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igenedateien\Dropbox\"/>
    </mc:Choice>
  </mc:AlternateContent>
  <xr:revisionPtr revIDLastSave="0" documentId="8_{CA625887-1B10-4820-8E08-FD673F6767C9}" xr6:coauthVersionLast="36" xr6:coauthVersionMax="36" xr10:uidLastSave="{00000000-0000-0000-0000-000000000000}"/>
  <bookViews>
    <workbookView xWindow="0" yWindow="0" windowWidth="14370" windowHeight="4140" xr2:uid="{8DB8A794-3105-4E78-8CC3-A7A750D112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7" i="1" l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30" i="1"/>
  <c r="P30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7" i="1"/>
  <c r="Y6" i="1"/>
  <c r="X6" i="1"/>
  <c r="AB6" i="1" s="1"/>
  <c r="P7" i="1" s="1"/>
  <c r="V6" i="1"/>
  <c r="S6" i="1"/>
  <c r="U6" i="1"/>
  <c r="T6" i="1"/>
  <c r="Z6" i="1"/>
  <c r="W6" i="1"/>
  <c r="R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7" i="1"/>
  <c r="H6" i="1"/>
  <c r="G6" i="1"/>
  <c r="F6" i="1"/>
  <c r="D6" i="1"/>
  <c r="E6" i="1" s="1"/>
  <c r="C6" i="1"/>
  <c r="R7" i="1" l="1"/>
  <c r="Y7" i="1" s="1"/>
  <c r="T7" i="1"/>
  <c r="Q7" i="1"/>
  <c r="I6" i="1"/>
  <c r="J6" i="1" s="1"/>
  <c r="AA6" i="1"/>
  <c r="S7" i="1" l="1"/>
  <c r="V7" i="1" s="1"/>
  <c r="U7" i="1"/>
  <c r="Z7" i="1"/>
  <c r="AA7" i="1" s="1"/>
  <c r="A7" i="1"/>
  <c r="K6" i="1"/>
  <c r="L6" i="1" s="1"/>
  <c r="M6" i="1" s="1"/>
  <c r="X7" i="1" l="1"/>
  <c r="AB7" i="1" s="1"/>
  <c r="P8" i="1" s="1"/>
  <c r="C7" i="1"/>
  <c r="G7" i="1" s="1"/>
  <c r="D7" i="1"/>
  <c r="E7" i="1" s="1"/>
  <c r="B7" i="1"/>
  <c r="H7" i="1" s="1"/>
  <c r="AC6" i="1"/>
  <c r="AD6" i="1" s="1"/>
  <c r="AE6" i="1" s="1"/>
  <c r="Q8" i="1" l="1"/>
  <c r="T8" i="1"/>
  <c r="U8" i="1" s="1"/>
  <c r="R8" i="1"/>
  <c r="Y8" i="1" s="1"/>
  <c r="S8" i="1"/>
  <c r="V8" i="1" s="1"/>
  <c r="X8" i="1" s="1"/>
  <c r="I7" i="1"/>
  <c r="J7" i="1" s="1"/>
  <c r="Z8" i="1" l="1"/>
  <c r="K7" i="1"/>
  <c r="L7" i="1" s="1"/>
  <c r="M7" i="1" s="1"/>
  <c r="A8" i="1"/>
  <c r="AA8" i="1" l="1"/>
  <c r="AB8" i="1" s="1"/>
  <c r="P9" i="1" s="1"/>
  <c r="Q9" i="1"/>
  <c r="C8" i="1"/>
  <c r="G8" i="1" s="1"/>
  <c r="D8" i="1"/>
  <c r="E8" i="1" s="1"/>
  <c r="B8" i="1"/>
  <c r="H8" i="1" s="1"/>
  <c r="T9" i="1" l="1"/>
  <c r="U9" i="1" s="1"/>
  <c r="R9" i="1"/>
  <c r="Y9" i="1" s="1"/>
  <c r="S9" i="1"/>
  <c r="I8" i="1"/>
  <c r="J8" i="1" s="1"/>
  <c r="A9" i="1"/>
  <c r="B9" i="1" s="1"/>
  <c r="V9" i="1" l="1"/>
  <c r="X9" i="1" s="1"/>
  <c r="Z9" i="1"/>
  <c r="AA9" i="1" s="1"/>
  <c r="AB9" i="1" s="1"/>
  <c r="P10" i="1" s="1"/>
  <c r="R10" i="1"/>
  <c r="T10" i="1"/>
  <c r="U10" i="1" s="1"/>
  <c r="Q10" i="1"/>
  <c r="C9" i="1"/>
  <c r="G9" i="1" s="1"/>
  <c r="D9" i="1"/>
  <c r="E9" i="1" s="1"/>
  <c r="K8" i="1"/>
  <c r="L8" i="1"/>
  <c r="M8" i="1" s="1"/>
  <c r="Y10" i="1" l="1"/>
  <c r="S10" i="1"/>
  <c r="V10" i="1" s="1"/>
  <c r="X10" i="1" s="1"/>
  <c r="H9" i="1"/>
  <c r="Z10" i="1" l="1"/>
  <c r="I9" i="1"/>
  <c r="J9" i="1" s="1"/>
  <c r="AA10" i="1" l="1"/>
  <c r="AB10" i="1" s="1"/>
  <c r="P11" i="1" s="1"/>
  <c r="Q11" i="1"/>
  <c r="K9" i="1"/>
  <c r="L9" i="1" s="1"/>
  <c r="M9" i="1" s="1"/>
  <c r="A10" i="1"/>
  <c r="T11" i="1" l="1"/>
  <c r="U11" i="1" s="1"/>
  <c r="R11" i="1"/>
  <c r="S11" i="1"/>
  <c r="V11" i="1" s="1"/>
  <c r="X11" i="1" s="1"/>
  <c r="Y11" i="1"/>
  <c r="C10" i="1"/>
  <c r="D10" i="1"/>
  <c r="E10" i="1" s="1"/>
  <c r="G10" i="1"/>
  <c r="B10" i="1"/>
  <c r="H10" i="1" s="1"/>
  <c r="Z11" i="1" l="1"/>
  <c r="I10" i="1"/>
  <c r="J10" i="1"/>
  <c r="K10" i="1" s="1"/>
  <c r="L10" i="1" s="1"/>
  <c r="M10" i="1" s="1"/>
  <c r="AA11" i="1" l="1"/>
  <c r="AB11" i="1" s="1"/>
  <c r="P12" i="1" s="1"/>
  <c r="Q12" i="1"/>
  <c r="A11" i="1"/>
  <c r="T12" i="1" l="1"/>
  <c r="U12" i="1" s="1"/>
  <c r="R12" i="1"/>
  <c r="Y12" i="1" s="1"/>
  <c r="S12" i="1"/>
  <c r="V12" i="1" s="1"/>
  <c r="X12" i="1" s="1"/>
  <c r="D11" i="1"/>
  <c r="E11" i="1" s="1"/>
  <c r="C11" i="1"/>
  <c r="G11" i="1" s="1"/>
  <c r="B11" i="1"/>
  <c r="H11" i="1" s="1"/>
  <c r="Z12" i="1" l="1"/>
  <c r="I11" i="1"/>
  <c r="J11" i="1" s="1"/>
  <c r="K11" i="1" s="1"/>
  <c r="L11" i="1" s="1"/>
  <c r="M11" i="1" s="1"/>
  <c r="A12" i="1"/>
  <c r="B12" i="1" s="1"/>
  <c r="AA12" i="1" l="1"/>
  <c r="AB12" i="1" s="1"/>
  <c r="P13" i="1" s="1"/>
  <c r="Q13" i="1" s="1"/>
  <c r="D12" i="1"/>
  <c r="E12" i="1" s="1"/>
  <c r="C12" i="1"/>
  <c r="G12" i="1" s="1"/>
  <c r="R13" i="1" l="1"/>
  <c r="T13" i="1"/>
  <c r="U13" i="1" s="1"/>
  <c r="H12" i="1"/>
  <c r="Y13" i="1" l="1"/>
  <c r="S13" i="1"/>
  <c r="I12" i="1"/>
  <c r="J12" i="1" s="1"/>
  <c r="V13" i="1" l="1"/>
  <c r="X13" i="1" s="1"/>
  <c r="Z13" i="1"/>
  <c r="K12" i="1"/>
  <c r="L12" i="1" s="1"/>
  <c r="M12" i="1" s="1"/>
  <c r="A13" i="1"/>
  <c r="AA13" i="1" l="1"/>
  <c r="AB13" i="1"/>
  <c r="P14" i="1" s="1"/>
  <c r="Q14" i="1" s="1"/>
  <c r="D13" i="1"/>
  <c r="E13" i="1" s="1"/>
  <c r="C13" i="1"/>
  <c r="G13" i="1" s="1"/>
  <c r="B13" i="1"/>
  <c r="H13" i="1" s="1"/>
  <c r="T14" i="1" l="1"/>
  <c r="U14" i="1" s="1"/>
  <c r="R14" i="1"/>
  <c r="Y14" i="1" s="1"/>
  <c r="S14" i="1"/>
  <c r="V14" i="1" s="1"/>
  <c r="X14" i="1" s="1"/>
  <c r="I13" i="1"/>
  <c r="J13" i="1" s="1"/>
  <c r="K13" i="1" s="1"/>
  <c r="L13" i="1" s="1"/>
  <c r="M13" i="1" s="1"/>
  <c r="Z14" i="1" l="1"/>
  <c r="A14" i="1"/>
  <c r="AA14" i="1" l="1"/>
  <c r="AB14" i="1" s="1"/>
  <c r="P15" i="1" s="1"/>
  <c r="Q15" i="1"/>
  <c r="D14" i="1"/>
  <c r="E14" i="1" s="1"/>
  <c r="C14" i="1"/>
  <c r="G14" i="1" s="1"/>
  <c r="B14" i="1"/>
  <c r="H14" i="1" s="1"/>
  <c r="R15" i="1" l="1"/>
  <c r="T15" i="1"/>
  <c r="U15" i="1" s="1"/>
  <c r="I14" i="1"/>
  <c r="J14" i="1" s="1"/>
  <c r="K14" i="1" s="1"/>
  <c r="L14" i="1" s="1"/>
  <c r="M14" i="1" s="1"/>
  <c r="Y15" i="1" l="1"/>
  <c r="S15" i="1"/>
  <c r="A15" i="1"/>
  <c r="V15" i="1" l="1"/>
  <c r="X15" i="1" s="1"/>
  <c r="Z15" i="1"/>
  <c r="C15" i="1"/>
  <c r="G15" i="1"/>
  <c r="D15" i="1"/>
  <c r="E15" i="1" s="1"/>
  <c r="B15" i="1"/>
  <c r="H15" i="1" s="1"/>
  <c r="AA15" i="1" l="1"/>
  <c r="AB15" i="1"/>
  <c r="P16" i="1" s="1"/>
  <c r="Q16" i="1" s="1"/>
  <c r="I15" i="1"/>
  <c r="J15" i="1" s="1"/>
  <c r="K15" i="1" s="1"/>
  <c r="L15" i="1" s="1"/>
  <c r="M15" i="1" s="1"/>
  <c r="A16" i="1"/>
  <c r="B16" i="1" s="1"/>
  <c r="R16" i="1" l="1"/>
  <c r="S16" i="1"/>
  <c r="V16" i="1" s="1"/>
  <c r="X16" i="1" s="1"/>
  <c r="T16" i="1"/>
  <c r="U16" i="1" s="1"/>
  <c r="C16" i="1"/>
  <c r="G16" i="1" s="1"/>
  <c r="D16" i="1"/>
  <c r="E16" i="1" s="1"/>
  <c r="Y16" i="1" l="1"/>
  <c r="Z16" i="1"/>
  <c r="H16" i="1"/>
  <c r="AA16" i="1" l="1"/>
  <c r="AB16" i="1" s="1"/>
  <c r="P17" i="1" s="1"/>
  <c r="I16" i="1"/>
  <c r="J16" i="1" s="1"/>
  <c r="T17" i="1" l="1"/>
  <c r="U17" i="1" s="1"/>
  <c r="R17" i="1"/>
  <c r="Y17" i="1" s="1"/>
  <c r="S17" i="1"/>
  <c r="V17" i="1" s="1"/>
  <c r="X17" i="1" s="1"/>
  <c r="Q17" i="1"/>
  <c r="Z17" i="1" s="1"/>
  <c r="K16" i="1"/>
  <c r="L16" i="1" s="1"/>
  <c r="M16" i="1" s="1"/>
  <c r="A17" i="1"/>
  <c r="AA17" i="1" l="1"/>
  <c r="AB17" i="1"/>
  <c r="P18" i="1" s="1"/>
  <c r="D17" i="1"/>
  <c r="E17" i="1" s="1"/>
  <c r="C17" i="1"/>
  <c r="G17" i="1" s="1"/>
  <c r="B17" i="1"/>
  <c r="H17" i="1" s="1"/>
  <c r="T18" i="1" l="1"/>
  <c r="U18" i="1" s="1"/>
  <c r="Y18" i="1"/>
  <c r="R18" i="1"/>
  <c r="Q18" i="1"/>
  <c r="I17" i="1"/>
  <c r="J17" i="1" s="1"/>
  <c r="A18" i="1" s="1"/>
  <c r="S18" i="1" l="1"/>
  <c r="V18" i="1" s="1"/>
  <c r="X18" i="1" s="1"/>
  <c r="D18" i="1"/>
  <c r="E18" i="1" s="1"/>
  <c r="C18" i="1"/>
  <c r="G18" i="1" s="1"/>
  <c r="B18" i="1"/>
  <c r="H18" i="1" s="1"/>
  <c r="K17" i="1"/>
  <c r="L17" i="1" s="1"/>
  <c r="M17" i="1" s="1"/>
  <c r="Z18" i="1" l="1"/>
  <c r="I18" i="1"/>
  <c r="J18" i="1"/>
  <c r="AA18" i="1" l="1"/>
  <c r="AB18" i="1" s="1"/>
  <c r="P19" i="1" s="1"/>
  <c r="Q19" i="1"/>
  <c r="K18" i="1"/>
  <c r="L18" i="1"/>
  <c r="M18" i="1" s="1"/>
  <c r="A19" i="1"/>
  <c r="R19" i="1" l="1"/>
  <c r="T19" i="1"/>
  <c r="U19" i="1" s="1"/>
  <c r="B19" i="1"/>
  <c r="C19" i="1"/>
  <c r="G19" i="1" s="1"/>
  <c r="D19" i="1"/>
  <c r="E19" i="1" s="1"/>
  <c r="S19" i="1" l="1"/>
  <c r="Y19" i="1"/>
  <c r="H19" i="1"/>
  <c r="V19" i="1" l="1"/>
  <c r="X19" i="1" s="1"/>
  <c r="Z19" i="1"/>
  <c r="I19" i="1"/>
  <c r="J19" i="1" s="1"/>
  <c r="AA19" i="1" l="1"/>
  <c r="AB19" i="1"/>
  <c r="P20" i="1" s="1"/>
  <c r="K19" i="1"/>
  <c r="L19" i="1" s="1"/>
  <c r="M19" i="1" s="1"/>
  <c r="A20" i="1"/>
  <c r="R20" i="1" l="1"/>
  <c r="T20" i="1"/>
  <c r="U20" i="1" s="1"/>
  <c r="Y20" i="1"/>
  <c r="Q20" i="1"/>
  <c r="C20" i="1"/>
  <c r="D20" i="1"/>
  <c r="E20" i="1" s="1"/>
  <c r="G20" i="1"/>
  <c r="B20" i="1"/>
  <c r="H20" i="1" s="1"/>
  <c r="S20" i="1" l="1"/>
  <c r="V20" i="1" s="1"/>
  <c r="X20" i="1" s="1"/>
  <c r="I20" i="1"/>
  <c r="J20" i="1" s="1"/>
  <c r="A21" i="1" s="1"/>
  <c r="Z20" i="1" l="1"/>
  <c r="C21" i="1"/>
  <c r="D21" i="1"/>
  <c r="E21" i="1" s="1"/>
  <c r="G21" i="1"/>
  <c r="B21" i="1"/>
  <c r="K20" i="1"/>
  <c r="L20" i="1" s="1"/>
  <c r="M20" i="1" s="1"/>
  <c r="H21" i="1" l="1"/>
  <c r="I21" i="1" s="1"/>
  <c r="J21" i="1" s="1"/>
  <c r="K21" i="1" s="1"/>
  <c r="L21" i="1" s="1"/>
  <c r="M21" i="1" s="1"/>
  <c r="AA20" i="1"/>
  <c r="AB20" i="1" s="1"/>
  <c r="P21" i="1" s="1"/>
  <c r="A22" i="1"/>
  <c r="R21" i="1" l="1"/>
  <c r="T21" i="1"/>
  <c r="U21" i="1" s="1"/>
  <c r="Y21" i="1"/>
  <c r="Q21" i="1"/>
  <c r="C22" i="1"/>
  <c r="G22" i="1"/>
  <c r="B22" i="1"/>
  <c r="D22" i="1"/>
  <c r="E22" i="1" s="1"/>
  <c r="S21" i="1" l="1"/>
  <c r="V21" i="1" s="1"/>
  <c r="X21" i="1" s="1"/>
  <c r="H22" i="1"/>
  <c r="I22" i="1" s="1"/>
  <c r="J22" i="1" s="1"/>
  <c r="Z21" i="1" l="1"/>
  <c r="K22" i="1"/>
  <c r="L22" i="1" s="1"/>
  <c r="M22" i="1" s="1"/>
  <c r="A23" i="1"/>
  <c r="AA21" i="1" l="1"/>
  <c r="AB21" i="1" s="1"/>
  <c r="P22" i="1" s="1"/>
  <c r="C23" i="1"/>
  <c r="G23" i="1" s="1"/>
  <c r="B23" i="1"/>
  <c r="D23" i="1"/>
  <c r="E23" i="1" s="1"/>
  <c r="R22" i="1" l="1"/>
  <c r="T22" i="1"/>
  <c r="U22" i="1" s="1"/>
  <c r="Q22" i="1"/>
  <c r="H23" i="1"/>
  <c r="I23" i="1" s="1"/>
  <c r="J23" i="1" s="1"/>
  <c r="Y22" i="1" l="1"/>
  <c r="S22" i="1"/>
  <c r="V22" i="1" s="1"/>
  <c r="X22" i="1" s="1"/>
  <c r="A24" i="1"/>
  <c r="K23" i="1"/>
  <c r="L23" i="1" s="1"/>
  <c r="M23" i="1" s="1"/>
  <c r="Z22" i="1" l="1"/>
  <c r="D24" i="1"/>
  <c r="E24" i="1" s="1"/>
  <c r="B24" i="1"/>
  <c r="H24" i="1" s="1"/>
  <c r="C24" i="1"/>
  <c r="G24" i="1" s="1"/>
  <c r="AA22" i="1" l="1"/>
  <c r="AB22" i="1" s="1"/>
  <c r="P23" i="1" s="1"/>
  <c r="Q23" i="1"/>
  <c r="I24" i="1"/>
  <c r="J24" i="1"/>
  <c r="T23" i="1" l="1"/>
  <c r="U23" i="1" s="1"/>
  <c r="R23" i="1"/>
  <c r="S23" i="1"/>
  <c r="V23" i="1" s="1"/>
  <c r="X23" i="1" s="1"/>
  <c r="Y23" i="1"/>
  <c r="K24" i="1"/>
  <c r="L24" i="1"/>
  <c r="M24" i="1" s="1"/>
  <c r="A25" i="1"/>
  <c r="Z23" i="1" l="1"/>
  <c r="D25" i="1"/>
  <c r="E25" i="1" s="1"/>
  <c r="B25" i="1"/>
  <c r="H25" i="1" s="1"/>
  <c r="C25" i="1"/>
  <c r="G25" i="1" s="1"/>
  <c r="AA23" i="1" l="1"/>
  <c r="AB23" i="1" s="1"/>
  <c r="P24" i="1" s="1"/>
  <c r="Q24" i="1"/>
  <c r="I25" i="1"/>
  <c r="J25" i="1"/>
  <c r="T24" i="1" l="1"/>
  <c r="U24" i="1" s="1"/>
  <c r="S24" i="1"/>
  <c r="V24" i="1" s="1"/>
  <c r="X24" i="1" s="1"/>
  <c r="R24" i="1"/>
  <c r="Y24" i="1" s="1"/>
  <c r="K25" i="1"/>
  <c r="L25" i="1" s="1"/>
  <c r="M25" i="1" s="1"/>
  <c r="A26" i="1"/>
  <c r="Z24" i="1" l="1"/>
  <c r="C26" i="1"/>
  <c r="G26" i="1"/>
  <c r="B26" i="1"/>
  <c r="D26" i="1"/>
  <c r="E26" i="1" s="1"/>
  <c r="AA24" i="1" l="1"/>
  <c r="AB24" i="1" s="1"/>
  <c r="P25" i="1" s="1"/>
  <c r="Q25" i="1"/>
  <c r="H26" i="1"/>
  <c r="I26" i="1" s="1"/>
  <c r="J26" i="1" s="1"/>
  <c r="R25" i="1" l="1"/>
  <c r="T25" i="1"/>
  <c r="U25" i="1" s="1"/>
  <c r="K26" i="1"/>
  <c r="L26" i="1" s="1"/>
  <c r="M26" i="1" s="1"/>
  <c r="A27" i="1"/>
  <c r="Y25" i="1" l="1"/>
  <c r="S25" i="1"/>
  <c r="D27" i="1"/>
  <c r="E27" i="1" s="1"/>
  <c r="B27" i="1"/>
  <c r="H27" i="1" s="1"/>
  <c r="C27" i="1"/>
  <c r="G27" i="1" s="1"/>
  <c r="V25" i="1" l="1"/>
  <c r="X25" i="1" s="1"/>
  <c r="Z25" i="1"/>
  <c r="I27" i="1"/>
  <c r="J27" i="1" s="1"/>
  <c r="K27" i="1" s="1"/>
  <c r="L27" i="1" s="1"/>
  <c r="M27" i="1" s="1"/>
  <c r="AA25" i="1" l="1"/>
  <c r="AB25" i="1"/>
  <c r="P26" i="1" s="1"/>
  <c r="Q26" i="1" s="1"/>
  <c r="T26" i="1" l="1"/>
  <c r="U26" i="1" s="1"/>
  <c r="R26" i="1"/>
  <c r="Y26" i="1" s="1"/>
  <c r="S26" i="1" l="1"/>
  <c r="V26" i="1" l="1"/>
  <c r="X26" i="1" s="1"/>
  <c r="Z26" i="1"/>
  <c r="AA26" i="1" l="1"/>
  <c r="AB26" i="1"/>
  <c r="P27" i="1" s="1"/>
  <c r="R27" i="1" l="1"/>
  <c r="T27" i="1"/>
  <c r="U27" i="1" s="1"/>
  <c r="Q27" i="1"/>
  <c r="S27" i="1" l="1"/>
  <c r="V27" i="1" s="1"/>
  <c r="X27" i="1" s="1"/>
  <c r="Y27" i="1"/>
  <c r="Z27" i="1"/>
  <c r="AA27" i="1" s="1"/>
  <c r="AB27" i="1" s="1"/>
</calcChain>
</file>

<file path=xl/sharedStrings.xml><?xml version="1.0" encoding="utf-8"?>
<sst xmlns="http://schemas.openxmlformats.org/spreadsheetml/2006/main" count="36" uniqueCount="23">
  <si>
    <t>Rendite</t>
  </si>
  <si>
    <t>Ausschuettung</t>
  </si>
  <si>
    <t>VAP</t>
  </si>
  <si>
    <t>Entnahme</t>
  </si>
  <si>
    <t>Entnahme ohne ausssch</t>
  </si>
  <si>
    <t>guthaben</t>
  </si>
  <si>
    <t>Rendite aktuelles Jahr</t>
  </si>
  <si>
    <t>VAP aktuelles Jahr</t>
  </si>
  <si>
    <t>Entnahme geplant</t>
  </si>
  <si>
    <t>Kurs Jahresende</t>
  </si>
  <si>
    <t>Seuterfrei Jahresende</t>
  </si>
  <si>
    <t>Faktor Steuer Verkauf</t>
  </si>
  <si>
    <t>Verkauf vor Steuer</t>
  </si>
  <si>
    <t>Verkauf nach steuer</t>
  </si>
  <si>
    <t>Steuer auf VAP</t>
  </si>
  <si>
    <t>Steuer verkauf</t>
  </si>
  <si>
    <t>Steuer gesamt</t>
  </si>
  <si>
    <t>Thesaurierer</t>
  </si>
  <si>
    <t>Ausschuetter</t>
  </si>
  <si>
    <t>Kurs Jahresbeginn</t>
  </si>
  <si>
    <t>steuerfrei Kurs Jahresbeginn</t>
  </si>
  <si>
    <t>Steuer Ausschuetung</t>
  </si>
  <si>
    <t>Steuer VAP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</si>
</sst>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91660-5026-480B-8CC0-3E1A6FE668D6}">
  <dimension ref="A1:AE30"/>
  <sheetViews>
    <sheetView tabSelected="1" workbookViewId="0">
      <selection activeCell="AE6" sqref="AE6:AE27"/>
    </sheetView>
  </sheetViews>
  <sheetFormatPr defaultRowHeight="15" x14ac:dyDescent="0.25"/>
  <cols>
    <col min="2" max="2" width="11.28515625" customWidth="1"/>
  </cols>
  <sheetData>
    <row r="1" spans="1:31" x14ac:dyDescent="0.25">
      <c r="C1" t="s">
        <v>0</v>
      </c>
      <c r="D1" t="s">
        <v>1</v>
      </c>
      <c r="E1" t="s">
        <v>2</v>
      </c>
      <c r="F1" t="s">
        <v>3</v>
      </c>
    </row>
    <row r="2" spans="1:31" x14ac:dyDescent="0.25">
      <c r="C2">
        <v>0.06</v>
      </c>
      <c r="D2">
        <v>0.02</v>
      </c>
      <c r="E2">
        <v>0.03</v>
      </c>
      <c r="F2">
        <v>4</v>
      </c>
    </row>
    <row r="4" spans="1:31" x14ac:dyDescent="0.25">
      <c r="A4" t="s">
        <v>17</v>
      </c>
      <c r="P4" t="s">
        <v>18</v>
      </c>
    </row>
    <row r="5" spans="1:31" s="1" customFormat="1" ht="60" x14ac:dyDescent="0.25">
      <c r="A5" s="1" t="s">
        <v>19</v>
      </c>
      <c r="B5" s="1" t="s">
        <v>20</v>
      </c>
      <c r="C5" s="1" t="s">
        <v>6</v>
      </c>
      <c r="D5" s="1" t="s">
        <v>7</v>
      </c>
      <c r="E5" s="1" t="s">
        <v>14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  <c r="L5" s="1" t="s">
        <v>15</v>
      </c>
      <c r="M5" s="1" t="s">
        <v>16</v>
      </c>
      <c r="P5" s="1" t="s">
        <v>19</v>
      </c>
      <c r="Q5" s="1" t="s">
        <v>20</v>
      </c>
      <c r="R5" s="1" t="s">
        <v>6</v>
      </c>
      <c r="S5" s="1" t="s">
        <v>7</v>
      </c>
      <c r="T5" s="1" t="s">
        <v>1</v>
      </c>
      <c r="U5" s="1" t="s">
        <v>21</v>
      </c>
      <c r="V5" s="1" t="s">
        <v>22</v>
      </c>
      <c r="W5" s="1" t="s">
        <v>3</v>
      </c>
      <c r="X5" s="1" t="s">
        <v>4</v>
      </c>
      <c r="Y5" s="1" t="s">
        <v>9</v>
      </c>
      <c r="Z5" s="1" t="s">
        <v>10</v>
      </c>
      <c r="AA5" s="1" t="s">
        <v>11</v>
      </c>
      <c r="AB5" s="1" t="s">
        <v>12</v>
      </c>
      <c r="AC5" s="1" t="s">
        <v>13</v>
      </c>
      <c r="AD5" s="1" t="s">
        <v>15</v>
      </c>
      <c r="AE5" s="1" t="s">
        <v>16</v>
      </c>
    </row>
    <row r="6" spans="1:31" x14ac:dyDescent="0.25">
      <c r="A6">
        <v>100</v>
      </c>
      <c r="B6">
        <v>100</v>
      </c>
      <c r="C6">
        <f>A6*$C$2</f>
        <v>6</v>
      </c>
      <c r="D6">
        <f>A6*$E$2</f>
        <v>3</v>
      </c>
      <c r="E6">
        <f>D6*0.25</f>
        <v>0.75</v>
      </c>
      <c r="F6">
        <f>$F$2</f>
        <v>4</v>
      </c>
      <c r="G6">
        <f>A6+C6</f>
        <v>106</v>
      </c>
      <c r="H6">
        <f>B6+D6</f>
        <v>103</v>
      </c>
      <c r="I6">
        <f>1/(H6/G6+(1-H6/G6)*0.75)</f>
        <v>1.0071258907363421</v>
      </c>
      <c r="J6">
        <f>(E6+F6)*I6</f>
        <v>4.7838479809976251</v>
      </c>
      <c r="K6">
        <f>J6*(H6/G6)+J6*(1-H6/G6)*0.75</f>
        <v>4.7500000000000009</v>
      </c>
      <c r="L6">
        <f>J6-K6</f>
        <v>3.3847980997624205E-2</v>
      </c>
      <c r="M6">
        <f>E6+L6</f>
        <v>0.78384798099762421</v>
      </c>
      <c r="P6">
        <v>100</v>
      </c>
      <c r="Q6">
        <v>100</v>
      </c>
      <c r="R6">
        <f>P6*$C$2</f>
        <v>6</v>
      </c>
      <c r="S6">
        <f>P6*$E$2-T6</f>
        <v>1</v>
      </c>
      <c r="T6">
        <f>P6*$D$2</f>
        <v>2</v>
      </c>
      <c r="U6">
        <f>T6*0.25</f>
        <v>0.5</v>
      </c>
      <c r="V6">
        <f>(S6)*0.25</f>
        <v>0.25</v>
      </c>
      <c r="W6">
        <f>$F$2</f>
        <v>4</v>
      </c>
      <c r="X6">
        <f>W6+V6-(T6-U6)</f>
        <v>2.75</v>
      </c>
      <c r="Y6">
        <f>P6+R6-T6</f>
        <v>104</v>
      </c>
      <c r="Z6">
        <f>Q6+S6</f>
        <v>101</v>
      </c>
      <c r="AA6">
        <f>1/(Z6/Y6+(1-Z6/Y6)*0.75)</f>
        <v>1.0072639225181599</v>
      </c>
      <c r="AB6">
        <f>X6*AA6</f>
        <v>2.7699757869249395</v>
      </c>
      <c r="AC6">
        <f>AB6*(Z6/Y6)+AB6*(1-Z6/Y6)*0.75</f>
        <v>2.75</v>
      </c>
      <c r="AD6">
        <f>AB6-AC6</f>
        <v>1.9975786924939509E-2</v>
      </c>
      <c r="AE6">
        <f>V6+AD6+U6</f>
        <v>0.76997578692493951</v>
      </c>
    </row>
    <row r="7" spans="1:31" x14ac:dyDescent="0.25">
      <c r="A7">
        <f>G6-J6</f>
        <v>101.21615201900238</v>
      </c>
      <c r="B7">
        <f>H6*A7/G6</f>
        <v>98.351543942992876</v>
      </c>
      <c r="C7">
        <f>A7*$C$2</f>
        <v>6.0729691211401429</v>
      </c>
      <c r="D7">
        <f>A7*$E$2</f>
        <v>3.0364845605700714</v>
      </c>
      <c r="E7">
        <f>D7*0.25</f>
        <v>0.75912114014251786</v>
      </c>
      <c r="F7">
        <f>$F$2</f>
        <v>4</v>
      </c>
      <c r="G7">
        <f>A7+C7</f>
        <v>107.28912114014253</v>
      </c>
      <c r="H7">
        <f>B7+D7</f>
        <v>101.38802850356295</v>
      </c>
      <c r="I7">
        <f>1/(H7/G7+(1-H7/G7)*0.75)</f>
        <v>1.0139421558453279</v>
      </c>
      <c r="J7">
        <f>(E7+F7)*I7</f>
        <v>4.8254735487651788</v>
      </c>
      <c r="K7">
        <f>J7*(H7/G7)+J7*(1-H7/G7)*0.75</f>
        <v>4.7591211401425184</v>
      </c>
      <c r="L7">
        <f>J7-K7</f>
        <v>6.6352408622660342E-2</v>
      </c>
      <c r="M7">
        <f>E7+L7</f>
        <v>0.8254735487651782</v>
      </c>
      <c r="P7">
        <f>Y6-AB6</f>
        <v>101.23002421307505</v>
      </c>
      <c r="Q7">
        <f>Z6/Y6*P7</f>
        <v>98.309927360774807</v>
      </c>
      <c r="R7">
        <f>P7*$C$2</f>
        <v>6.0738014527845028</v>
      </c>
      <c r="S7">
        <f>P7*$E$2-T7</f>
        <v>1.0123002421307503</v>
      </c>
      <c r="T7">
        <f>P7*$D$2</f>
        <v>2.0246004842615011</v>
      </c>
      <c r="U7">
        <f>T7*0.25</f>
        <v>0.50615012106537527</v>
      </c>
      <c r="V7">
        <f>(S7)*0.25</f>
        <v>0.25307506053268758</v>
      </c>
      <c r="W7">
        <f>$F$2</f>
        <v>4</v>
      </c>
      <c r="X7">
        <f>W7+V7-(T7-U7)</f>
        <v>2.7346246973365615</v>
      </c>
      <c r="Y7">
        <f>P7+R7-T7</f>
        <v>105.27922518159806</v>
      </c>
      <c r="Z7">
        <f>Q7+S7</f>
        <v>99.322227602905556</v>
      </c>
      <c r="AA7">
        <f>1/(Z7/Y7+(1-Z7/Y7)*0.75)</f>
        <v>1.0143486823595611</v>
      </c>
      <c r="AB7">
        <f>X7*AA7</f>
        <v>2.7738629584912546</v>
      </c>
      <c r="AC7">
        <f t="shared" ref="AC7:AC27" si="0">AB7*(Z7/Y7)+AB7*(1-Z7/Y7)*0.75</f>
        <v>2.7346246973365615</v>
      </c>
      <c r="AD7">
        <f t="shared" ref="AD7:AD27" si="1">AB7-AC7</f>
        <v>3.9238261154693088E-2</v>
      </c>
      <c r="AE7">
        <f t="shared" ref="AE7:AE27" si="2">V7+AD7+U7</f>
        <v>0.79846344275275594</v>
      </c>
    </row>
    <row r="8" spans="1:31" x14ac:dyDescent="0.25">
      <c r="A8">
        <f t="shared" ref="A8:A27" si="3">G7-J7</f>
        <v>102.46364759137735</v>
      </c>
      <c r="B8">
        <f t="shared" ref="B8:B27" si="4">H7*A8/G7</f>
        <v>96.827964589288428</v>
      </c>
      <c r="C8">
        <f t="shared" ref="C8:C27" si="5">A8*$C$2</f>
        <v>6.1478188554826412</v>
      </c>
      <c r="D8">
        <f t="shared" ref="D8:D27" si="6">A8*$E$2</f>
        <v>3.0739094277413206</v>
      </c>
      <c r="E8">
        <f t="shared" ref="E8:E27" si="7">D8*0.25</f>
        <v>0.76847735693533015</v>
      </c>
      <c r="F8">
        <f t="shared" ref="F8:F27" si="8">$F$2</f>
        <v>4</v>
      </c>
      <c r="G8">
        <f t="shared" ref="G8:G27" si="9">A8+C8</f>
        <v>108.61146644685999</v>
      </c>
      <c r="H8">
        <f t="shared" ref="H8:H27" si="10">B8+D8</f>
        <v>99.901874017029755</v>
      </c>
      <c r="I8">
        <f t="shared" ref="I8:I27" si="11">1/(H8/G8+(1-H8/G8)*0.75)</f>
        <v>1.0204577175469245</v>
      </c>
      <c r="J8">
        <f t="shared" ref="J8:J27" si="12">(E8+F8)*I8</f>
        <v>4.8660295198324182</v>
      </c>
      <c r="K8">
        <f t="shared" ref="K8:K27" si="13">J8*(H8/G8)+J8*(1-H8/G8)*0.75</f>
        <v>4.76847735693533</v>
      </c>
      <c r="L8">
        <f t="shared" ref="L8:L27" si="14">J8-K8</f>
        <v>9.7552162897088124E-2</v>
      </c>
      <c r="M8">
        <f t="shared" ref="M8:M27" si="15">E8+L8</f>
        <v>0.86602951983241827</v>
      </c>
      <c r="P8">
        <f t="shared" ref="P8:P27" si="16">Y7-AB7</f>
        <v>102.50536222310681</v>
      </c>
      <c r="Q8">
        <f t="shared" ref="Q8:Q27" si="17">Z7/Y7*P8</f>
        <v>96.70531768903308</v>
      </c>
      <c r="R8">
        <f t="shared" ref="R8:R27" si="18">P8*$C$2</f>
        <v>6.1503217333864084</v>
      </c>
      <c r="S8">
        <f t="shared" ref="S8:S27" si="19">P8*$E$2-T8</f>
        <v>1.0250536222310678</v>
      </c>
      <c r="T8">
        <f t="shared" ref="T8:T27" si="20">P8*$D$2</f>
        <v>2.0501072444621364</v>
      </c>
      <c r="U8">
        <f t="shared" ref="U8:U27" si="21">T8*0.25</f>
        <v>0.51252681111553411</v>
      </c>
      <c r="V8">
        <f t="shared" ref="V8:V27" si="22">(S8)*0.25</f>
        <v>0.25626340555776694</v>
      </c>
      <c r="W8">
        <f t="shared" ref="W8:W27" si="23">$F$2</f>
        <v>4</v>
      </c>
      <c r="X8">
        <f t="shared" ref="X8:X27" si="24">W8+V8-(T8-U8)</f>
        <v>2.7186829722111643</v>
      </c>
      <c r="Y8">
        <f t="shared" ref="Y8:Y27" si="25">P8+R8-T8</f>
        <v>106.60557671203108</v>
      </c>
      <c r="Z8">
        <f t="shared" ref="Z8:Z27" si="26">Q8+S8</f>
        <v>97.73037131126415</v>
      </c>
      <c r="AA8">
        <f t="shared" ref="AA8:AA27" si="27">1/(Z8/Y8+(1-Z8/Y8)*0.75)</f>
        <v>1.0212555789993574</v>
      </c>
      <c r="AB8">
        <f t="shared" ref="AB8:AB27" si="28">X8*AA8</f>
        <v>2.7764701529012066</v>
      </c>
      <c r="AC8">
        <f t="shared" si="0"/>
        <v>2.7186829722111647</v>
      </c>
      <c r="AD8">
        <f t="shared" si="1"/>
        <v>5.7787180690041851E-2</v>
      </c>
      <c r="AE8">
        <f t="shared" si="2"/>
        <v>0.8265773973633429</v>
      </c>
    </row>
    <row r="9" spans="1:31" x14ac:dyDescent="0.25">
      <c r="A9">
        <f t="shared" si="3"/>
        <v>103.74543692702757</v>
      </c>
      <c r="B9">
        <f t="shared" si="4"/>
        <v>95.426053148785684</v>
      </c>
      <c r="C9">
        <f t="shared" si="5"/>
        <v>6.2247262156216543</v>
      </c>
      <c r="D9">
        <f t="shared" si="6"/>
        <v>3.1123631078108271</v>
      </c>
      <c r="E9">
        <f t="shared" si="7"/>
        <v>0.77809077695270679</v>
      </c>
      <c r="F9">
        <f t="shared" si="8"/>
        <v>4</v>
      </c>
      <c r="G9">
        <f t="shared" si="9"/>
        <v>109.97016314264923</v>
      </c>
      <c r="H9">
        <f t="shared" si="10"/>
        <v>98.538416256596506</v>
      </c>
      <c r="I9">
        <f t="shared" si="11"/>
        <v>1.0266817040127292</v>
      </c>
      <c r="J9">
        <f t="shared" si="12"/>
        <v>4.9055783808093105</v>
      </c>
      <c r="K9">
        <f t="shared" si="13"/>
        <v>4.7780907769527072</v>
      </c>
      <c r="L9">
        <f t="shared" si="14"/>
        <v>0.12748760385660329</v>
      </c>
      <c r="M9">
        <f t="shared" si="15"/>
        <v>0.90557838080931008</v>
      </c>
      <c r="P9">
        <f t="shared" si="16"/>
        <v>103.82910655912987</v>
      </c>
      <c r="Q9">
        <f t="shared" si="17"/>
        <v>95.185049881123106</v>
      </c>
      <c r="R9">
        <f t="shared" si="18"/>
        <v>6.2297463935477921</v>
      </c>
      <c r="S9">
        <f t="shared" si="19"/>
        <v>1.0382910655912987</v>
      </c>
      <c r="T9">
        <f t="shared" si="20"/>
        <v>2.0765821311825974</v>
      </c>
      <c r="U9">
        <f t="shared" si="21"/>
        <v>0.51914553279564934</v>
      </c>
      <c r="V9">
        <f t="shared" si="22"/>
        <v>0.25957276639782467</v>
      </c>
      <c r="W9">
        <f t="shared" si="23"/>
        <v>4</v>
      </c>
      <c r="X9">
        <f t="shared" si="24"/>
        <v>2.7021361680108766</v>
      </c>
      <c r="Y9">
        <f t="shared" si="25"/>
        <v>107.98227082149506</v>
      </c>
      <c r="Z9">
        <f t="shared" si="26"/>
        <v>96.223340946714401</v>
      </c>
      <c r="AA9">
        <f t="shared" si="27"/>
        <v>1.0279861141476005</v>
      </c>
      <c r="AB9">
        <f t="shared" si="28"/>
        <v>2.777758459251189</v>
      </c>
      <c r="AC9">
        <f t="shared" si="0"/>
        <v>2.7021361680108766</v>
      </c>
      <c r="AD9">
        <f t="shared" si="1"/>
        <v>7.5622291240312389E-2</v>
      </c>
      <c r="AE9">
        <f t="shared" si="2"/>
        <v>0.85434059043378641</v>
      </c>
    </row>
    <row r="10" spans="1:31" x14ac:dyDescent="0.25">
      <c r="A10">
        <f t="shared" si="3"/>
        <v>105.06458476183991</v>
      </c>
      <c r="B10">
        <f t="shared" si="4"/>
        <v>94.142788291213591</v>
      </c>
      <c r="C10">
        <f t="shared" si="5"/>
        <v>6.303875085710394</v>
      </c>
      <c r="D10">
        <f t="shared" si="6"/>
        <v>3.151937542855197</v>
      </c>
      <c r="E10">
        <f t="shared" si="7"/>
        <v>0.78798438571379925</v>
      </c>
      <c r="F10">
        <f t="shared" si="8"/>
        <v>4</v>
      </c>
      <c r="G10">
        <f t="shared" si="9"/>
        <v>111.3684598475503</v>
      </c>
      <c r="H10">
        <f t="shared" si="10"/>
        <v>97.294725834068785</v>
      </c>
      <c r="I10">
        <f t="shared" si="11"/>
        <v>1.0326233903007318</v>
      </c>
      <c r="J10">
        <f t="shared" si="12"/>
        <v>4.94418466908275</v>
      </c>
      <c r="K10">
        <f t="shared" si="13"/>
        <v>4.7879843857137994</v>
      </c>
      <c r="L10">
        <f t="shared" si="14"/>
        <v>0.15620028336895064</v>
      </c>
      <c r="M10">
        <f t="shared" si="15"/>
        <v>0.94418466908274989</v>
      </c>
      <c r="P10">
        <f t="shared" si="16"/>
        <v>105.20451236224388</v>
      </c>
      <c r="Q10">
        <f t="shared" si="17"/>
        <v>93.748071652424471</v>
      </c>
      <c r="R10">
        <f t="shared" si="18"/>
        <v>6.3122707417346327</v>
      </c>
      <c r="S10">
        <f t="shared" si="19"/>
        <v>1.0520451236224386</v>
      </c>
      <c r="T10">
        <f t="shared" si="20"/>
        <v>2.1040902472448777</v>
      </c>
      <c r="U10">
        <f t="shared" si="21"/>
        <v>0.52602256181121942</v>
      </c>
      <c r="V10">
        <f t="shared" si="22"/>
        <v>0.26301128090560966</v>
      </c>
      <c r="W10">
        <f t="shared" si="23"/>
        <v>4</v>
      </c>
      <c r="X10">
        <f t="shared" si="24"/>
        <v>2.6849435954719514</v>
      </c>
      <c r="Y10">
        <f t="shared" si="25"/>
        <v>109.41269285673363</v>
      </c>
      <c r="Z10">
        <f t="shared" si="26"/>
        <v>94.800116776046906</v>
      </c>
      <c r="AA10">
        <f t="shared" si="27"/>
        <v>1.0345419781037186</v>
      </c>
      <c r="AB10">
        <f t="shared" si="28"/>
        <v>2.7776868583564629</v>
      </c>
      <c r="AC10">
        <f t="shared" si="0"/>
        <v>2.6849435954719514</v>
      </c>
      <c r="AD10">
        <f t="shared" si="1"/>
        <v>9.2743262884511513E-2</v>
      </c>
      <c r="AE10">
        <f t="shared" si="2"/>
        <v>0.88177710560134059</v>
      </c>
    </row>
    <row r="11" spans="1:31" x14ac:dyDescent="0.25">
      <c r="A11">
        <f t="shared" si="3"/>
        <v>106.42427517846755</v>
      </c>
      <c r="B11">
        <f t="shared" si="4"/>
        <v>92.97534229846184</v>
      </c>
      <c r="C11">
        <f t="shared" si="5"/>
        <v>6.3854565107080532</v>
      </c>
      <c r="D11">
        <f t="shared" si="6"/>
        <v>3.1927282553540266</v>
      </c>
      <c r="E11">
        <f t="shared" si="7"/>
        <v>0.79818206383850665</v>
      </c>
      <c r="F11">
        <f t="shared" si="8"/>
        <v>4</v>
      </c>
      <c r="G11">
        <f t="shared" si="9"/>
        <v>112.80973168917561</v>
      </c>
      <c r="H11">
        <f t="shared" si="10"/>
        <v>96.168070553815866</v>
      </c>
      <c r="I11">
        <f t="shared" si="11"/>
        <v>1.0382921441338735</v>
      </c>
      <c r="J11">
        <f t="shared" si="12"/>
        <v>4.981914743007577</v>
      </c>
      <c r="K11">
        <f t="shared" si="13"/>
        <v>4.7981820638385067</v>
      </c>
      <c r="L11">
        <f t="shared" si="14"/>
        <v>0.18373267916907032</v>
      </c>
      <c r="M11">
        <f t="shared" si="15"/>
        <v>0.98191474300757697</v>
      </c>
      <c r="P11">
        <f t="shared" si="16"/>
        <v>106.63500599837717</v>
      </c>
      <c r="Q11">
        <f t="shared" si="17"/>
        <v>92.393402969228489</v>
      </c>
      <c r="R11">
        <f t="shared" si="18"/>
        <v>6.3981003599026298</v>
      </c>
      <c r="S11">
        <f t="shared" si="19"/>
        <v>1.0663500599837716</v>
      </c>
      <c r="T11">
        <f t="shared" si="20"/>
        <v>2.1327001199675433</v>
      </c>
      <c r="U11">
        <f t="shared" si="21"/>
        <v>0.53317502999188582</v>
      </c>
      <c r="V11">
        <f t="shared" si="22"/>
        <v>0.26658751499594291</v>
      </c>
      <c r="W11">
        <f t="shared" si="23"/>
        <v>4</v>
      </c>
      <c r="X11">
        <f t="shared" si="24"/>
        <v>2.6670624250202857</v>
      </c>
      <c r="Y11">
        <f t="shared" si="25"/>
        <v>110.90040623831226</v>
      </c>
      <c r="Z11">
        <f t="shared" si="26"/>
        <v>93.459753029212266</v>
      </c>
      <c r="AA11">
        <f t="shared" si="27"/>
        <v>1.0409250362315456</v>
      </c>
      <c r="AB11">
        <f t="shared" si="28"/>
        <v>2.7762120513960347</v>
      </c>
      <c r="AC11">
        <f t="shared" si="0"/>
        <v>2.6670624250202857</v>
      </c>
      <c r="AD11">
        <f t="shared" si="1"/>
        <v>0.10914962637574899</v>
      </c>
      <c r="AE11">
        <f t="shared" si="2"/>
        <v>0.90891217136357771</v>
      </c>
    </row>
    <row r="12" spans="1:31" x14ac:dyDescent="0.25">
      <c r="A12">
        <f t="shared" si="3"/>
        <v>107.82781694616803</v>
      </c>
      <c r="B12">
        <f t="shared" si="4"/>
        <v>91.921086527484562</v>
      </c>
      <c r="C12">
        <f t="shared" si="5"/>
        <v>6.469669016770081</v>
      </c>
      <c r="D12">
        <f t="shared" si="6"/>
        <v>3.2348345083850405</v>
      </c>
      <c r="E12">
        <f t="shared" si="7"/>
        <v>0.80870862709626012</v>
      </c>
      <c r="F12">
        <f t="shared" si="8"/>
        <v>4</v>
      </c>
      <c r="G12">
        <f t="shared" si="9"/>
        <v>114.29748596293811</v>
      </c>
      <c r="H12">
        <f t="shared" si="10"/>
        <v>95.155921035869596</v>
      </c>
      <c r="I12">
        <f t="shared" si="11"/>
        <v>1.0436973764725646</v>
      </c>
      <c r="J12">
        <f t="shared" si="12"/>
        <v>5.0188365783213547</v>
      </c>
      <c r="K12">
        <f t="shared" si="13"/>
        <v>4.8087086270962605</v>
      </c>
      <c r="L12">
        <f t="shared" si="14"/>
        <v>0.2101279512250942</v>
      </c>
      <c r="M12">
        <f t="shared" si="15"/>
        <v>1.0188365783213542</v>
      </c>
      <c r="P12">
        <f t="shared" si="16"/>
        <v>108.12419418691623</v>
      </c>
      <c r="Q12">
        <f t="shared" si="17"/>
        <v>91.120139483319235</v>
      </c>
      <c r="R12">
        <f t="shared" si="18"/>
        <v>6.4874516512149736</v>
      </c>
      <c r="S12">
        <f t="shared" si="19"/>
        <v>1.0812419418691621</v>
      </c>
      <c r="T12">
        <f t="shared" si="20"/>
        <v>2.1624838837383247</v>
      </c>
      <c r="U12">
        <f t="shared" si="21"/>
        <v>0.54062097093458117</v>
      </c>
      <c r="V12">
        <f t="shared" si="22"/>
        <v>0.27031048546729053</v>
      </c>
      <c r="W12">
        <f t="shared" si="23"/>
        <v>4</v>
      </c>
      <c r="X12">
        <f t="shared" si="24"/>
        <v>2.6484475726635472</v>
      </c>
      <c r="Y12">
        <f t="shared" si="25"/>
        <v>112.44916195439288</v>
      </c>
      <c r="Z12">
        <f t="shared" si="26"/>
        <v>92.201381425188401</v>
      </c>
      <c r="AA12">
        <f t="shared" si="27"/>
        <v>1.0471373156144574</v>
      </c>
      <c r="AB12">
        <f t="shared" si="28"/>
        <v>2.7732882817845326</v>
      </c>
      <c r="AC12">
        <f t="shared" si="0"/>
        <v>2.6484475726635472</v>
      </c>
      <c r="AD12">
        <f t="shared" si="1"/>
        <v>0.12484070912098533</v>
      </c>
      <c r="AE12">
        <f t="shared" si="2"/>
        <v>0.93577216552285702</v>
      </c>
    </row>
    <row r="13" spans="1:31" x14ac:dyDescent="0.25">
      <c r="A13">
        <f t="shared" si="3"/>
        <v>109.27864938461676</v>
      </c>
      <c r="B13">
        <f t="shared" si="4"/>
        <v>90.977596262448628</v>
      </c>
      <c r="C13">
        <f t="shared" si="5"/>
        <v>6.5567189630770049</v>
      </c>
      <c r="D13">
        <f t="shared" si="6"/>
        <v>3.2783594815385024</v>
      </c>
      <c r="E13">
        <f t="shared" si="7"/>
        <v>0.81958987038462561</v>
      </c>
      <c r="F13">
        <f t="shared" si="8"/>
        <v>4</v>
      </c>
      <c r="G13">
        <f t="shared" si="9"/>
        <v>115.83536834769376</v>
      </c>
      <c r="H13">
        <f t="shared" si="10"/>
        <v>94.25595574398713</v>
      </c>
      <c r="I13">
        <f t="shared" si="11"/>
        <v>1.0488484967796001</v>
      </c>
      <c r="J13">
        <f t="shared" si="12"/>
        <v>5.0550195906471025</v>
      </c>
      <c r="K13">
        <f t="shared" si="13"/>
        <v>4.8195898703846254</v>
      </c>
      <c r="L13">
        <f t="shared" si="14"/>
        <v>0.2354297202624771</v>
      </c>
      <c r="M13">
        <f t="shared" si="15"/>
        <v>1.0550195906471027</v>
      </c>
      <c r="P13">
        <f t="shared" si="16"/>
        <v>109.67587367260835</v>
      </c>
      <c r="Q13">
        <f t="shared" si="17"/>
        <v>89.92745597988781</v>
      </c>
      <c r="R13">
        <f t="shared" si="18"/>
        <v>6.5805524203565007</v>
      </c>
      <c r="S13">
        <f t="shared" si="19"/>
        <v>1.0967587367260831</v>
      </c>
      <c r="T13">
        <f t="shared" si="20"/>
        <v>2.1935174734521672</v>
      </c>
      <c r="U13">
        <f t="shared" si="21"/>
        <v>0.5483793683630418</v>
      </c>
      <c r="V13">
        <f t="shared" si="22"/>
        <v>0.27418968418152079</v>
      </c>
      <c r="W13">
        <f t="shared" si="23"/>
        <v>4</v>
      </c>
      <c r="X13">
        <f t="shared" si="24"/>
        <v>2.6290515790923958</v>
      </c>
      <c r="Y13">
        <f t="shared" si="25"/>
        <v>114.06290861951268</v>
      </c>
      <c r="Z13">
        <f t="shared" si="26"/>
        <v>91.024214716613898</v>
      </c>
      <c r="AA13">
        <f t="shared" si="27"/>
        <v>1.0531809919443118</v>
      </c>
      <c r="AB13">
        <f t="shared" si="28"/>
        <v>2.7688671499412889</v>
      </c>
      <c r="AC13">
        <f t="shared" si="0"/>
        <v>2.6290515790923958</v>
      </c>
      <c r="AD13">
        <f t="shared" si="1"/>
        <v>0.13981557084889307</v>
      </c>
      <c r="AE13">
        <f t="shared" si="2"/>
        <v>0.96238462339345565</v>
      </c>
    </row>
    <row r="14" spans="1:31" x14ac:dyDescent="0.25">
      <c r="A14">
        <f t="shared" si="3"/>
        <v>110.78034875704665</v>
      </c>
      <c r="B14">
        <f t="shared" si="4"/>
        <v>90.142655034389932</v>
      </c>
      <c r="C14">
        <f t="shared" si="5"/>
        <v>6.6468209254227988</v>
      </c>
      <c r="D14">
        <f t="shared" si="6"/>
        <v>3.3234104627113994</v>
      </c>
      <c r="E14">
        <f t="shared" si="7"/>
        <v>0.83085261567784985</v>
      </c>
      <c r="F14">
        <f t="shared" si="8"/>
        <v>4</v>
      </c>
      <c r="G14">
        <f t="shared" si="9"/>
        <v>117.42716968246945</v>
      </c>
      <c r="H14">
        <f t="shared" si="10"/>
        <v>93.466065497101326</v>
      </c>
      <c r="I14">
        <f t="shared" si="11"/>
        <v>1.0537548728332464</v>
      </c>
      <c r="J14">
        <f t="shared" si="12"/>
        <v>5.090534483709769</v>
      </c>
      <c r="K14">
        <f t="shared" si="13"/>
        <v>4.8308526156778502</v>
      </c>
      <c r="L14">
        <f t="shared" si="14"/>
        <v>0.25968186803191884</v>
      </c>
      <c r="M14">
        <f t="shared" si="15"/>
        <v>1.0905344837097686</v>
      </c>
      <c r="P14">
        <f t="shared" si="16"/>
        <v>111.2940414695714</v>
      </c>
      <c r="Q14">
        <f t="shared" si="17"/>
        <v>88.81460985006818</v>
      </c>
      <c r="R14">
        <f t="shared" si="18"/>
        <v>6.6776424881742837</v>
      </c>
      <c r="S14">
        <f t="shared" si="19"/>
        <v>1.1129404146957138</v>
      </c>
      <c r="T14">
        <f t="shared" si="20"/>
        <v>2.2258808293914281</v>
      </c>
      <c r="U14">
        <f t="shared" si="21"/>
        <v>0.55647020734785702</v>
      </c>
      <c r="V14">
        <f t="shared" si="22"/>
        <v>0.27823510367392845</v>
      </c>
      <c r="W14">
        <f t="shared" si="23"/>
        <v>4</v>
      </c>
      <c r="X14">
        <f t="shared" si="24"/>
        <v>2.6088244816303576</v>
      </c>
      <c r="Y14">
        <f t="shared" si="25"/>
        <v>115.74580312835425</v>
      </c>
      <c r="Z14">
        <f t="shared" si="26"/>
        <v>89.927550264763894</v>
      </c>
      <c r="AA14">
        <f t="shared" si="27"/>
        <v>1.0590583766921096</v>
      </c>
      <c r="AB14">
        <f t="shared" si="28"/>
        <v>2.7628974205900807</v>
      </c>
      <c r="AC14">
        <f t="shared" si="0"/>
        <v>2.6088244816303576</v>
      </c>
      <c r="AD14">
        <f t="shared" si="1"/>
        <v>0.15407293895972307</v>
      </c>
      <c r="AE14">
        <f t="shared" si="2"/>
        <v>0.98877824998150854</v>
      </c>
    </row>
    <row r="15" spans="1:31" x14ac:dyDescent="0.25">
      <c r="A15">
        <f t="shared" si="3"/>
        <v>112.33663519875968</v>
      </c>
      <c r="B15">
        <f t="shared" si="4"/>
        <v>89.414258485519227</v>
      </c>
      <c r="C15">
        <f t="shared" si="5"/>
        <v>6.7401981119255803</v>
      </c>
      <c r="D15">
        <f t="shared" si="6"/>
        <v>3.3700990559627901</v>
      </c>
      <c r="E15">
        <f t="shared" si="7"/>
        <v>0.84252476399069753</v>
      </c>
      <c r="F15">
        <f t="shared" si="8"/>
        <v>4</v>
      </c>
      <c r="G15">
        <f t="shared" si="9"/>
        <v>119.07683331068526</v>
      </c>
      <c r="H15">
        <f t="shared" si="10"/>
        <v>92.784357541482024</v>
      </c>
      <c r="I15">
        <f t="shared" si="11"/>
        <v>1.0584257949100031</v>
      </c>
      <c r="J15">
        <f t="shared" si="12"/>
        <v>5.1254531226982287</v>
      </c>
      <c r="K15">
        <f t="shared" si="13"/>
        <v>4.8425247639906974</v>
      </c>
      <c r="L15">
        <f t="shared" si="14"/>
        <v>0.2829283587075313</v>
      </c>
      <c r="M15">
        <f t="shared" si="15"/>
        <v>1.1254531226982287</v>
      </c>
      <c r="P15">
        <f t="shared" si="16"/>
        <v>112.98290570776417</v>
      </c>
      <c r="Q15">
        <f t="shared" si="17"/>
        <v>87.780944600012717</v>
      </c>
      <c r="R15">
        <f t="shared" si="18"/>
        <v>6.7789743424658502</v>
      </c>
      <c r="S15">
        <f t="shared" si="19"/>
        <v>1.1298290570776417</v>
      </c>
      <c r="T15">
        <f t="shared" si="20"/>
        <v>2.2596581141552834</v>
      </c>
      <c r="U15">
        <f t="shared" si="21"/>
        <v>0.56491452853882085</v>
      </c>
      <c r="V15">
        <f t="shared" si="22"/>
        <v>0.28245726426941042</v>
      </c>
      <c r="W15">
        <f t="shared" si="23"/>
        <v>4</v>
      </c>
      <c r="X15">
        <f t="shared" si="24"/>
        <v>2.587713678652948</v>
      </c>
      <c r="Y15">
        <f t="shared" si="25"/>
        <v>117.50222193607473</v>
      </c>
      <c r="Z15">
        <f t="shared" si="26"/>
        <v>88.91077365709036</v>
      </c>
      <c r="AA15">
        <f t="shared" si="27"/>
        <v>1.0647719046026296</v>
      </c>
      <c r="AB15">
        <f t="shared" si="28"/>
        <v>2.7553248221855764</v>
      </c>
      <c r="AC15">
        <f t="shared" si="0"/>
        <v>2.587713678652948</v>
      </c>
      <c r="AD15">
        <f t="shared" si="1"/>
        <v>0.1676111435326284</v>
      </c>
      <c r="AE15">
        <f t="shared" si="2"/>
        <v>1.0149829363408598</v>
      </c>
    </row>
    <row r="16" spans="1:31" x14ac:dyDescent="0.25">
      <c r="A16">
        <f t="shared" si="3"/>
        <v>113.95138018798703</v>
      </c>
      <c r="B16">
        <f t="shared" si="4"/>
        <v>88.790617853613924</v>
      </c>
      <c r="C16">
        <f t="shared" si="5"/>
        <v>6.8370828112792212</v>
      </c>
      <c r="D16">
        <f t="shared" si="6"/>
        <v>3.4185414056396106</v>
      </c>
      <c r="E16">
        <f t="shared" si="7"/>
        <v>0.85463535140990265</v>
      </c>
      <c r="F16">
        <f t="shared" si="8"/>
        <v>4</v>
      </c>
      <c r="G16">
        <f t="shared" si="9"/>
        <v>120.78846299926624</v>
      </c>
      <c r="H16">
        <f t="shared" si="10"/>
        <v>92.209159259253539</v>
      </c>
      <c r="I16">
        <f t="shared" si="11"/>
        <v>1.062870444131975</v>
      </c>
      <c r="J16">
        <f t="shared" si="12"/>
        <v>5.1598484320518301</v>
      </c>
      <c r="K16">
        <f t="shared" si="13"/>
        <v>4.8546353514099039</v>
      </c>
      <c r="L16">
        <f t="shared" si="14"/>
        <v>0.3052130806419262</v>
      </c>
      <c r="M16">
        <f t="shared" si="15"/>
        <v>1.1598484320518287</v>
      </c>
      <c r="P16">
        <f t="shared" si="16"/>
        <v>114.74689711388916</v>
      </c>
      <c r="Q16">
        <f t="shared" si="17"/>
        <v>86.825893409035302</v>
      </c>
      <c r="R16">
        <f t="shared" si="18"/>
        <v>6.8848138268333496</v>
      </c>
      <c r="S16">
        <f t="shared" si="19"/>
        <v>1.1474689711388915</v>
      </c>
      <c r="T16">
        <f t="shared" si="20"/>
        <v>2.2949379422777834</v>
      </c>
      <c r="U16">
        <f t="shared" si="21"/>
        <v>0.57373448556944584</v>
      </c>
      <c r="V16">
        <f t="shared" si="22"/>
        <v>0.28686724278472286</v>
      </c>
      <c r="W16">
        <f t="shared" si="23"/>
        <v>4</v>
      </c>
      <c r="X16">
        <f t="shared" si="24"/>
        <v>2.5656637860763856</v>
      </c>
      <c r="Y16">
        <f t="shared" si="25"/>
        <v>119.33677299844473</v>
      </c>
      <c r="Z16">
        <f t="shared" si="26"/>
        <v>87.973362380174194</v>
      </c>
      <c r="AA16">
        <f t="shared" si="27"/>
        <v>1.0703241215497821</v>
      </c>
      <c r="AB16">
        <f t="shared" si="28"/>
        <v>2.7460918380242956</v>
      </c>
      <c r="AC16">
        <f t="shared" si="0"/>
        <v>2.5656637860763856</v>
      </c>
      <c r="AD16">
        <f t="shared" si="1"/>
        <v>0.18042805194791001</v>
      </c>
      <c r="AE16">
        <f t="shared" si="2"/>
        <v>1.0410297803020787</v>
      </c>
    </row>
    <row r="17" spans="1:31" x14ac:dyDescent="0.25">
      <c r="A17">
        <f t="shared" si="3"/>
        <v>115.62861456721441</v>
      </c>
      <c r="B17">
        <f t="shared" si="4"/>
        <v>88.270163149769417</v>
      </c>
      <c r="C17">
        <f t="shared" si="5"/>
        <v>6.9377168740328647</v>
      </c>
      <c r="D17">
        <f t="shared" si="6"/>
        <v>3.4688584370164324</v>
      </c>
      <c r="E17">
        <f t="shared" si="7"/>
        <v>0.86721460925410809</v>
      </c>
      <c r="F17">
        <f t="shared" si="8"/>
        <v>4</v>
      </c>
      <c r="G17">
        <f t="shared" si="9"/>
        <v>122.56633144124727</v>
      </c>
      <c r="H17">
        <f t="shared" si="10"/>
        <v>91.739021586785853</v>
      </c>
      <c r="I17">
        <f t="shared" si="11"/>
        <v>1.0670978647541103</v>
      </c>
      <c r="J17">
        <f t="shared" si="12"/>
        <v>5.1937943168350698</v>
      </c>
      <c r="K17">
        <f t="shared" si="13"/>
        <v>4.8672146092541073</v>
      </c>
      <c r="L17">
        <f t="shared" si="14"/>
        <v>0.32657970758096244</v>
      </c>
      <c r="M17">
        <f t="shared" si="15"/>
        <v>1.1937943168350706</v>
      </c>
      <c r="P17">
        <f t="shared" si="16"/>
        <v>116.59068116042043</v>
      </c>
      <c r="Q17">
        <f t="shared" si="17"/>
        <v>85.948982749941536</v>
      </c>
      <c r="R17">
        <f t="shared" si="18"/>
        <v>6.9954408696252255</v>
      </c>
      <c r="S17">
        <f t="shared" si="19"/>
        <v>1.165906811604204</v>
      </c>
      <c r="T17">
        <f t="shared" si="20"/>
        <v>2.3318136232084088</v>
      </c>
      <c r="U17">
        <f t="shared" si="21"/>
        <v>0.5829534058021022</v>
      </c>
      <c r="V17">
        <f t="shared" si="22"/>
        <v>0.29147670290105099</v>
      </c>
      <c r="W17">
        <f t="shared" si="23"/>
        <v>4</v>
      </c>
      <c r="X17">
        <f t="shared" si="24"/>
        <v>2.5426164854947437</v>
      </c>
      <c r="Y17">
        <f t="shared" si="25"/>
        <v>121.25430840683725</v>
      </c>
      <c r="Z17">
        <f t="shared" si="26"/>
        <v>87.114889561545738</v>
      </c>
      <c r="AA17">
        <f t="shared" si="27"/>
        <v>1.0757176727841302</v>
      </c>
      <c r="AB17">
        <f t="shared" si="28"/>
        <v>2.7351374885589701</v>
      </c>
      <c r="AC17">
        <f t="shared" si="0"/>
        <v>2.5426164854947437</v>
      </c>
      <c r="AD17">
        <f t="shared" si="1"/>
        <v>0.19252100306422637</v>
      </c>
      <c r="AE17">
        <f t="shared" si="2"/>
        <v>1.0669511117673796</v>
      </c>
    </row>
    <row r="18" spans="1:31" x14ac:dyDescent="0.25">
      <c r="A18">
        <f t="shared" si="3"/>
        <v>117.3725371244122</v>
      </c>
      <c r="B18">
        <f t="shared" si="4"/>
        <v>87.851546100274632</v>
      </c>
      <c r="C18">
        <f t="shared" si="5"/>
        <v>7.0423522274647317</v>
      </c>
      <c r="D18">
        <f t="shared" si="6"/>
        <v>3.5211761137323658</v>
      </c>
      <c r="E18">
        <f t="shared" si="7"/>
        <v>0.88029402843309146</v>
      </c>
      <c r="F18">
        <f t="shared" si="8"/>
        <v>4</v>
      </c>
      <c r="G18">
        <f t="shared" si="9"/>
        <v>124.41488935187694</v>
      </c>
      <c r="H18">
        <f t="shared" si="10"/>
        <v>91.372722214006998</v>
      </c>
      <c r="I18">
        <f t="shared" si="11"/>
        <v>1.0711169401530454</v>
      </c>
      <c r="J18">
        <f t="shared" si="12"/>
        <v>5.2273656067824321</v>
      </c>
      <c r="K18">
        <f t="shared" si="13"/>
        <v>4.8802940284330916</v>
      </c>
      <c r="L18">
        <f t="shared" si="14"/>
        <v>0.34707157834934055</v>
      </c>
      <c r="M18">
        <f t="shared" si="15"/>
        <v>1.2273656067824321</v>
      </c>
      <c r="P18">
        <f t="shared" si="16"/>
        <v>118.51917091827828</v>
      </c>
      <c r="Q18">
        <f t="shared" si="17"/>
        <v>85.149836085243663</v>
      </c>
      <c r="R18">
        <f t="shared" si="18"/>
        <v>7.1111502550966961</v>
      </c>
      <c r="S18">
        <f t="shared" si="19"/>
        <v>1.1851917091827824</v>
      </c>
      <c r="T18">
        <f t="shared" si="20"/>
        <v>2.3703834183655657</v>
      </c>
      <c r="U18">
        <f t="shared" si="21"/>
        <v>0.59259585459139141</v>
      </c>
      <c r="V18">
        <f t="shared" si="22"/>
        <v>0.2962979272956956</v>
      </c>
      <c r="W18">
        <f t="shared" si="23"/>
        <v>4</v>
      </c>
      <c r="X18">
        <f t="shared" si="24"/>
        <v>2.5185103635215214</v>
      </c>
      <c r="Y18">
        <f t="shared" si="25"/>
        <v>123.2599377550094</v>
      </c>
      <c r="Z18">
        <f t="shared" si="26"/>
        <v>86.335027794426452</v>
      </c>
      <c r="AA18">
        <f t="shared" si="27"/>
        <v>1.0809552915989633</v>
      </c>
      <c r="AB18">
        <f t="shared" si="28"/>
        <v>2.7223971043954172</v>
      </c>
      <c r="AC18">
        <f t="shared" si="0"/>
        <v>2.5185103635215214</v>
      </c>
      <c r="AD18">
        <f t="shared" si="1"/>
        <v>0.2038867408738958</v>
      </c>
      <c r="AE18">
        <f t="shared" si="2"/>
        <v>1.0927805227609828</v>
      </c>
    </row>
    <row r="19" spans="1:31" x14ac:dyDescent="0.25">
      <c r="A19">
        <f t="shared" si="3"/>
        <v>119.18752374509451</v>
      </c>
      <c r="B19">
        <f t="shared" si="4"/>
        <v>87.533642920621929</v>
      </c>
      <c r="C19">
        <f t="shared" si="5"/>
        <v>7.15125142470567</v>
      </c>
      <c r="D19">
        <f t="shared" si="6"/>
        <v>3.575625712352835</v>
      </c>
      <c r="E19">
        <f t="shared" si="7"/>
        <v>0.89390642808820875</v>
      </c>
      <c r="F19">
        <f t="shared" si="8"/>
        <v>4</v>
      </c>
      <c r="G19">
        <f t="shared" si="9"/>
        <v>126.33877516980019</v>
      </c>
      <c r="H19">
        <f t="shared" si="10"/>
        <v>91.109268632974761</v>
      </c>
      <c r="I19">
        <f t="shared" si="11"/>
        <v>1.0749363722711007</v>
      </c>
      <c r="J19">
        <f t="shared" si="12"/>
        <v>5.2606380220433593</v>
      </c>
      <c r="K19">
        <f t="shared" si="13"/>
        <v>4.8939064280882087</v>
      </c>
      <c r="L19">
        <f t="shared" si="14"/>
        <v>0.36673159395515054</v>
      </c>
      <c r="M19">
        <f t="shared" si="15"/>
        <v>1.2606380220433593</v>
      </c>
      <c r="P19">
        <f t="shared" si="16"/>
        <v>120.53754065061399</v>
      </c>
      <c r="Q19">
        <f t="shared" si="17"/>
        <v>84.428177653526618</v>
      </c>
      <c r="R19">
        <f t="shared" si="18"/>
        <v>7.2322524390368388</v>
      </c>
      <c r="S19">
        <f t="shared" si="19"/>
        <v>1.2053754065061395</v>
      </c>
      <c r="T19">
        <f t="shared" si="20"/>
        <v>2.4107508130122799</v>
      </c>
      <c r="U19">
        <f t="shared" si="21"/>
        <v>0.60268770325306997</v>
      </c>
      <c r="V19">
        <f t="shared" si="22"/>
        <v>0.30134385162653488</v>
      </c>
      <c r="W19">
        <f t="shared" si="23"/>
        <v>4</v>
      </c>
      <c r="X19">
        <f t="shared" si="24"/>
        <v>2.4932807418673248</v>
      </c>
      <c r="Y19">
        <f t="shared" si="25"/>
        <v>125.35904227663855</v>
      </c>
      <c r="Z19">
        <f t="shared" si="26"/>
        <v>85.633553060032753</v>
      </c>
      <c r="AA19">
        <f t="shared" si="27"/>
        <v>1.0860397884365045</v>
      </c>
      <c r="AB19">
        <f t="shared" si="28"/>
        <v>2.7078020894104005</v>
      </c>
      <c r="AC19">
        <f t="shared" si="0"/>
        <v>2.4932807418673248</v>
      </c>
      <c r="AD19">
        <f t="shared" si="1"/>
        <v>0.21452134754307561</v>
      </c>
      <c r="AE19">
        <f t="shared" si="2"/>
        <v>1.1185529024226804</v>
      </c>
    </row>
    <row r="20" spans="1:31" x14ac:dyDescent="0.25">
      <c r="A20">
        <f t="shared" si="3"/>
        <v>121.07813714775682</v>
      </c>
      <c r="B20">
        <f t="shared" si="4"/>
        <v>87.315556986752</v>
      </c>
      <c r="C20">
        <f t="shared" si="5"/>
        <v>7.2646882288654089</v>
      </c>
      <c r="D20">
        <f t="shared" si="6"/>
        <v>3.6323441144327044</v>
      </c>
      <c r="E20">
        <f t="shared" si="7"/>
        <v>0.90808602860817611</v>
      </c>
      <c r="F20">
        <f t="shared" si="8"/>
        <v>4</v>
      </c>
      <c r="G20">
        <f t="shared" si="9"/>
        <v>128.34282537662222</v>
      </c>
      <c r="H20">
        <f t="shared" si="10"/>
        <v>90.947901101184698</v>
      </c>
      <c r="I20">
        <f t="shared" si="11"/>
        <v>1.0785646642654392</v>
      </c>
      <c r="J20">
        <f t="shared" si="12"/>
        <v>5.2936881596316701</v>
      </c>
      <c r="K20">
        <f t="shared" si="13"/>
        <v>4.9080860286081762</v>
      </c>
      <c r="L20">
        <f t="shared" si="14"/>
        <v>0.38560213102349383</v>
      </c>
      <c r="M20">
        <f t="shared" si="15"/>
        <v>1.2936881596316701</v>
      </c>
      <c r="P20">
        <f t="shared" si="16"/>
        <v>122.65124018722814</v>
      </c>
      <c r="Q20">
        <f t="shared" si="17"/>
        <v>83.783836360794652</v>
      </c>
      <c r="R20">
        <f t="shared" si="18"/>
        <v>7.3590744112336886</v>
      </c>
      <c r="S20">
        <f t="shared" si="19"/>
        <v>1.2265124018722813</v>
      </c>
      <c r="T20">
        <f t="shared" si="20"/>
        <v>2.453024803744563</v>
      </c>
      <c r="U20">
        <f t="shared" si="21"/>
        <v>0.61325620093614075</v>
      </c>
      <c r="V20">
        <f t="shared" si="22"/>
        <v>0.30662810046807032</v>
      </c>
      <c r="W20">
        <f t="shared" si="23"/>
        <v>4</v>
      </c>
      <c r="X20">
        <f t="shared" si="24"/>
        <v>2.4668594976596481</v>
      </c>
      <c r="Y20">
        <f t="shared" si="25"/>
        <v>127.55728979471726</v>
      </c>
      <c r="Z20">
        <f t="shared" si="26"/>
        <v>85.010348762666936</v>
      </c>
      <c r="AA20">
        <f t="shared" si="27"/>
        <v>1.0909740404513169</v>
      </c>
      <c r="AB20">
        <f t="shared" si="28"/>
        <v>2.6912796733874522</v>
      </c>
      <c r="AC20">
        <f t="shared" si="0"/>
        <v>2.4668594976596481</v>
      </c>
      <c r="AD20">
        <f t="shared" si="1"/>
        <v>0.22442017572780415</v>
      </c>
      <c r="AE20">
        <f t="shared" si="2"/>
        <v>1.1443044771320152</v>
      </c>
    </row>
    <row r="21" spans="1:31" x14ac:dyDescent="0.25">
      <c r="A21">
        <f t="shared" si="3"/>
        <v>123.04913721699054</v>
      </c>
      <c r="B21">
        <f t="shared" si="4"/>
        <v>87.196621465646999</v>
      </c>
      <c r="C21">
        <f t="shared" si="5"/>
        <v>7.382948233019432</v>
      </c>
      <c r="D21">
        <f t="shared" si="6"/>
        <v>3.691474116509716</v>
      </c>
      <c r="E21">
        <f t="shared" si="7"/>
        <v>0.922868529127429</v>
      </c>
      <c r="F21">
        <f t="shared" si="8"/>
        <v>4</v>
      </c>
      <c r="G21">
        <f t="shared" si="9"/>
        <v>130.43208545000996</v>
      </c>
      <c r="H21">
        <f t="shared" si="10"/>
        <v>90.888095582156708</v>
      </c>
      <c r="I21">
        <f t="shared" si="11"/>
        <v>1.0820101061127232</v>
      </c>
      <c r="J21">
        <f t="shared" si="12"/>
        <v>5.3265934995801549</v>
      </c>
      <c r="K21">
        <f t="shared" si="13"/>
        <v>4.9228685291274292</v>
      </c>
      <c r="L21">
        <f t="shared" si="14"/>
        <v>0.40372497045272571</v>
      </c>
      <c r="M21">
        <f t="shared" si="15"/>
        <v>1.3265934995801547</v>
      </c>
      <c r="P21">
        <f t="shared" si="16"/>
        <v>124.86601012132981</v>
      </c>
      <c r="Q21">
        <f t="shared" si="17"/>
        <v>83.216749792190711</v>
      </c>
      <c r="R21">
        <f t="shared" si="18"/>
        <v>7.491960607279788</v>
      </c>
      <c r="S21">
        <f t="shared" si="19"/>
        <v>1.2486601012132978</v>
      </c>
      <c r="T21">
        <f t="shared" si="20"/>
        <v>2.4973202024265961</v>
      </c>
      <c r="U21">
        <f t="shared" si="21"/>
        <v>0.62433005060664903</v>
      </c>
      <c r="V21">
        <f t="shared" si="22"/>
        <v>0.31216502530332446</v>
      </c>
      <c r="W21">
        <f t="shared" si="23"/>
        <v>4</v>
      </c>
      <c r="X21">
        <f t="shared" si="24"/>
        <v>2.4391748734833771</v>
      </c>
      <c r="Y21">
        <f t="shared" si="25"/>
        <v>129.86065052618298</v>
      </c>
      <c r="Z21">
        <f t="shared" si="26"/>
        <v>84.465409893404015</v>
      </c>
      <c r="AA21">
        <f t="shared" si="27"/>
        <v>1.0957609815437499</v>
      </c>
      <c r="AB21">
        <f t="shared" si="28"/>
        <v>2.6727526535249972</v>
      </c>
      <c r="AC21">
        <f t="shared" si="0"/>
        <v>2.4391748734833771</v>
      </c>
      <c r="AD21">
        <f t="shared" si="1"/>
        <v>0.23357778004162011</v>
      </c>
      <c r="AE21">
        <f t="shared" si="2"/>
        <v>1.1700728559515936</v>
      </c>
    </row>
    <row r="22" spans="1:31" x14ac:dyDescent="0.25">
      <c r="A22">
        <f t="shared" si="3"/>
        <v>125.10549195042981</v>
      </c>
      <c r="B22">
        <f t="shared" si="4"/>
        <v>87.176401964387466</v>
      </c>
      <c r="C22">
        <f t="shared" si="5"/>
        <v>7.5063295170257884</v>
      </c>
      <c r="D22">
        <f t="shared" si="6"/>
        <v>3.7531647585128942</v>
      </c>
      <c r="E22">
        <f t="shared" si="7"/>
        <v>0.93829118962822355</v>
      </c>
      <c r="F22">
        <f t="shared" si="8"/>
        <v>4</v>
      </c>
      <c r="G22">
        <f t="shared" si="9"/>
        <v>132.6118214674556</v>
      </c>
      <c r="H22">
        <f t="shared" si="10"/>
        <v>90.929566722900361</v>
      </c>
      <c r="I22">
        <f t="shared" si="11"/>
        <v>1.0852807629232222</v>
      </c>
      <c r="J22">
        <f t="shared" si="12"/>
        <v>5.3594324298167448</v>
      </c>
      <c r="K22">
        <f t="shared" si="13"/>
        <v>4.9382911896282238</v>
      </c>
      <c r="L22">
        <f t="shared" si="14"/>
        <v>0.42114124018852106</v>
      </c>
      <c r="M22">
        <f t="shared" si="15"/>
        <v>1.3594324298167446</v>
      </c>
      <c r="P22">
        <f t="shared" si="16"/>
        <v>127.18789787265798</v>
      </c>
      <c r="Q22">
        <f t="shared" si="17"/>
        <v>82.726968360045504</v>
      </c>
      <c r="R22">
        <f t="shared" si="18"/>
        <v>7.6312738723594791</v>
      </c>
      <c r="S22">
        <f t="shared" si="19"/>
        <v>1.2718789787265798</v>
      </c>
      <c r="T22">
        <f t="shared" si="20"/>
        <v>2.5437579574531597</v>
      </c>
      <c r="U22">
        <f t="shared" si="21"/>
        <v>0.63593948936328992</v>
      </c>
      <c r="V22">
        <f t="shared" si="22"/>
        <v>0.31796974468164496</v>
      </c>
      <c r="W22">
        <f t="shared" si="23"/>
        <v>4</v>
      </c>
      <c r="X22">
        <f t="shared" si="24"/>
        <v>2.4101512765917752</v>
      </c>
      <c r="Y22">
        <f t="shared" si="25"/>
        <v>132.2754137875643</v>
      </c>
      <c r="Z22">
        <f t="shared" si="26"/>
        <v>83.99884733877208</v>
      </c>
      <c r="AA22">
        <f t="shared" si="27"/>
        <v>1.1004035928723475</v>
      </c>
      <c r="AB22">
        <f t="shared" si="28"/>
        <v>2.6521391241274643</v>
      </c>
      <c r="AC22">
        <f t="shared" si="0"/>
        <v>2.4101512765917752</v>
      </c>
      <c r="AD22">
        <f t="shared" si="1"/>
        <v>0.24198784753568914</v>
      </c>
      <c r="AE22">
        <f t="shared" si="2"/>
        <v>1.195897081580624</v>
      </c>
    </row>
    <row r="23" spans="1:31" x14ac:dyDescent="0.25">
      <c r="A23">
        <f t="shared" si="3"/>
        <v>127.25238903763885</v>
      </c>
      <c r="B23">
        <f t="shared" si="4"/>
        <v>87.2546992538377</v>
      </c>
      <c r="C23">
        <f t="shared" si="5"/>
        <v>7.6351433422583304</v>
      </c>
      <c r="D23">
        <f t="shared" si="6"/>
        <v>3.8175716711291652</v>
      </c>
      <c r="E23">
        <f t="shared" si="7"/>
        <v>0.95439291778229129</v>
      </c>
      <c r="F23">
        <f t="shared" si="8"/>
        <v>4</v>
      </c>
      <c r="G23">
        <f t="shared" si="9"/>
        <v>134.88753237989718</v>
      </c>
      <c r="H23">
        <f t="shared" si="10"/>
        <v>91.072270924966858</v>
      </c>
      <c r="I23">
        <f t="shared" si="11"/>
        <v>1.0883844657245605</v>
      </c>
      <c r="J23">
        <f t="shared" si="12"/>
        <v>5.3922842888100257</v>
      </c>
      <c r="K23">
        <f t="shared" si="13"/>
        <v>4.9543929177822914</v>
      </c>
      <c r="L23">
        <f t="shared" si="14"/>
        <v>0.43789137102773434</v>
      </c>
      <c r="M23">
        <f t="shared" si="15"/>
        <v>1.3922842888100257</v>
      </c>
      <c r="P23">
        <f t="shared" si="16"/>
        <v>129.62327466343683</v>
      </c>
      <c r="Q23">
        <f t="shared" si="17"/>
        <v>82.314659604787366</v>
      </c>
      <c r="R23">
        <f t="shared" si="18"/>
        <v>7.7773964798062094</v>
      </c>
      <c r="S23">
        <f t="shared" si="19"/>
        <v>1.2962327466343679</v>
      </c>
      <c r="T23">
        <f t="shared" si="20"/>
        <v>2.5924654932687368</v>
      </c>
      <c r="U23">
        <f t="shared" si="21"/>
        <v>0.64811637331718419</v>
      </c>
      <c r="V23">
        <f t="shared" si="22"/>
        <v>0.32405818665859198</v>
      </c>
      <c r="W23">
        <f t="shared" si="23"/>
        <v>4</v>
      </c>
      <c r="X23">
        <f t="shared" si="24"/>
        <v>2.3797090667070391</v>
      </c>
      <c r="Y23">
        <f t="shared" si="25"/>
        <v>134.8082056499743</v>
      </c>
      <c r="Z23">
        <f t="shared" si="26"/>
        <v>83.610892351421739</v>
      </c>
      <c r="AA23">
        <f t="shared" si="27"/>
        <v>1.1049048938505417</v>
      </c>
      <c r="AB23">
        <f t="shared" si="28"/>
        <v>2.6293521937451128</v>
      </c>
      <c r="AC23">
        <f t="shared" si="0"/>
        <v>2.3797090667070395</v>
      </c>
      <c r="AD23">
        <f t="shared" si="1"/>
        <v>0.24964312703807323</v>
      </c>
      <c r="AE23">
        <f t="shared" si="2"/>
        <v>1.2218176870138495</v>
      </c>
    </row>
    <row r="24" spans="1:31" x14ac:dyDescent="0.25">
      <c r="A24">
        <f t="shared" si="3"/>
        <v>129.49524809108715</v>
      </c>
      <c r="B24">
        <f t="shared" si="4"/>
        <v>87.431552120267767</v>
      </c>
      <c r="C24">
        <f t="shared" si="5"/>
        <v>7.7697148854652287</v>
      </c>
      <c r="D24">
        <f t="shared" si="6"/>
        <v>3.8848574427326144</v>
      </c>
      <c r="E24">
        <f t="shared" si="7"/>
        <v>0.97121436068315359</v>
      </c>
      <c r="F24">
        <f t="shared" si="8"/>
        <v>4</v>
      </c>
      <c r="G24">
        <f t="shared" si="9"/>
        <v>137.26496297655237</v>
      </c>
      <c r="H24">
        <f t="shared" si="10"/>
        <v>91.316409563000377</v>
      </c>
      <c r="I24">
        <f t="shared" si="11"/>
        <v>1.0913288044836518</v>
      </c>
      <c r="J24">
        <f t="shared" si="12"/>
        <v>5.4252294250763073</v>
      </c>
      <c r="K24">
        <f t="shared" si="13"/>
        <v>4.9712143606831543</v>
      </c>
      <c r="L24">
        <f t="shared" si="14"/>
        <v>0.45401506439315309</v>
      </c>
      <c r="M24">
        <f t="shared" si="15"/>
        <v>1.4252294250763067</v>
      </c>
      <c r="P24">
        <f t="shared" si="16"/>
        <v>132.17885345622918</v>
      </c>
      <c r="Q24">
        <f t="shared" si="17"/>
        <v>81.980112665828912</v>
      </c>
      <c r="R24">
        <f t="shared" si="18"/>
        <v>7.9307312073737499</v>
      </c>
      <c r="S24">
        <f t="shared" si="19"/>
        <v>1.3217885345622915</v>
      </c>
      <c r="T24">
        <f t="shared" si="20"/>
        <v>2.6435770691245835</v>
      </c>
      <c r="U24">
        <f t="shared" si="21"/>
        <v>0.66089426728114586</v>
      </c>
      <c r="V24">
        <f t="shared" si="22"/>
        <v>0.33044713364057288</v>
      </c>
      <c r="W24">
        <f t="shared" si="23"/>
        <v>4</v>
      </c>
      <c r="X24">
        <f t="shared" si="24"/>
        <v>2.3477643317971353</v>
      </c>
      <c r="Y24">
        <f t="shared" si="25"/>
        <v>137.46600759447836</v>
      </c>
      <c r="Z24">
        <f t="shared" si="26"/>
        <v>83.3019012003912</v>
      </c>
      <c r="AA24">
        <f t="shared" si="27"/>
        <v>1.1092679336296496</v>
      </c>
      <c r="AB24">
        <f t="shared" si="28"/>
        <v>2.6042996889820031</v>
      </c>
      <c r="AC24">
        <f t="shared" si="0"/>
        <v>2.3477643317971348</v>
      </c>
      <c r="AD24">
        <f t="shared" si="1"/>
        <v>0.25653535718486831</v>
      </c>
      <c r="AE24">
        <f t="shared" si="2"/>
        <v>1.247876758106587</v>
      </c>
    </row>
    <row r="25" spans="1:31" x14ac:dyDescent="0.25">
      <c r="A25">
        <f t="shared" si="3"/>
        <v>131.83973355147606</v>
      </c>
      <c r="B25">
        <f t="shared" si="4"/>
        <v>87.707240395496669</v>
      </c>
      <c r="C25">
        <f t="shared" si="5"/>
        <v>7.9103840130885636</v>
      </c>
      <c r="D25">
        <f t="shared" si="6"/>
        <v>3.9551920065442818</v>
      </c>
      <c r="E25">
        <f t="shared" si="7"/>
        <v>0.98879800163607046</v>
      </c>
      <c r="F25">
        <f t="shared" si="8"/>
        <v>4</v>
      </c>
      <c r="G25">
        <f t="shared" si="9"/>
        <v>139.75011756456462</v>
      </c>
      <c r="H25">
        <f t="shared" si="10"/>
        <v>91.662432402040949</v>
      </c>
      <c r="I25">
        <f t="shared" si="11"/>
        <v>1.0941211231453389</v>
      </c>
      <c r="J25">
        <f t="shared" si="12"/>
        <v>5.4583492726952789</v>
      </c>
      <c r="K25">
        <f t="shared" si="13"/>
        <v>4.98879800163607</v>
      </c>
      <c r="L25">
        <f t="shared" si="14"/>
        <v>0.46955127105920891</v>
      </c>
      <c r="M25">
        <f t="shared" si="15"/>
        <v>1.4583492726952794</v>
      </c>
      <c r="P25">
        <f t="shared" si="16"/>
        <v>134.86170790549636</v>
      </c>
      <c r="Q25">
        <f t="shared" si="17"/>
        <v>81.723742940148682</v>
      </c>
      <c r="R25">
        <f t="shared" si="18"/>
        <v>8.0917024743297805</v>
      </c>
      <c r="S25">
        <f t="shared" si="19"/>
        <v>1.348617079054963</v>
      </c>
      <c r="T25">
        <f t="shared" si="20"/>
        <v>2.6972341581099273</v>
      </c>
      <c r="U25">
        <f t="shared" si="21"/>
        <v>0.67430853952748182</v>
      </c>
      <c r="V25">
        <f t="shared" si="22"/>
        <v>0.33715426976374074</v>
      </c>
      <c r="W25">
        <f t="shared" si="23"/>
        <v>4</v>
      </c>
      <c r="X25">
        <f t="shared" si="24"/>
        <v>2.3142286511812955</v>
      </c>
      <c r="Y25">
        <f t="shared" si="25"/>
        <v>140.25617622171623</v>
      </c>
      <c r="Z25">
        <f t="shared" si="26"/>
        <v>83.072360019203643</v>
      </c>
      <c r="AA25">
        <f t="shared" si="27"/>
        <v>1.1134957830672161</v>
      </c>
      <c r="AB25">
        <f t="shared" si="28"/>
        <v>2.5768838441437039</v>
      </c>
      <c r="AC25">
        <f t="shared" si="0"/>
        <v>2.3142286511812955</v>
      </c>
      <c r="AD25">
        <f t="shared" si="1"/>
        <v>0.26265519296240836</v>
      </c>
      <c r="AE25">
        <f t="shared" si="2"/>
        <v>1.2741180022536309</v>
      </c>
    </row>
    <row r="26" spans="1:31" x14ac:dyDescent="0.25">
      <c r="A26">
        <f t="shared" si="3"/>
        <v>134.29176829186935</v>
      </c>
      <c r="B26">
        <f t="shared" si="4"/>
        <v>88.082288213582501</v>
      </c>
      <c r="C26">
        <f t="shared" si="5"/>
        <v>8.0575060975121602</v>
      </c>
      <c r="D26">
        <f t="shared" si="6"/>
        <v>4.0287530487560801</v>
      </c>
      <c r="E26">
        <f t="shared" si="7"/>
        <v>1.00718826218902</v>
      </c>
      <c r="F26">
        <f t="shared" si="8"/>
        <v>4</v>
      </c>
      <c r="G26">
        <f t="shared" si="9"/>
        <v>142.34927438938149</v>
      </c>
      <c r="H26">
        <f t="shared" si="10"/>
        <v>92.111041262338574</v>
      </c>
      <c r="I26">
        <f t="shared" si="11"/>
        <v>1.0967685164774259</v>
      </c>
      <c r="J26">
        <f t="shared" si="12"/>
        <v>5.4917264420442322</v>
      </c>
      <c r="K26">
        <f t="shared" si="13"/>
        <v>5.00718826218902</v>
      </c>
      <c r="L26">
        <f t="shared" si="14"/>
        <v>0.48453817985521219</v>
      </c>
      <c r="M26">
        <f t="shared" si="15"/>
        <v>1.4917264420442322</v>
      </c>
      <c r="P26">
        <f t="shared" si="16"/>
        <v>137.67929237757252</v>
      </c>
      <c r="Q26">
        <f t="shared" si="17"/>
        <v>81.546096946909572</v>
      </c>
      <c r="R26">
        <f t="shared" si="18"/>
        <v>8.2607575426543516</v>
      </c>
      <c r="S26">
        <f t="shared" si="19"/>
        <v>1.3767929237757253</v>
      </c>
      <c r="T26">
        <f t="shared" si="20"/>
        <v>2.7535858475514505</v>
      </c>
      <c r="U26">
        <f t="shared" si="21"/>
        <v>0.68839646188786263</v>
      </c>
      <c r="V26">
        <f t="shared" si="22"/>
        <v>0.34419823094393132</v>
      </c>
      <c r="W26">
        <f t="shared" si="23"/>
        <v>4</v>
      </c>
      <c r="X26">
        <f t="shared" si="24"/>
        <v>2.2790088452803432</v>
      </c>
      <c r="Y26">
        <f t="shared" si="25"/>
        <v>143.18646407267542</v>
      </c>
      <c r="Z26">
        <f t="shared" si="26"/>
        <v>82.922889870685296</v>
      </c>
      <c r="AA26">
        <f t="shared" si="27"/>
        <v>1.1175915271770478</v>
      </c>
      <c r="AB26">
        <f t="shared" si="28"/>
        <v>2.547000975846859</v>
      </c>
      <c r="AC26">
        <f t="shared" si="0"/>
        <v>2.2790088452803436</v>
      </c>
      <c r="AD26">
        <f t="shared" si="1"/>
        <v>0.26799213056651539</v>
      </c>
      <c r="AE26">
        <f t="shared" si="2"/>
        <v>1.3005868233983093</v>
      </c>
    </row>
    <row r="27" spans="1:31" x14ac:dyDescent="0.25">
      <c r="A27">
        <f t="shared" si="3"/>
        <v>136.85754794733725</v>
      </c>
      <c r="B27">
        <f t="shared" si="4"/>
        <v>88.557467539715176</v>
      </c>
      <c r="C27">
        <f t="shared" si="5"/>
        <v>8.2114528768402355</v>
      </c>
      <c r="D27">
        <f t="shared" si="6"/>
        <v>4.1057264384201178</v>
      </c>
      <c r="E27">
        <f t="shared" si="7"/>
        <v>1.0264316096050294</v>
      </c>
      <c r="F27">
        <f t="shared" si="8"/>
        <v>4</v>
      </c>
      <c r="G27">
        <f t="shared" si="9"/>
        <v>145.06900082417749</v>
      </c>
      <c r="H27">
        <f t="shared" si="10"/>
        <v>92.663193978135297</v>
      </c>
      <c r="I27">
        <f t="shared" si="11"/>
        <v>1.0992778285237776</v>
      </c>
      <c r="J27">
        <f t="shared" si="12"/>
        <v>5.5254448250298926</v>
      </c>
      <c r="K27">
        <f t="shared" si="13"/>
        <v>5.0264316096050292</v>
      </c>
      <c r="L27">
        <f t="shared" si="14"/>
        <v>0.49901321542486343</v>
      </c>
      <c r="M27">
        <f t="shared" si="15"/>
        <v>1.5254448250298929</v>
      </c>
      <c r="P27">
        <f t="shared" si="16"/>
        <v>140.63946309682856</v>
      </c>
      <c r="Q27">
        <f t="shared" si="17"/>
        <v>81.447857417104501</v>
      </c>
      <c r="R27">
        <f t="shared" si="18"/>
        <v>8.4383677858097137</v>
      </c>
      <c r="S27">
        <f t="shared" si="19"/>
        <v>1.4063946309682853</v>
      </c>
      <c r="T27">
        <f t="shared" si="20"/>
        <v>2.8127892619365715</v>
      </c>
      <c r="U27">
        <f t="shared" si="21"/>
        <v>0.70319731548414288</v>
      </c>
      <c r="V27">
        <f t="shared" si="22"/>
        <v>0.35159865774207133</v>
      </c>
      <c r="W27">
        <f t="shared" si="23"/>
        <v>4</v>
      </c>
      <c r="X27">
        <f t="shared" si="24"/>
        <v>2.2420067112896431</v>
      </c>
      <c r="Y27">
        <f t="shared" si="25"/>
        <v>146.26504162070171</v>
      </c>
      <c r="Z27">
        <f t="shared" si="26"/>
        <v>82.85425204807278</v>
      </c>
      <c r="AA27">
        <f t="shared" si="27"/>
        <v>1.1215582580549071</v>
      </c>
      <c r="AB27">
        <f t="shared" si="28"/>
        <v>2.514541141661423</v>
      </c>
      <c r="AC27">
        <f t="shared" si="0"/>
        <v>2.2420067112896427</v>
      </c>
      <c r="AD27">
        <f t="shared" si="1"/>
        <v>0.27253443037178027</v>
      </c>
      <c r="AE27">
        <f t="shared" si="2"/>
        <v>1.3273304035979945</v>
      </c>
    </row>
    <row r="29" spans="1:31" x14ac:dyDescent="0.25">
      <c r="P29" t="s">
        <v>5</v>
      </c>
    </row>
    <row r="30" spans="1:31" x14ac:dyDescent="0.25">
      <c r="A30">
        <f>B27+(A27-B27)*0.75</f>
        <v>124.78252784543173</v>
      </c>
      <c r="P30">
        <f>Q27+(P27-Q27)*0.75</f>
        <v>125.84156167689756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2025-08-26T07:34:34Z</dcterms:created>
  <dcterms:modified xsi:type="dcterms:W3CDTF">2025-08-26T08:23:47Z</dcterms:modified>
</cp:coreProperties>
</file>