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cadiso365-my.sharepoint.com/personal/johannes_bloss_arcadis_com/Documents/Desktop/Wochenberichte/Personal/"/>
    </mc:Choice>
  </mc:AlternateContent>
  <xr:revisionPtr revIDLastSave="223" documentId="8_{F155CBCF-7CDE-4B93-A1AF-421F41C71DF8}" xr6:coauthVersionLast="47" xr6:coauthVersionMax="47" xr10:uidLastSave="{AE4D15FF-868B-491E-A692-B07C70154ED6}"/>
  <bookViews>
    <workbookView xWindow="-108" yWindow="-108" windowWidth="23256" windowHeight="12456" tabRatio="563" activeTab="1" xr2:uid="{00000000-000D-0000-FFFF-FFFF00000000}"/>
  </bookViews>
  <sheets>
    <sheet name="D 2020 P" sheetId="9" r:id="rId1"/>
    <sheet name="D 2020 K 200.000" sheetId="10" r:id="rId2"/>
    <sheet name="D 2020 K 300.000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0" l="1"/>
  <c r="M6" i="11"/>
  <c r="C10" i="11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1020" i="11"/>
  <c r="C1019" i="11"/>
  <c r="C1018" i="11"/>
  <c r="C1017" i="11"/>
  <c r="C1016" i="11"/>
  <c r="C1015" i="11"/>
  <c r="C1014" i="11"/>
  <c r="C1013" i="11"/>
  <c r="C1012" i="11"/>
  <c r="C1011" i="11"/>
  <c r="C1010" i="11"/>
  <c r="C1009" i="11"/>
  <c r="C1008" i="11"/>
  <c r="C1007" i="11"/>
  <c r="C1006" i="11"/>
  <c r="C1005" i="11"/>
  <c r="C1004" i="11"/>
  <c r="C1003" i="11"/>
  <c r="C1002" i="11"/>
  <c r="C1001" i="11"/>
  <c r="C1000" i="11"/>
  <c r="C999" i="11"/>
  <c r="C998" i="11"/>
  <c r="C997" i="11"/>
  <c r="C996" i="11"/>
  <c r="C995" i="11"/>
  <c r="C994" i="11"/>
  <c r="C993" i="11"/>
  <c r="C992" i="11"/>
  <c r="C991" i="11"/>
  <c r="C990" i="11"/>
  <c r="C989" i="11"/>
  <c r="C988" i="11"/>
  <c r="C987" i="11"/>
  <c r="C986" i="11"/>
  <c r="C985" i="11"/>
  <c r="C984" i="11"/>
  <c r="C983" i="11"/>
  <c r="C982" i="11"/>
  <c r="C981" i="11"/>
  <c r="C980" i="11"/>
  <c r="C979" i="11"/>
  <c r="C978" i="11"/>
  <c r="C977" i="11"/>
  <c r="C976" i="11"/>
  <c r="C975" i="11"/>
  <c r="C974" i="11"/>
  <c r="C973" i="11"/>
  <c r="C972" i="11"/>
  <c r="C971" i="11"/>
  <c r="C970" i="11"/>
  <c r="C969" i="11"/>
  <c r="C968" i="11"/>
  <c r="C967" i="11"/>
  <c r="C966" i="11"/>
  <c r="C965" i="11"/>
  <c r="C964" i="11"/>
  <c r="C963" i="11"/>
  <c r="C962" i="11"/>
  <c r="C961" i="11"/>
  <c r="C960" i="11"/>
  <c r="C959" i="11"/>
  <c r="C958" i="11"/>
  <c r="C957" i="11"/>
  <c r="C956" i="11"/>
  <c r="C955" i="11"/>
  <c r="C954" i="11"/>
  <c r="C953" i="11"/>
  <c r="C952" i="11"/>
  <c r="C951" i="11"/>
  <c r="C950" i="11"/>
  <c r="C949" i="11"/>
  <c r="C948" i="11"/>
  <c r="C947" i="11"/>
  <c r="C946" i="11"/>
  <c r="C945" i="11"/>
  <c r="C944" i="11"/>
  <c r="C943" i="11"/>
  <c r="C942" i="11"/>
  <c r="C941" i="11"/>
  <c r="C940" i="11"/>
  <c r="C939" i="11"/>
  <c r="C938" i="11"/>
  <c r="C937" i="11"/>
  <c r="C936" i="11"/>
  <c r="C935" i="11"/>
  <c r="C934" i="11"/>
  <c r="C933" i="11"/>
  <c r="C932" i="11"/>
  <c r="C931" i="11"/>
  <c r="C930" i="11"/>
  <c r="C929" i="11"/>
  <c r="C928" i="11"/>
  <c r="C927" i="11"/>
  <c r="C926" i="11"/>
  <c r="C925" i="11"/>
  <c r="C924" i="11"/>
  <c r="C923" i="11"/>
  <c r="C922" i="11"/>
  <c r="C921" i="11"/>
  <c r="C920" i="11"/>
  <c r="C919" i="11"/>
  <c r="C918" i="11"/>
  <c r="C917" i="11"/>
  <c r="C916" i="11"/>
  <c r="C915" i="11"/>
  <c r="C914" i="11"/>
  <c r="C913" i="11"/>
  <c r="C912" i="11"/>
  <c r="C911" i="11"/>
  <c r="C910" i="11"/>
  <c r="C909" i="11"/>
  <c r="C908" i="11"/>
  <c r="C907" i="11"/>
  <c r="C906" i="11"/>
  <c r="C905" i="11"/>
  <c r="C904" i="11"/>
  <c r="C903" i="11"/>
  <c r="C902" i="11"/>
  <c r="C901" i="11"/>
  <c r="C900" i="11"/>
  <c r="C899" i="11"/>
  <c r="C898" i="11"/>
  <c r="C897" i="11"/>
  <c r="C896" i="11"/>
  <c r="C895" i="11"/>
  <c r="C894" i="11"/>
  <c r="C893" i="11"/>
  <c r="C892" i="11"/>
  <c r="C891" i="11"/>
  <c r="C890" i="11"/>
  <c r="C889" i="11"/>
  <c r="C888" i="11"/>
  <c r="C887" i="11"/>
  <c r="C886" i="11"/>
  <c r="C885" i="11"/>
  <c r="C884" i="11"/>
  <c r="C883" i="11"/>
  <c r="C882" i="11"/>
  <c r="C881" i="11"/>
  <c r="C880" i="11"/>
  <c r="C879" i="11"/>
  <c r="C878" i="11"/>
  <c r="C877" i="11"/>
  <c r="C876" i="11"/>
  <c r="C875" i="11"/>
  <c r="C874" i="11"/>
  <c r="C873" i="11"/>
  <c r="C872" i="11"/>
  <c r="C871" i="11"/>
  <c r="C870" i="11"/>
  <c r="C869" i="11"/>
  <c r="C868" i="11"/>
  <c r="C867" i="11"/>
  <c r="C866" i="11"/>
  <c r="C865" i="11"/>
  <c r="C864" i="11"/>
  <c r="C863" i="11"/>
  <c r="C862" i="11"/>
  <c r="C861" i="11"/>
  <c r="C860" i="11"/>
  <c r="C859" i="11"/>
  <c r="C858" i="11"/>
  <c r="C857" i="11"/>
  <c r="C856" i="11"/>
  <c r="C855" i="11"/>
  <c r="C854" i="11"/>
  <c r="C853" i="11"/>
  <c r="C852" i="11"/>
  <c r="C851" i="11"/>
  <c r="C850" i="11"/>
  <c r="C849" i="11"/>
  <c r="C848" i="11"/>
  <c r="C847" i="11"/>
  <c r="C846" i="11"/>
  <c r="C845" i="11"/>
  <c r="C844" i="11"/>
  <c r="C843" i="11"/>
  <c r="C842" i="11"/>
  <c r="C841" i="11"/>
  <c r="C840" i="11"/>
  <c r="C839" i="11"/>
  <c r="C838" i="11"/>
  <c r="C837" i="11"/>
  <c r="C836" i="11"/>
  <c r="C835" i="11"/>
  <c r="C834" i="11"/>
  <c r="C833" i="11"/>
  <c r="C832" i="11"/>
  <c r="C831" i="11"/>
  <c r="C830" i="11"/>
  <c r="C829" i="11"/>
  <c r="C828" i="11"/>
  <c r="C827" i="11"/>
  <c r="C826" i="11"/>
  <c r="C825" i="11"/>
  <c r="C824" i="11"/>
  <c r="C823" i="11"/>
  <c r="C822" i="11"/>
  <c r="C821" i="11"/>
  <c r="C820" i="11"/>
  <c r="C819" i="11"/>
  <c r="C818" i="11"/>
  <c r="C817" i="11"/>
  <c r="C816" i="11"/>
  <c r="C815" i="11"/>
  <c r="C814" i="11"/>
  <c r="C813" i="11"/>
  <c r="C812" i="11"/>
  <c r="C811" i="11"/>
  <c r="C810" i="11"/>
  <c r="C809" i="11"/>
  <c r="C808" i="11"/>
  <c r="C807" i="11"/>
  <c r="C806" i="11"/>
  <c r="C805" i="11"/>
  <c r="C804" i="11"/>
  <c r="C803" i="11"/>
  <c r="C802" i="11"/>
  <c r="C801" i="11"/>
  <c r="C800" i="11"/>
  <c r="C799" i="11"/>
  <c r="C798" i="11"/>
  <c r="C797" i="11"/>
  <c r="C796" i="11"/>
  <c r="C795" i="11"/>
  <c r="C794" i="11"/>
  <c r="C793" i="11"/>
  <c r="C792" i="11"/>
  <c r="C791" i="11"/>
  <c r="C790" i="11"/>
  <c r="C789" i="11"/>
  <c r="C788" i="11"/>
  <c r="C787" i="11"/>
  <c r="C786" i="11"/>
  <c r="C785" i="11"/>
  <c r="C784" i="11"/>
  <c r="C783" i="11"/>
  <c r="C782" i="11"/>
  <c r="C781" i="11"/>
  <c r="C780" i="11"/>
  <c r="C779" i="11"/>
  <c r="C778" i="11"/>
  <c r="C777" i="11"/>
  <c r="C776" i="11"/>
  <c r="C775" i="11"/>
  <c r="C774" i="11"/>
  <c r="C773" i="11"/>
  <c r="C772" i="11"/>
  <c r="C771" i="11"/>
  <c r="C770" i="11"/>
  <c r="C769" i="11"/>
  <c r="C768" i="11"/>
  <c r="C767" i="11"/>
  <c r="C766" i="11"/>
  <c r="C765" i="11"/>
  <c r="C764" i="11"/>
  <c r="C763" i="11"/>
  <c r="C762" i="11"/>
  <c r="C761" i="11"/>
  <c r="C760" i="11"/>
  <c r="C759" i="11"/>
  <c r="C758" i="11"/>
  <c r="C757" i="11"/>
  <c r="C756" i="11"/>
  <c r="C755" i="11"/>
  <c r="C754" i="11"/>
  <c r="C753" i="11"/>
  <c r="C752" i="11"/>
  <c r="C751" i="11"/>
  <c r="C750" i="11"/>
  <c r="C749" i="11"/>
  <c r="C748" i="11"/>
  <c r="C747" i="11"/>
  <c r="C746" i="11"/>
  <c r="C745" i="11"/>
  <c r="C744" i="11"/>
  <c r="C743" i="11"/>
  <c r="C742" i="11"/>
  <c r="C741" i="11"/>
  <c r="C740" i="11"/>
  <c r="C739" i="11"/>
  <c r="C738" i="11"/>
  <c r="C737" i="11"/>
  <c r="C736" i="11"/>
  <c r="C735" i="11"/>
  <c r="C734" i="11"/>
  <c r="C733" i="11"/>
  <c r="C732" i="11"/>
  <c r="C731" i="11"/>
  <c r="C730" i="11"/>
  <c r="C729" i="11"/>
  <c r="C728" i="11"/>
  <c r="C727" i="11"/>
  <c r="C726" i="11"/>
  <c r="C725" i="11"/>
  <c r="C724" i="11"/>
  <c r="C723" i="11"/>
  <c r="C722" i="11"/>
  <c r="C721" i="11"/>
  <c r="C720" i="11"/>
  <c r="C719" i="11"/>
  <c r="C718" i="11"/>
  <c r="C717" i="11"/>
  <c r="C716" i="11"/>
  <c r="C715" i="11"/>
  <c r="C714" i="11"/>
  <c r="C713" i="11"/>
  <c r="C712" i="11"/>
  <c r="C711" i="11"/>
  <c r="C710" i="11"/>
  <c r="C709" i="11"/>
  <c r="C708" i="11"/>
  <c r="C707" i="11"/>
  <c r="C706" i="11"/>
  <c r="C705" i="11"/>
  <c r="C704" i="11"/>
  <c r="C703" i="11"/>
  <c r="C702" i="11"/>
  <c r="C701" i="11"/>
  <c r="C700" i="11"/>
  <c r="C699" i="11"/>
  <c r="C698" i="11"/>
  <c r="C697" i="11"/>
  <c r="C696" i="11"/>
  <c r="C695" i="11"/>
  <c r="C694" i="11"/>
  <c r="C693" i="11"/>
  <c r="C692" i="11"/>
  <c r="C691" i="11"/>
  <c r="C690" i="11"/>
  <c r="C689" i="11"/>
  <c r="C688" i="11"/>
  <c r="C687" i="11"/>
  <c r="C686" i="11"/>
  <c r="C685" i="11"/>
  <c r="C684" i="11"/>
  <c r="C683" i="11"/>
  <c r="C682" i="11"/>
  <c r="C681" i="11"/>
  <c r="C680" i="11"/>
  <c r="C679" i="11"/>
  <c r="C678" i="11"/>
  <c r="C677" i="11"/>
  <c r="C676" i="11"/>
  <c r="C675" i="11"/>
  <c r="C674" i="11"/>
  <c r="C673" i="11"/>
  <c r="C672" i="11"/>
  <c r="C671" i="11"/>
  <c r="C670" i="11"/>
  <c r="C669" i="11"/>
  <c r="C668" i="11"/>
  <c r="C667" i="11"/>
  <c r="C666" i="11"/>
  <c r="C665" i="11"/>
  <c r="C664" i="11"/>
  <c r="C663" i="11"/>
  <c r="C662" i="11"/>
  <c r="C661" i="11"/>
  <c r="C660" i="11"/>
  <c r="C659" i="11"/>
  <c r="C658" i="11"/>
  <c r="C657" i="11"/>
  <c r="C656" i="11"/>
  <c r="C655" i="11"/>
  <c r="C654" i="11"/>
  <c r="C653" i="11"/>
  <c r="C652" i="11"/>
  <c r="C651" i="11"/>
  <c r="C650" i="11"/>
  <c r="C649" i="11"/>
  <c r="C648" i="11"/>
  <c r="C647" i="11"/>
  <c r="C646" i="11"/>
  <c r="C645" i="11"/>
  <c r="C644" i="11"/>
  <c r="C643" i="11"/>
  <c r="C642" i="11"/>
  <c r="C641" i="11"/>
  <c r="C640" i="11"/>
  <c r="C639" i="11"/>
  <c r="C638" i="11"/>
  <c r="C637" i="11"/>
  <c r="C636" i="11"/>
  <c r="C635" i="11"/>
  <c r="C634" i="11"/>
  <c r="C633" i="11"/>
  <c r="C632" i="11"/>
  <c r="C631" i="11"/>
  <c r="C630" i="11"/>
  <c r="C629" i="11"/>
  <c r="C628" i="11"/>
  <c r="C627" i="11"/>
  <c r="C626" i="11"/>
  <c r="C625" i="11"/>
  <c r="C624" i="11"/>
  <c r="C623" i="11"/>
  <c r="C622" i="11"/>
  <c r="C621" i="11"/>
  <c r="C620" i="11"/>
  <c r="C619" i="11"/>
  <c r="C618" i="11"/>
  <c r="C617" i="11"/>
  <c r="C616" i="11"/>
  <c r="C615" i="11"/>
  <c r="C614" i="11"/>
  <c r="C613" i="11"/>
  <c r="C612" i="11"/>
  <c r="C611" i="11"/>
  <c r="C610" i="11"/>
  <c r="C609" i="11"/>
  <c r="C608" i="11"/>
  <c r="C607" i="11"/>
  <c r="C606" i="11"/>
  <c r="C605" i="11"/>
  <c r="C604" i="11"/>
  <c r="C603" i="11"/>
  <c r="C602" i="11"/>
  <c r="C601" i="11"/>
  <c r="C600" i="11"/>
  <c r="C599" i="11"/>
  <c r="C598" i="11"/>
  <c r="C597" i="11"/>
  <c r="C596" i="11"/>
  <c r="C595" i="11"/>
  <c r="C594" i="11"/>
  <c r="C593" i="11"/>
  <c r="C592" i="11"/>
  <c r="C591" i="11"/>
  <c r="C590" i="11"/>
  <c r="C589" i="11"/>
  <c r="C588" i="11"/>
  <c r="C587" i="11"/>
  <c r="C586" i="11"/>
  <c r="C585" i="11"/>
  <c r="C584" i="11"/>
  <c r="C583" i="11"/>
  <c r="C582" i="11"/>
  <c r="C581" i="11"/>
  <c r="C580" i="11"/>
  <c r="C579" i="11"/>
  <c r="C578" i="11"/>
  <c r="C577" i="11"/>
  <c r="C576" i="11"/>
  <c r="C575" i="11"/>
  <c r="C574" i="11"/>
  <c r="C573" i="11"/>
  <c r="C572" i="11"/>
  <c r="C571" i="11"/>
  <c r="C570" i="11"/>
  <c r="C569" i="11"/>
  <c r="C568" i="11"/>
  <c r="C567" i="11"/>
  <c r="C566" i="11"/>
  <c r="C565" i="11"/>
  <c r="C564" i="11"/>
  <c r="C563" i="11"/>
  <c r="C562" i="11"/>
  <c r="C561" i="11"/>
  <c r="C560" i="11"/>
  <c r="C559" i="11"/>
  <c r="C558" i="11"/>
  <c r="C557" i="11"/>
  <c r="C556" i="11"/>
  <c r="C555" i="11"/>
  <c r="C554" i="11"/>
  <c r="C553" i="11"/>
  <c r="C552" i="11"/>
  <c r="C551" i="11"/>
  <c r="C550" i="11"/>
  <c r="C549" i="11"/>
  <c r="C548" i="11"/>
  <c r="C547" i="11"/>
  <c r="C546" i="11"/>
  <c r="C545" i="11"/>
  <c r="C544" i="11"/>
  <c r="C543" i="11"/>
  <c r="C542" i="11"/>
  <c r="C541" i="11"/>
  <c r="C540" i="11"/>
  <c r="C539" i="11"/>
  <c r="C538" i="11"/>
  <c r="C537" i="11"/>
  <c r="C536" i="11"/>
  <c r="C535" i="11"/>
  <c r="C534" i="11"/>
  <c r="C533" i="11"/>
  <c r="C532" i="11"/>
  <c r="C531" i="11"/>
  <c r="C530" i="11"/>
  <c r="C529" i="11"/>
  <c r="C528" i="11"/>
  <c r="C527" i="11"/>
  <c r="C526" i="11"/>
  <c r="C525" i="11"/>
  <c r="C524" i="11"/>
  <c r="C523" i="11"/>
  <c r="C522" i="11"/>
  <c r="C521" i="11"/>
  <c r="C520" i="11"/>
  <c r="C519" i="11"/>
  <c r="C518" i="11"/>
  <c r="C517" i="11"/>
  <c r="C516" i="11"/>
  <c r="C515" i="11"/>
  <c r="C514" i="11"/>
  <c r="C513" i="11"/>
  <c r="C512" i="11"/>
  <c r="C511" i="11"/>
  <c r="C510" i="11"/>
  <c r="C509" i="11"/>
  <c r="C508" i="11"/>
  <c r="C507" i="11"/>
  <c r="C506" i="11"/>
  <c r="C505" i="11"/>
  <c r="C504" i="11"/>
  <c r="C503" i="11"/>
  <c r="C502" i="11"/>
  <c r="C501" i="11"/>
  <c r="C500" i="11"/>
  <c r="C499" i="11"/>
  <c r="C498" i="11"/>
  <c r="C497" i="11"/>
  <c r="C496" i="11"/>
  <c r="C495" i="11"/>
  <c r="C494" i="11"/>
  <c r="C493" i="11"/>
  <c r="C492" i="11"/>
  <c r="C491" i="11"/>
  <c r="C490" i="11"/>
  <c r="C489" i="11"/>
  <c r="C488" i="11"/>
  <c r="C487" i="11"/>
  <c r="C486" i="11"/>
  <c r="C485" i="11"/>
  <c r="C484" i="11"/>
  <c r="C483" i="11"/>
  <c r="C482" i="11"/>
  <c r="C481" i="11"/>
  <c r="C480" i="11"/>
  <c r="C479" i="11"/>
  <c r="C478" i="11"/>
  <c r="C477" i="11"/>
  <c r="C476" i="11"/>
  <c r="C475" i="11"/>
  <c r="C474" i="11"/>
  <c r="C473" i="11"/>
  <c r="C472" i="11"/>
  <c r="C471" i="11"/>
  <c r="C470" i="11"/>
  <c r="C469" i="11"/>
  <c r="C468" i="11"/>
  <c r="C467" i="11"/>
  <c r="C466" i="11"/>
  <c r="C465" i="11"/>
  <c r="C464" i="11"/>
  <c r="C463" i="11"/>
  <c r="C462" i="11"/>
  <c r="C461" i="11"/>
  <c r="C460" i="11"/>
  <c r="C459" i="11"/>
  <c r="C458" i="11"/>
  <c r="C457" i="11"/>
  <c r="C456" i="11"/>
  <c r="C455" i="11"/>
  <c r="C454" i="11"/>
  <c r="C453" i="11"/>
  <c r="C452" i="11"/>
  <c r="C451" i="11"/>
  <c r="C450" i="11"/>
  <c r="C449" i="11"/>
  <c r="C448" i="11"/>
  <c r="C447" i="11"/>
  <c r="C446" i="11"/>
  <c r="C445" i="11"/>
  <c r="C444" i="11"/>
  <c r="C443" i="11"/>
  <c r="C442" i="11"/>
  <c r="C441" i="11"/>
  <c r="C440" i="11"/>
  <c r="C439" i="11"/>
  <c r="C438" i="11"/>
  <c r="C437" i="11"/>
  <c r="C436" i="11"/>
  <c r="C435" i="11"/>
  <c r="C434" i="11"/>
  <c r="C433" i="11"/>
  <c r="C432" i="11"/>
  <c r="C431" i="11"/>
  <c r="C430" i="11"/>
  <c r="C429" i="11"/>
  <c r="C428" i="11"/>
  <c r="C427" i="11"/>
  <c r="C426" i="11"/>
  <c r="C425" i="11"/>
  <c r="C424" i="11"/>
  <c r="C423" i="11"/>
  <c r="C422" i="11"/>
  <c r="C421" i="11"/>
  <c r="C420" i="11"/>
  <c r="C419" i="11"/>
  <c r="C418" i="11"/>
  <c r="C417" i="11"/>
  <c r="C416" i="11"/>
  <c r="C415" i="11"/>
  <c r="C414" i="11"/>
  <c r="C413" i="11"/>
  <c r="C412" i="11"/>
  <c r="C411" i="11"/>
  <c r="C410" i="11"/>
  <c r="C409" i="11"/>
  <c r="C408" i="11"/>
  <c r="C407" i="11"/>
  <c r="C406" i="11"/>
  <c r="C405" i="11"/>
  <c r="C404" i="11"/>
  <c r="C403" i="11"/>
  <c r="C402" i="11"/>
  <c r="C401" i="11"/>
  <c r="C400" i="11"/>
  <c r="C399" i="11"/>
  <c r="C398" i="11"/>
  <c r="C397" i="11"/>
  <c r="C396" i="11"/>
  <c r="C395" i="11"/>
  <c r="C394" i="11"/>
  <c r="C393" i="11"/>
  <c r="C392" i="11"/>
  <c r="C391" i="11"/>
  <c r="C390" i="11"/>
  <c r="C389" i="11"/>
  <c r="C388" i="11"/>
  <c r="C387" i="11"/>
  <c r="C386" i="11"/>
  <c r="C385" i="11"/>
  <c r="C384" i="11"/>
  <c r="C383" i="11"/>
  <c r="C382" i="11"/>
  <c r="C381" i="11"/>
  <c r="C380" i="11"/>
  <c r="C379" i="11"/>
  <c r="C378" i="11"/>
  <c r="C377" i="11"/>
  <c r="C376" i="11"/>
  <c r="C375" i="11"/>
  <c r="C374" i="11"/>
  <c r="C373" i="11"/>
  <c r="C372" i="11"/>
  <c r="C371" i="11"/>
  <c r="C370" i="11"/>
  <c r="C369" i="11"/>
  <c r="C368" i="11"/>
  <c r="C367" i="11"/>
  <c r="C366" i="11"/>
  <c r="C365" i="11"/>
  <c r="C364" i="11"/>
  <c r="C363" i="11"/>
  <c r="C362" i="11"/>
  <c r="C361" i="11"/>
  <c r="C360" i="11"/>
  <c r="C359" i="11"/>
  <c r="C358" i="11"/>
  <c r="C357" i="11"/>
  <c r="C356" i="11"/>
  <c r="C355" i="11"/>
  <c r="C354" i="11"/>
  <c r="C353" i="11"/>
  <c r="C352" i="11"/>
  <c r="C351" i="11"/>
  <c r="C350" i="11"/>
  <c r="C349" i="11"/>
  <c r="C348" i="11"/>
  <c r="C347" i="11"/>
  <c r="C346" i="11"/>
  <c r="C345" i="11"/>
  <c r="C344" i="11"/>
  <c r="C343" i="11"/>
  <c r="C342" i="11"/>
  <c r="C341" i="11"/>
  <c r="C340" i="11"/>
  <c r="C339" i="11"/>
  <c r="C338" i="11"/>
  <c r="C337" i="11"/>
  <c r="C336" i="11"/>
  <c r="C335" i="11"/>
  <c r="C334" i="11"/>
  <c r="C333" i="11"/>
  <c r="C332" i="11"/>
  <c r="C331" i="11"/>
  <c r="C330" i="11"/>
  <c r="C329" i="11"/>
  <c r="C328" i="11"/>
  <c r="C327" i="11"/>
  <c r="C326" i="11"/>
  <c r="C325" i="11"/>
  <c r="C324" i="11"/>
  <c r="C323" i="11"/>
  <c r="C322" i="11"/>
  <c r="C321" i="11"/>
  <c r="C320" i="11"/>
  <c r="C319" i="11"/>
  <c r="C318" i="11"/>
  <c r="C317" i="11"/>
  <c r="C316" i="11"/>
  <c r="C315" i="11"/>
  <c r="C314" i="11"/>
  <c r="C313" i="11"/>
  <c r="C312" i="11"/>
  <c r="C311" i="11"/>
  <c r="C310" i="11"/>
  <c r="C309" i="11"/>
  <c r="C308" i="11"/>
  <c r="C307" i="11"/>
  <c r="C306" i="11"/>
  <c r="C305" i="11"/>
  <c r="C304" i="11"/>
  <c r="C303" i="11"/>
  <c r="C302" i="11"/>
  <c r="C301" i="11"/>
  <c r="C300" i="11"/>
  <c r="C299" i="11"/>
  <c r="C298" i="11"/>
  <c r="C297" i="11"/>
  <c r="C296" i="11"/>
  <c r="C295" i="11"/>
  <c r="C294" i="11"/>
  <c r="C293" i="11"/>
  <c r="C292" i="11"/>
  <c r="C291" i="11"/>
  <c r="C290" i="11"/>
  <c r="C289" i="11"/>
  <c r="C288" i="11"/>
  <c r="C287" i="11"/>
  <c r="C286" i="11"/>
  <c r="C285" i="11"/>
  <c r="C284" i="11"/>
  <c r="C283" i="11"/>
  <c r="C282" i="11"/>
  <c r="C281" i="11"/>
  <c r="C280" i="11"/>
  <c r="C279" i="11"/>
  <c r="C278" i="11"/>
  <c r="C277" i="11"/>
  <c r="C276" i="11"/>
  <c r="C275" i="11"/>
  <c r="C274" i="11"/>
  <c r="C273" i="11"/>
  <c r="C272" i="11"/>
  <c r="C271" i="11"/>
  <c r="C270" i="11"/>
  <c r="C269" i="11"/>
  <c r="C268" i="11"/>
  <c r="C267" i="11"/>
  <c r="C266" i="11"/>
  <c r="C265" i="11"/>
  <c r="C264" i="11"/>
  <c r="C263" i="11"/>
  <c r="C262" i="11"/>
  <c r="C261" i="11"/>
  <c r="C260" i="11"/>
  <c r="C259" i="11"/>
  <c r="C258" i="11"/>
  <c r="C257" i="11"/>
  <c r="C256" i="11"/>
  <c r="C255" i="11"/>
  <c r="C254" i="11"/>
  <c r="C253" i="11"/>
  <c r="C252" i="11"/>
  <c r="C251" i="11"/>
  <c r="C250" i="11"/>
  <c r="C249" i="11"/>
  <c r="C248" i="11"/>
  <c r="C247" i="11"/>
  <c r="C246" i="11"/>
  <c r="C245" i="11"/>
  <c r="C244" i="11"/>
  <c r="C243" i="11"/>
  <c r="C242" i="11"/>
  <c r="C241" i="11"/>
  <c r="C240" i="11"/>
  <c r="C239" i="11"/>
  <c r="C238" i="11"/>
  <c r="C237" i="11"/>
  <c r="C236" i="11"/>
  <c r="C235" i="11"/>
  <c r="C234" i="11"/>
  <c r="C233" i="11"/>
  <c r="C232" i="11"/>
  <c r="C231" i="11"/>
  <c r="C230" i="11"/>
  <c r="C229" i="11"/>
  <c r="C228" i="11"/>
  <c r="C227" i="11"/>
  <c r="C226" i="11"/>
  <c r="C225" i="11"/>
  <c r="C224" i="11"/>
  <c r="C223" i="11"/>
  <c r="C222" i="11"/>
  <c r="C221" i="11"/>
  <c r="C220" i="11"/>
  <c r="C219" i="11"/>
  <c r="C218" i="11"/>
  <c r="C217" i="11"/>
  <c r="C216" i="11"/>
  <c r="C215" i="11"/>
  <c r="C214" i="11"/>
  <c r="C213" i="11"/>
  <c r="C212" i="11"/>
  <c r="C211" i="11"/>
  <c r="C210" i="11"/>
  <c r="C209" i="11"/>
  <c r="C208" i="11"/>
  <c r="C207" i="11"/>
  <c r="C206" i="11"/>
  <c r="C205" i="11"/>
  <c r="C204" i="11"/>
  <c r="C203" i="11"/>
  <c r="C202" i="11"/>
  <c r="C201" i="11"/>
  <c r="C200" i="11"/>
  <c r="C199" i="11"/>
  <c r="C198" i="11"/>
  <c r="C197" i="11"/>
  <c r="C196" i="11"/>
  <c r="C195" i="11"/>
  <c r="C194" i="11"/>
  <c r="C193" i="11"/>
  <c r="C192" i="11"/>
  <c r="C191" i="11"/>
  <c r="C190" i="11"/>
  <c r="C189" i="11"/>
  <c r="C188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75" i="11"/>
  <c r="C174" i="11"/>
  <c r="C173" i="11"/>
  <c r="C172" i="11"/>
  <c r="C171" i="11"/>
  <c r="C170" i="11"/>
  <c r="C169" i="11"/>
  <c r="C168" i="11"/>
  <c r="C167" i="11"/>
  <c r="C166" i="11"/>
  <c r="C165" i="11"/>
  <c r="C164" i="11"/>
  <c r="C163" i="11"/>
  <c r="C162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49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6" i="11"/>
  <c r="C135" i="11"/>
  <c r="C134" i="11"/>
  <c r="C133" i="11"/>
  <c r="C132" i="11"/>
  <c r="C131" i="11"/>
  <c r="C130" i="11"/>
  <c r="C12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L12" i="1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L138" i="11" s="1"/>
  <c r="L139" i="11" s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163" i="11" s="1"/>
  <c r="L164" i="11" s="1"/>
  <c r="L165" i="11" s="1"/>
  <c r="L166" i="11" s="1"/>
  <c r="L167" i="11" s="1"/>
  <c r="L168" i="11" s="1"/>
  <c r="L169" i="11" s="1"/>
  <c r="L170" i="11" s="1"/>
  <c r="L171" i="11" s="1"/>
  <c r="L172" i="11" s="1"/>
  <c r="L173" i="11" s="1"/>
  <c r="L174" i="11" s="1"/>
  <c r="L175" i="11" s="1"/>
  <c r="L176" i="11" s="1"/>
  <c r="L177" i="11" s="1"/>
  <c r="L178" i="11" s="1"/>
  <c r="L179" i="11" s="1"/>
  <c r="L180" i="11" s="1"/>
  <c r="L181" i="11" s="1"/>
  <c r="L182" i="11" s="1"/>
  <c r="L183" i="11" s="1"/>
  <c r="L184" i="11" s="1"/>
  <c r="L185" i="11" s="1"/>
  <c r="L186" i="11" s="1"/>
  <c r="L187" i="11" s="1"/>
  <c r="L188" i="11" s="1"/>
  <c r="L189" i="11" s="1"/>
  <c r="L190" i="11" s="1"/>
  <c r="L191" i="11" s="1"/>
  <c r="L192" i="11" s="1"/>
  <c r="L193" i="11" s="1"/>
  <c r="L194" i="11" s="1"/>
  <c r="L195" i="11" s="1"/>
  <c r="L196" i="11" s="1"/>
  <c r="L197" i="11" s="1"/>
  <c r="L198" i="11" s="1"/>
  <c r="L199" i="11" s="1"/>
  <c r="L200" i="11" s="1"/>
  <c r="L201" i="11" s="1"/>
  <c r="L202" i="11" s="1"/>
  <c r="L203" i="11" s="1"/>
  <c r="L204" i="11" s="1"/>
  <c r="L205" i="11" s="1"/>
  <c r="L206" i="11" s="1"/>
  <c r="L207" i="11" s="1"/>
  <c r="L208" i="11" s="1"/>
  <c r="L209" i="11" s="1"/>
  <c r="L210" i="11" s="1"/>
  <c r="L211" i="11" s="1"/>
  <c r="L212" i="11" s="1"/>
  <c r="L213" i="11" s="1"/>
  <c r="L214" i="11" s="1"/>
  <c r="L215" i="11" s="1"/>
  <c r="L216" i="11" s="1"/>
  <c r="L217" i="11" s="1"/>
  <c r="L218" i="11" s="1"/>
  <c r="L219" i="11" s="1"/>
  <c r="L220" i="11" s="1"/>
  <c r="L221" i="11" s="1"/>
  <c r="L222" i="11" s="1"/>
  <c r="L223" i="11" s="1"/>
  <c r="L224" i="11" s="1"/>
  <c r="L225" i="11" s="1"/>
  <c r="L226" i="11" s="1"/>
  <c r="L227" i="11" s="1"/>
  <c r="L228" i="11" s="1"/>
  <c r="L229" i="11" s="1"/>
  <c r="L230" i="11" s="1"/>
  <c r="L231" i="11" s="1"/>
  <c r="L232" i="11" s="1"/>
  <c r="L233" i="11" s="1"/>
  <c r="L234" i="11" s="1"/>
  <c r="L235" i="11" s="1"/>
  <c r="L236" i="11" s="1"/>
  <c r="L237" i="11" s="1"/>
  <c r="L238" i="11" s="1"/>
  <c r="L239" i="11" s="1"/>
  <c r="L240" i="11" s="1"/>
  <c r="L241" i="11" s="1"/>
  <c r="L242" i="11" s="1"/>
  <c r="L243" i="11" s="1"/>
  <c r="L244" i="11" s="1"/>
  <c r="L245" i="11" s="1"/>
  <c r="L246" i="11" s="1"/>
  <c r="L247" i="11" s="1"/>
  <c r="L248" i="11" s="1"/>
  <c r="L249" i="11" s="1"/>
  <c r="L250" i="11" s="1"/>
  <c r="L251" i="11" s="1"/>
  <c r="L252" i="11" s="1"/>
  <c r="L253" i="11" s="1"/>
  <c r="L254" i="11" s="1"/>
  <c r="L255" i="11" s="1"/>
  <c r="L256" i="11" s="1"/>
  <c r="L257" i="11" s="1"/>
  <c r="L258" i="11" s="1"/>
  <c r="L259" i="11" s="1"/>
  <c r="L260" i="11" s="1"/>
  <c r="L261" i="11" s="1"/>
  <c r="L262" i="11" s="1"/>
  <c r="L263" i="11" s="1"/>
  <c r="L264" i="11" s="1"/>
  <c r="L265" i="11" s="1"/>
  <c r="L266" i="11" s="1"/>
  <c r="L267" i="11" s="1"/>
  <c r="L268" i="11" s="1"/>
  <c r="L269" i="11" s="1"/>
  <c r="L270" i="11" s="1"/>
  <c r="L271" i="11" s="1"/>
  <c r="L272" i="11" s="1"/>
  <c r="L273" i="11" s="1"/>
  <c r="L274" i="11" s="1"/>
  <c r="L275" i="11" s="1"/>
  <c r="L276" i="11" s="1"/>
  <c r="L277" i="11" s="1"/>
  <c r="L278" i="11" s="1"/>
  <c r="L279" i="11" s="1"/>
  <c r="L280" i="11" s="1"/>
  <c r="L281" i="11" s="1"/>
  <c r="L282" i="11" s="1"/>
  <c r="L283" i="11" s="1"/>
  <c r="L284" i="11" s="1"/>
  <c r="L285" i="11" s="1"/>
  <c r="L286" i="11" s="1"/>
  <c r="L287" i="11" s="1"/>
  <c r="L288" i="11" s="1"/>
  <c r="L289" i="11" s="1"/>
  <c r="L290" i="11" s="1"/>
  <c r="L291" i="11" s="1"/>
  <c r="L292" i="11" s="1"/>
  <c r="L293" i="11" s="1"/>
  <c r="L294" i="11" s="1"/>
  <c r="L295" i="11" s="1"/>
  <c r="L296" i="11" s="1"/>
  <c r="L297" i="11" s="1"/>
  <c r="L298" i="11" s="1"/>
  <c r="L299" i="11" s="1"/>
  <c r="L300" i="11" s="1"/>
  <c r="L301" i="11" s="1"/>
  <c r="L302" i="11" s="1"/>
  <c r="L303" i="11" s="1"/>
  <c r="L304" i="11" s="1"/>
  <c r="L305" i="11" s="1"/>
  <c r="L306" i="11" s="1"/>
  <c r="L307" i="11" s="1"/>
  <c r="L308" i="11" s="1"/>
  <c r="L309" i="11" s="1"/>
  <c r="L310" i="11" s="1"/>
  <c r="L311" i="11" s="1"/>
  <c r="L312" i="11" s="1"/>
  <c r="L313" i="11" s="1"/>
  <c r="L314" i="11" s="1"/>
  <c r="L315" i="11" s="1"/>
  <c r="L316" i="11" s="1"/>
  <c r="L317" i="11" s="1"/>
  <c r="L318" i="11" s="1"/>
  <c r="L319" i="11" s="1"/>
  <c r="L320" i="11" s="1"/>
  <c r="L321" i="11" s="1"/>
  <c r="L322" i="11" s="1"/>
  <c r="L323" i="11" s="1"/>
  <c r="L324" i="11" s="1"/>
  <c r="L325" i="11" s="1"/>
  <c r="L326" i="11" s="1"/>
  <c r="L327" i="11" s="1"/>
  <c r="L328" i="11" s="1"/>
  <c r="L329" i="11" s="1"/>
  <c r="L330" i="11" s="1"/>
  <c r="L331" i="11" s="1"/>
  <c r="L332" i="11" s="1"/>
  <c r="L333" i="11" s="1"/>
  <c r="L334" i="11" s="1"/>
  <c r="L335" i="11" s="1"/>
  <c r="L336" i="11" s="1"/>
  <c r="L337" i="11" s="1"/>
  <c r="L338" i="11" s="1"/>
  <c r="L339" i="11" s="1"/>
  <c r="L340" i="11" s="1"/>
  <c r="L341" i="11" s="1"/>
  <c r="L342" i="11" s="1"/>
  <c r="L343" i="11" s="1"/>
  <c r="L344" i="11" s="1"/>
  <c r="L345" i="11" s="1"/>
  <c r="L346" i="11" s="1"/>
  <c r="L347" i="11" s="1"/>
  <c r="L348" i="11" s="1"/>
  <c r="L349" i="11" s="1"/>
  <c r="L350" i="11" s="1"/>
  <c r="L351" i="11" s="1"/>
  <c r="L352" i="11" s="1"/>
  <c r="L353" i="11" s="1"/>
  <c r="L354" i="11" s="1"/>
  <c r="L355" i="11" s="1"/>
  <c r="L356" i="11" s="1"/>
  <c r="L357" i="11" s="1"/>
  <c r="L358" i="11" s="1"/>
  <c r="L359" i="11" s="1"/>
  <c r="L360" i="11" s="1"/>
  <c r="L361" i="11" s="1"/>
  <c r="L362" i="11" s="1"/>
  <c r="L363" i="11" s="1"/>
  <c r="L364" i="11" s="1"/>
  <c r="L365" i="11" s="1"/>
  <c r="L366" i="11" s="1"/>
  <c r="L367" i="11" s="1"/>
  <c r="L368" i="11" s="1"/>
  <c r="L369" i="11" s="1"/>
  <c r="L370" i="11" s="1"/>
  <c r="L371" i="11" s="1"/>
  <c r="L372" i="11" s="1"/>
  <c r="L373" i="11" s="1"/>
  <c r="L374" i="11" s="1"/>
  <c r="L375" i="11" s="1"/>
  <c r="L376" i="11" s="1"/>
  <c r="L377" i="11" s="1"/>
  <c r="L378" i="11" s="1"/>
  <c r="L379" i="11" s="1"/>
  <c r="L380" i="11" s="1"/>
  <c r="L381" i="11" s="1"/>
  <c r="L382" i="11" s="1"/>
  <c r="L383" i="11" s="1"/>
  <c r="L384" i="11" s="1"/>
  <c r="L385" i="11" s="1"/>
  <c r="L386" i="11" s="1"/>
  <c r="L387" i="11" s="1"/>
  <c r="L388" i="11" s="1"/>
  <c r="L389" i="11" s="1"/>
  <c r="L390" i="11" s="1"/>
  <c r="L391" i="11" s="1"/>
  <c r="L392" i="11" s="1"/>
  <c r="L393" i="11" s="1"/>
  <c r="L394" i="11" s="1"/>
  <c r="L395" i="11" s="1"/>
  <c r="L396" i="11" s="1"/>
  <c r="L397" i="11" s="1"/>
  <c r="L398" i="11" s="1"/>
  <c r="L399" i="11" s="1"/>
  <c r="L400" i="11" s="1"/>
  <c r="L401" i="11" s="1"/>
  <c r="L402" i="11" s="1"/>
  <c r="L403" i="11" s="1"/>
  <c r="L404" i="11" s="1"/>
  <c r="L405" i="11" s="1"/>
  <c r="L406" i="11" s="1"/>
  <c r="L407" i="11" s="1"/>
  <c r="L408" i="11" s="1"/>
  <c r="L409" i="11" s="1"/>
  <c r="L410" i="11" s="1"/>
  <c r="L411" i="11" s="1"/>
  <c r="L412" i="11" s="1"/>
  <c r="L413" i="11" s="1"/>
  <c r="L414" i="11" s="1"/>
  <c r="L415" i="11" s="1"/>
  <c r="L416" i="11" s="1"/>
  <c r="L417" i="11" s="1"/>
  <c r="L418" i="11" s="1"/>
  <c r="L419" i="11" s="1"/>
  <c r="L420" i="11" s="1"/>
  <c r="L421" i="11" s="1"/>
  <c r="L422" i="11" s="1"/>
  <c r="L423" i="11" s="1"/>
  <c r="L424" i="11" s="1"/>
  <c r="L425" i="11" s="1"/>
  <c r="L426" i="11" s="1"/>
  <c r="L427" i="11" s="1"/>
  <c r="L428" i="11" s="1"/>
  <c r="L429" i="11" s="1"/>
  <c r="L430" i="11" s="1"/>
  <c r="L431" i="11" s="1"/>
  <c r="L432" i="11" s="1"/>
  <c r="L433" i="11" s="1"/>
  <c r="L434" i="11" s="1"/>
  <c r="L435" i="11" s="1"/>
  <c r="L436" i="11" s="1"/>
  <c r="L437" i="11" s="1"/>
  <c r="L438" i="11" s="1"/>
  <c r="L439" i="11" s="1"/>
  <c r="L440" i="11" s="1"/>
  <c r="L441" i="11" s="1"/>
  <c r="L442" i="11" s="1"/>
  <c r="L443" i="11" s="1"/>
  <c r="L444" i="11" s="1"/>
  <c r="L445" i="11" s="1"/>
  <c r="L446" i="11" s="1"/>
  <c r="L447" i="11" s="1"/>
  <c r="L448" i="11" s="1"/>
  <c r="L449" i="11" s="1"/>
  <c r="L450" i="11" s="1"/>
  <c r="L451" i="11" s="1"/>
  <c r="L452" i="11" s="1"/>
  <c r="L453" i="11" s="1"/>
  <c r="L454" i="11" s="1"/>
  <c r="L455" i="11" s="1"/>
  <c r="L456" i="11" s="1"/>
  <c r="L457" i="11" s="1"/>
  <c r="L458" i="11" s="1"/>
  <c r="L459" i="11" s="1"/>
  <c r="L460" i="11" s="1"/>
  <c r="L461" i="11" s="1"/>
  <c r="L462" i="11" s="1"/>
  <c r="L463" i="11" s="1"/>
  <c r="L464" i="11" s="1"/>
  <c r="L465" i="11" s="1"/>
  <c r="L466" i="11" s="1"/>
  <c r="L467" i="11" s="1"/>
  <c r="L468" i="11" s="1"/>
  <c r="L469" i="11" s="1"/>
  <c r="L470" i="11" s="1"/>
  <c r="L471" i="11" s="1"/>
  <c r="L472" i="11" s="1"/>
  <c r="L473" i="11" s="1"/>
  <c r="L474" i="11" s="1"/>
  <c r="L475" i="11" s="1"/>
  <c r="L476" i="11" s="1"/>
  <c r="L477" i="11" s="1"/>
  <c r="L478" i="11" s="1"/>
  <c r="L479" i="11" s="1"/>
  <c r="L480" i="11" s="1"/>
  <c r="L481" i="11" s="1"/>
  <c r="L482" i="11" s="1"/>
  <c r="L483" i="11" s="1"/>
  <c r="L484" i="11" s="1"/>
  <c r="L485" i="11" s="1"/>
  <c r="L486" i="11" s="1"/>
  <c r="L487" i="11" s="1"/>
  <c r="L488" i="11" s="1"/>
  <c r="L489" i="11" s="1"/>
  <c r="L490" i="11" s="1"/>
  <c r="L491" i="11" s="1"/>
  <c r="L492" i="11" s="1"/>
  <c r="L493" i="11" s="1"/>
  <c r="L494" i="11" s="1"/>
  <c r="L495" i="11" s="1"/>
  <c r="L496" i="11" s="1"/>
  <c r="L497" i="11" s="1"/>
  <c r="L498" i="11" s="1"/>
  <c r="L499" i="11" s="1"/>
  <c r="L500" i="11" s="1"/>
  <c r="L501" i="11" s="1"/>
  <c r="L502" i="11" s="1"/>
  <c r="L503" i="11" s="1"/>
  <c r="L504" i="11" s="1"/>
  <c r="L505" i="11" s="1"/>
  <c r="L506" i="11" s="1"/>
  <c r="L507" i="11" s="1"/>
  <c r="L508" i="11" s="1"/>
  <c r="L509" i="11" s="1"/>
  <c r="L510" i="11" s="1"/>
  <c r="L511" i="11" s="1"/>
  <c r="L512" i="11" s="1"/>
  <c r="L513" i="11" s="1"/>
  <c r="L514" i="11" s="1"/>
  <c r="L515" i="11" s="1"/>
  <c r="L516" i="11" s="1"/>
  <c r="L517" i="11" s="1"/>
  <c r="L518" i="11" s="1"/>
  <c r="L519" i="11" s="1"/>
  <c r="L520" i="11" s="1"/>
  <c r="L521" i="11" s="1"/>
  <c r="L522" i="11" s="1"/>
  <c r="L523" i="11" s="1"/>
  <c r="L524" i="11" s="1"/>
  <c r="L525" i="11" s="1"/>
  <c r="L526" i="11" s="1"/>
  <c r="L527" i="11" s="1"/>
  <c r="L528" i="11" s="1"/>
  <c r="L529" i="11" s="1"/>
  <c r="L530" i="11" s="1"/>
  <c r="L531" i="11" s="1"/>
  <c r="L532" i="11" s="1"/>
  <c r="L533" i="11" s="1"/>
  <c r="L534" i="11" s="1"/>
  <c r="L535" i="11" s="1"/>
  <c r="L536" i="11" s="1"/>
  <c r="L537" i="11" s="1"/>
  <c r="L538" i="11" s="1"/>
  <c r="L539" i="11" s="1"/>
  <c r="L540" i="11" s="1"/>
  <c r="L541" i="11" s="1"/>
  <c r="L542" i="11" s="1"/>
  <c r="L543" i="11" s="1"/>
  <c r="L544" i="11" s="1"/>
  <c r="L545" i="11" s="1"/>
  <c r="L546" i="11" s="1"/>
  <c r="L547" i="11" s="1"/>
  <c r="L548" i="11" s="1"/>
  <c r="L549" i="11" s="1"/>
  <c r="L550" i="11" s="1"/>
  <c r="L551" i="11" s="1"/>
  <c r="L552" i="11" s="1"/>
  <c r="L553" i="11" s="1"/>
  <c r="L554" i="11" s="1"/>
  <c r="L555" i="11" s="1"/>
  <c r="L556" i="11" s="1"/>
  <c r="L557" i="11" s="1"/>
  <c r="L558" i="11" s="1"/>
  <c r="L559" i="11" s="1"/>
  <c r="L560" i="11" s="1"/>
  <c r="L561" i="11" s="1"/>
  <c r="L562" i="11" s="1"/>
  <c r="L563" i="11" s="1"/>
  <c r="L564" i="11" s="1"/>
  <c r="L565" i="11" s="1"/>
  <c r="L566" i="11" s="1"/>
  <c r="L567" i="11" s="1"/>
  <c r="L568" i="11" s="1"/>
  <c r="L569" i="11" s="1"/>
  <c r="L570" i="11" s="1"/>
  <c r="L571" i="11" s="1"/>
  <c r="L572" i="11" s="1"/>
  <c r="L573" i="11" s="1"/>
  <c r="L574" i="11" s="1"/>
  <c r="L575" i="11" s="1"/>
  <c r="L576" i="11" s="1"/>
  <c r="L577" i="11" s="1"/>
  <c r="L578" i="11" s="1"/>
  <c r="L579" i="11" s="1"/>
  <c r="L580" i="11" s="1"/>
  <c r="L581" i="11" s="1"/>
  <c r="L582" i="11" s="1"/>
  <c r="L583" i="11" s="1"/>
  <c r="L584" i="11" s="1"/>
  <c r="L585" i="11" s="1"/>
  <c r="L586" i="11" s="1"/>
  <c r="L587" i="11" s="1"/>
  <c r="L588" i="11" s="1"/>
  <c r="L589" i="11" s="1"/>
  <c r="L590" i="11" s="1"/>
  <c r="L591" i="11" s="1"/>
  <c r="L592" i="11" s="1"/>
  <c r="L593" i="11" s="1"/>
  <c r="L594" i="11" s="1"/>
  <c r="L595" i="11" s="1"/>
  <c r="L596" i="11" s="1"/>
  <c r="L597" i="11" s="1"/>
  <c r="L598" i="11" s="1"/>
  <c r="L599" i="11" s="1"/>
  <c r="L600" i="11" s="1"/>
  <c r="L601" i="11" s="1"/>
  <c r="L602" i="11" s="1"/>
  <c r="L603" i="11" s="1"/>
  <c r="L604" i="11" s="1"/>
  <c r="L605" i="11" s="1"/>
  <c r="L606" i="11" s="1"/>
  <c r="L607" i="11" s="1"/>
  <c r="L608" i="11" s="1"/>
  <c r="L609" i="11" s="1"/>
  <c r="L610" i="11" s="1"/>
  <c r="L611" i="11" s="1"/>
  <c r="L612" i="11" s="1"/>
  <c r="L613" i="11" s="1"/>
  <c r="L614" i="11" s="1"/>
  <c r="L615" i="11" s="1"/>
  <c r="L616" i="11" s="1"/>
  <c r="L617" i="11" s="1"/>
  <c r="L618" i="11" s="1"/>
  <c r="L619" i="11" s="1"/>
  <c r="L620" i="11" s="1"/>
  <c r="L621" i="11" s="1"/>
  <c r="L622" i="11" s="1"/>
  <c r="L623" i="11" s="1"/>
  <c r="L624" i="11" s="1"/>
  <c r="L625" i="11" s="1"/>
  <c r="L626" i="11" s="1"/>
  <c r="L627" i="11" s="1"/>
  <c r="L628" i="11" s="1"/>
  <c r="L629" i="11" s="1"/>
  <c r="L630" i="11" s="1"/>
  <c r="L631" i="11" s="1"/>
  <c r="L632" i="11" s="1"/>
  <c r="L633" i="11" s="1"/>
  <c r="L634" i="11" s="1"/>
  <c r="L635" i="11" s="1"/>
  <c r="L636" i="11" s="1"/>
  <c r="L637" i="11" s="1"/>
  <c r="L638" i="11" s="1"/>
  <c r="L639" i="11" s="1"/>
  <c r="L640" i="11" s="1"/>
  <c r="L641" i="11" s="1"/>
  <c r="L642" i="11" s="1"/>
  <c r="L643" i="11" s="1"/>
  <c r="L644" i="11" s="1"/>
  <c r="L645" i="11" s="1"/>
  <c r="L646" i="11" s="1"/>
  <c r="L647" i="11" s="1"/>
  <c r="L648" i="11" s="1"/>
  <c r="L649" i="11" s="1"/>
  <c r="L650" i="11" s="1"/>
  <c r="L651" i="11" s="1"/>
  <c r="L652" i="11" s="1"/>
  <c r="L653" i="11" s="1"/>
  <c r="L654" i="11" s="1"/>
  <c r="L655" i="11" s="1"/>
  <c r="L656" i="11" s="1"/>
  <c r="L657" i="11" s="1"/>
  <c r="L658" i="11" s="1"/>
  <c r="L659" i="11" s="1"/>
  <c r="L660" i="11" s="1"/>
  <c r="L661" i="11" s="1"/>
  <c r="L662" i="11" s="1"/>
  <c r="L663" i="11" s="1"/>
  <c r="L664" i="11" s="1"/>
  <c r="L665" i="11" s="1"/>
  <c r="L666" i="11" s="1"/>
  <c r="L667" i="11" s="1"/>
  <c r="L668" i="11" s="1"/>
  <c r="L669" i="11" s="1"/>
  <c r="L670" i="11" s="1"/>
  <c r="L671" i="11" s="1"/>
  <c r="L672" i="11" s="1"/>
  <c r="L673" i="11" s="1"/>
  <c r="L674" i="11" s="1"/>
  <c r="L675" i="11" s="1"/>
  <c r="L676" i="11" s="1"/>
  <c r="L677" i="11" s="1"/>
  <c r="L678" i="11" s="1"/>
  <c r="L679" i="11" s="1"/>
  <c r="L680" i="11" s="1"/>
  <c r="L681" i="11" s="1"/>
  <c r="L682" i="11" s="1"/>
  <c r="L683" i="11" s="1"/>
  <c r="L684" i="11" s="1"/>
  <c r="L685" i="11" s="1"/>
  <c r="L686" i="11" s="1"/>
  <c r="L687" i="11" s="1"/>
  <c r="L688" i="11" s="1"/>
  <c r="L689" i="11" s="1"/>
  <c r="L690" i="11" s="1"/>
  <c r="L691" i="11" s="1"/>
  <c r="L692" i="11" s="1"/>
  <c r="L693" i="11" s="1"/>
  <c r="L694" i="11" s="1"/>
  <c r="L695" i="11" s="1"/>
  <c r="L696" i="11" s="1"/>
  <c r="L697" i="11" s="1"/>
  <c r="L698" i="11" s="1"/>
  <c r="L699" i="11" s="1"/>
  <c r="L700" i="11" s="1"/>
  <c r="L701" i="11" s="1"/>
  <c r="L702" i="11" s="1"/>
  <c r="L703" i="11" s="1"/>
  <c r="L704" i="11" s="1"/>
  <c r="L705" i="11" s="1"/>
  <c r="L706" i="11" s="1"/>
  <c r="L707" i="11" s="1"/>
  <c r="L708" i="11" s="1"/>
  <c r="L709" i="11" s="1"/>
  <c r="L710" i="11" s="1"/>
  <c r="L711" i="11" s="1"/>
  <c r="L712" i="11" s="1"/>
  <c r="L713" i="11" s="1"/>
  <c r="L714" i="11" s="1"/>
  <c r="L715" i="11" s="1"/>
  <c r="L716" i="11" s="1"/>
  <c r="L717" i="11" s="1"/>
  <c r="L718" i="11" s="1"/>
  <c r="L719" i="11" s="1"/>
  <c r="L720" i="11" s="1"/>
  <c r="L721" i="11" s="1"/>
  <c r="L722" i="11" s="1"/>
  <c r="L723" i="11" s="1"/>
  <c r="L724" i="11" s="1"/>
  <c r="L725" i="11" s="1"/>
  <c r="L726" i="11" s="1"/>
  <c r="L727" i="11" s="1"/>
  <c r="L728" i="11" s="1"/>
  <c r="L729" i="11" s="1"/>
  <c r="L730" i="11" s="1"/>
  <c r="L731" i="11" s="1"/>
  <c r="L732" i="11" s="1"/>
  <c r="L733" i="11" s="1"/>
  <c r="L734" i="11" s="1"/>
  <c r="L735" i="11" s="1"/>
  <c r="L736" i="11" s="1"/>
  <c r="L737" i="11" s="1"/>
  <c r="L738" i="11" s="1"/>
  <c r="L739" i="11" s="1"/>
  <c r="L740" i="11" s="1"/>
  <c r="L741" i="11" s="1"/>
  <c r="L742" i="11" s="1"/>
  <c r="L743" i="11" s="1"/>
  <c r="L744" i="11" s="1"/>
  <c r="L745" i="11" s="1"/>
  <c r="L746" i="11" s="1"/>
  <c r="L747" i="11" s="1"/>
  <c r="L748" i="11" s="1"/>
  <c r="L749" i="11" s="1"/>
  <c r="L750" i="11" s="1"/>
  <c r="L751" i="11" s="1"/>
  <c r="L752" i="11" s="1"/>
  <c r="L753" i="11" s="1"/>
  <c r="L754" i="11" s="1"/>
  <c r="L755" i="11" s="1"/>
  <c r="L756" i="11" s="1"/>
  <c r="L757" i="11" s="1"/>
  <c r="L758" i="11" s="1"/>
  <c r="L759" i="11" s="1"/>
  <c r="L760" i="11" s="1"/>
  <c r="L761" i="11" s="1"/>
  <c r="L762" i="11" s="1"/>
  <c r="L763" i="11" s="1"/>
  <c r="L764" i="11" s="1"/>
  <c r="L765" i="11" s="1"/>
  <c r="L766" i="11" s="1"/>
  <c r="L767" i="11" s="1"/>
  <c r="L768" i="11" s="1"/>
  <c r="L769" i="11" s="1"/>
  <c r="L770" i="11" s="1"/>
  <c r="L771" i="11" s="1"/>
  <c r="L772" i="11" s="1"/>
  <c r="L773" i="11" s="1"/>
  <c r="L774" i="11" s="1"/>
  <c r="L775" i="11" s="1"/>
  <c r="L776" i="11" s="1"/>
  <c r="L777" i="11" s="1"/>
  <c r="L778" i="11" s="1"/>
  <c r="L779" i="11" s="1"/>
  <c r="L780" i="11" s="1"/>
  <c r="L781" i="11" s="1"/>
  <c r="L782" i="11" s="1"/>
  <c r="L783" i="11" s="1"/>
  <c r="L784" i="11" s="1"/>
  <c r="L785" i="11" s="1"/>
  <c r="L786" i="11" s="1"/>
  <c r="L787" i="11" s="1"/>
  <c r="L788" i="11" s="1"/>
  <c r="L789" i="11" s="1"/>
  <c r="L790" i="11" s="1"/>
  <c r="L791" i="11" s="1"/>
  <c r="L792" i="11" s="1"/>
  <c r="L793" i="11" s="1"/>
  <c r="L794" i="11" s="1"/>
  <c r="L795" i="11" s="1"/>
  <c r="L796" i="11" s="1"/>
  <c r="L797" i="11" s="1"/>
  <c r="L798" i="11" s="1"/>
  <c r="L799" i="11" s="1"/>
  <c r="L800" i="11" s="1"/>
  <c r="L801" i="11" s="1"/>
  <c r="L802" i="11" s="1"/>
  <c r="L803" i="11" s="1"/>
  <c r="L804" i="11" s="1"/>
  <c r="L805" i="11" s="1"/>
  <c r="L806" i="11" s="1"/>
  <c r="L807" i="11" s="1"/>
  <c r="L808" i="11" s="1"/>
  <c r="L809" i="11" s="1"/>
  <c r="L810" i="11" s="1"/>
  <c r="L811" i="11" s="1"/>
  <c r="L812" i="11" s="1"/>
  <c r="L813" i="11" s="1"/>
  <c r="L814" i="11" s="1"/>
  <c r="L815" i="11" s="1"/>
  <c r="L816" i="11" s="1"/>
  <c r="L817" i="11" s="1"/>
  <c r="L818" i="11" s="1"/>
  <c r="L819" i="11" s="1"/>
  <c r="L820" i="11" s="1"/>
  <c r="L821" i="11" s="1"/>
  <c r="L822" i="11" s="1"/>
  <c r="L823" i="11" s="1"/>
  <c r="L824" i="11" s="1"/>
  <c r="L825" i="11" s="1"/>
  <c r="L826" i="11" s="1"/>
  <c r="L827" i="11" s="1"/>
  <c r="L828" i="11" s="1"/>
  <c r="L829" i="11" s="1"/>
  <c r="L830" i="11" s="1"/>
  <c r="L831" i="11" s="1"/>
  <c r="L832" i="11" s="1"/>
  <c r="L833" i="11" s="1"/>
  <c r="L834" i="11" s="1"/>
  <c r="L835" i="11" s="1"/>
  <c r="L836" i="11" s="1"/>
  <c r="L837" i="11" s="1"/>
  <c r="L838" i="11" s="1"/>
  <c r="L839" i="11" s="1"/>
  <c r="L840" i="11" s="1"/>
  <c r="L841" i="11" s="1"/>
  <c r="L842" i="11" s="1"/>
  <c r="L843" i="11" s="1"/>
  <c r="L844" i="11" s="1"/>
  <c r="L845" i="11" s="1"/>
  <c r="L846" i="11" s="1"/>
  <c r="L847" i="11" s="1"/>
  <c r="L848" i="11" s="1"/>
  <c r="L849" i="11" s="1"/>
  <c r="L850" i="11" s="1"/>
  <c r="L851" i="11" s="1"/>
  <c r="L852" i="11" s="1"/>
  <c r="L853" i="11" s="1"/>
  <c r="L854" i="11" s="1"/>
  <c r="L855" i="11" s="1"/>
  <c r="L856" i="11" s="1"/>
  <c r="L857" i="11" s="1"/>
  <c r="L858" i="11" s="1"/>
  <c r="L859" i="11" s="1"/>
  <c r="L860" i="11" s="1"/>
  <c r="L861" i="11" s="1"/>
  <c r="L862" i="11" s="1"/>
  <c r="L863" i="11" s="1"/>
  <c r="L864" i="11" s="1"/>
  <c r="L865" i="11" s="1"/>
  <c r="L866" i="11" s="1"/>
  <c r="L867" i="11" s="1"/>
  <c r="L868" i="11" s="1"/>
  <c r="L869" i="11" s="1"/>
  <c r="L870" i="11" s="1"/>
  <c r="L871" i="11" s="1"/>
  <c r="L872" i="11" s="1"/>
  <c r="L873" i="11" s="1"/>
  <c r="L874" i="11" s="1"/>
  <c r="L875" i="11" s="1"/>
  <c r="L876" i="11" s="1"/>
  <c r="L877" i="11" s="1"/>
  <c r="L878" i="11" s="1"/>
  <c r="L879" i="11" s="1"/>
  <c r="L880" i="11" s="1"/>
  <c r="L881" i="11" s="1"/>
  <c r="L882" i="11" s="1"/>
  <c r="L883" i="11" s="1"/>
  <c r="L884" i="11" s="1"/>
  <c r="L885" i="11" s="1"/>
  <c r="L886" i="11" s="1"/>
  <c r="L887" i="11" s="1"/>
  <c r="L888" i="11" s="1"/>
  <c r="L889" i="11" s="1"/>
  <c r="L890" i="11" s="1"/>
  <c r="L891" i="11" s="1"/>
  <c r="L892" i="11" s="1"/>
  <c r="L893" i="11" s="1"/>
  <c r="L894" i="11" s="1"/>
  <c r="L895" i="11" s="1"/>
  <c r="L896" i="11" s="1"/>
  <c r="L897" i="11" s="1"/>
  <c r="L898" i="11" s="1"/>
  <c r="L899" i="11" s="1"/>
  <c r="L900" i="11" s="1"/>
  <c r="L901" i="11" s="1"/>
  <c r="L902" i="11" s="1"/>
  <c r="L903" i="11" s="1"/>
  <c r="L904" i="11" s="1"/>
  <c r="L905" i="11" s="1"/>
  <c r="L906" i="11" s="1"/>
  <c r="L907" i="11" s="1"/>
  <c r="L908" i="11" s="1"/>
  <c r="L909" i="11" s="1"/>
  <c r="L910" i="11" s="1"/>
  <c r="L911" i="11" s="1"/>
  <c r="L912" i="11" s="1"/>
  <c r="L913" i="11" s="1"/>
  <c r="L914" i="11" s="1"/>
  <c r="L915" i="11" s="1"/>
  <c r="L916" i="11" s="1"/>
  <c r="L917" i="11" s="1"/>
  <c r="L918" i="11" s="1"/>
  <c r="L919" i="11" s="1"/>
  <c r="L920" i="11" s="1"/>
  <c r="L921" i="11" s="1"/>
  <c r="L922" i="11" s="1"/>
  <c r="L923" i="11" s="1"/>
  <c r="L924" i="11" s="1"/>
  <c r="L925" i="11" s="1"/>
  <c r="L926" i="11" s="1"/>
  <c r="L927" i="11" s="1"/>
  <c r="L928" i="11" s="1"/>
  <c r="L929" i="11" s="1"/>
  <c r="L930" i="11" s="1"/>
  <c r="L931" i="11" s="1"/>
  <c r="L932" i="11" s="1"/>
  <c r="L933" i="11" s="1"/>
  <c r="L934" i="11" s="1"/>
  <c r="L935" i="11" s="1"/>
  <c r="L936" i="11" s="1"/>
  <c r="L937" i="11" s="1"/>
  <c r="L938" i="11" s="1"/>
  <c r="L939" i="11" s="1"/>
  <c r="L940" i="11" s="1"/>
  <c r="L941" i="11" s="1"/>
  <c r="L942" i="11" s="1"/>
  <c r="L943" i="11" s="1"/>
  <c r="L944" i="11" s="1"/>
  <c r="L945" i="11" s="1"/>
  <c r="L946" i="11" s="1"/>
  <c r="L947" i="11" s="1"/>
  <c r="L948" i="11" s="1"/>
  <c r="L949" i="11" s="1"/>
  <c r="L950" i="11" s="1"/>
  <c r="L951" i="11" s="1"/>
  <c r="L952" i="11" s="1"/>
  <c r="L953" i="11" s="1"/>
  <c r="L954" i="11" s="1"/>
  <c r="L955" i="11" s="1"/>
  <c r="L956" i="11" s="1"/>
  <c r="L957" i="11" s="1"/>
  <c r="L958" i="11" s="1"/>
  <c r="L959" i="11" s="1"/>
  <c r="L960" i="11" s="1"/>
  <c r="L961" i="11" s="1"/>
  <c r="L962" i="11" s="1"/>
  <c r="L963" i="11" s="1"/>
  <c r="L964" i="11" s="1"/>
  <c r="L965" i="11" s="1"/>
  <c r="L966" i="11" s="1"/>
  <c r="L967" i="11" s="1"/>
  <c r="L968" i="11" s="1"/>
  <c r="L969" i="11" s="1"/>
  <c r="L970" i="11" s="1"/>
  <c r="L971" i="11" s="1"/>
  <c r="L972" i="11" s="1"/>
  <c r="L973" i="11" s="1"/>
  <c r="L974" i="11" s="1"/>
  <c r="L975" i="11" s="1"/>
  <c r="L976" i="11" s="1"/>
  <c r="L977" i="11" s="1"/>
  <c r="L978" i="11" s="1"/>
  <c r="L979" i="11" s="1"/>
  <c r="L980" i="11" s="1"/>
  <c r="L981" i="11" s="1"/>
  <c r="L982" i="11" s="1"/>
  <c r="L983" i="11" s="1"/>
  <c r="L984" i="11" s="1"/>
  <c r="L985" i="11" s="1"/>
  <c r="L986" i="11" s="1"/>
  <c r="L987" i="11" s="1"/>
  <c r="L988" i="11" s="1"/>
  <c r="L989" i="11" s="1"/>
  <c r="L990" i="11" s="1"/>
  <c r="L991" i="11" s="1"/>
  <c r="L992" i="11" s="1"/>
  <c r="L993" i="11" s="1"/>
  <c r="L994" i="11" s="1"/>
  <c r="L995" i="11" s="1"/>
  <c r="L996" i="11" s="1"/>
  <c r="L997" i="11" s="1"/>
  <c r="L998" i="11" s="1"/>
  <c r="L999" i="11" s="1"/>
  <c r="L1000" i="11" s="1"/>
  <c r="L1001" i="11" s="1"/>
  <c r="L1002" i="11" s="1"/>
  <c r="L1003" i="11" s="1"/>
  <c r="L1004" i="11" s="1"/>
  <c r="L1005" i="11" s="1"/>
  <c r="L1006" i="11" s="1"/>
  <c r="L1007" i="11" s="1"/>
  <c r="L1008" i="11" s="1"/>
  <c r="L1009" i="11" s="1"/>
  <c r="L1010" i="11" s="1"/>
  <c r="L1011" i="11" s="1"/>
  <c r="L1012" i="11" s="1"/>
  <c r="L1013" i="11" s="1"/>
  <c r="L1014" i="11" s="1"/>
  <c r="L1015" i="11" s="1"/>
  <c r="L1016" i="11" s="1"/>
  <c r="L1017" i="11" s="1"/>
  <c r="L1018" i="11" s="1"/>
  <c r="L1019" i="11" s="1"/>
  <c r="L1020" i="11" s="1"/>
  <c r="C12" i="11"/>
  <c r="C11" i="11"/>
  <c r="L10" i="11"/>
  <c r="L11" i="11" s="1"/>
  <c r="B10" i="11"/>
  <c r="C9" i="11"/>
  <c r="D9" i="11" s="1"/>
  <c r="C4" i="11"/>
  <c r="C3" i="11"/>
  <c r="M9" i="11" s="1"/>
  <c r="N9" i="11" s="1"/>
  <c r="C10" i="10"/>
  <c r="C129" i="10"/>
  <c r="C130" i="10"/>
  <c r="C131" i="10"/>
  <c r="C132" i="10"/>
  <c r="C133" i="10"/>
  <c r="C134" i="10"/>
  <c r="C3" i="10"/>
  <c r="O9" i="11" l="1"/>
  <c r="M10" i="11" s="1"/>
  <c r="N10" i="11" s="1"/>
  <c r="M5" i="11"/>
  <c r="D10" i="11"/>
  <c r="F10" i="11" s="1"/>
  <c r="B11" i="11"/>
  <c r="H9" i="11"/>
  <c r="G9" i="11"/>
  <c r="F9" i="11"/>
  <c r="E9" i="11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438" i="10"/>
  <c r="C439" i="10"/>
  <c r="C440" i="10"/>
  <c r="C441" i="10"/>
  <c r="C442" i="10"/>
  <c r="C443" i="10"/>
  <c r="C444" i="10"/>
  <c r="C445" i="10"/>
  <c r="C446" i="10"/>
  <c r="C447" i="10"/>
  <c r="C448" i="10"/>
  <c r="C449" i="10"/>
  <c r="C450" i="10"/>
  <c r="C451" i="10"/>
  <c r="C452" i="10"/>
  <c r="C453" i="10"/>
  <c r="C454" i="10"/>
  <c r="C455" i="10"/>
  <c r="C456" i="10"/>
  <c r="C457" i="10"/>
  <c r="C458" i="10"/>
  <c r="C459" i="10"/>
  <c r="C460" i="10"/>
  <c r="C461" i="10"/>
  <c r="C462" i="10"/>
  <c r="C463" i="10"/>
  <c r="C464" i="10"/>
  <c r="C465" i="10"/>
  <c r="C466" i="10"/>
  <c r="C467" i="10"/>
  <c r="C468" i="10"/>
  <c r="C469" i="10"/>
  <c r="C470" i="10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C642" i="10"/>
  <c r="C643" i="10"/>
  <c r="C644" i="10"/>
  <c r="C645" i="10"/>
  <c r="C646" i="10"/>
  <c r="C647" i="10"/>
  <c r="C648" i="10"/>
  <c r="C649" i="10"/>
  <c r="C650" i="10"/>
  <c r="C651" i="10"/>
  <c r="C652" i="10"/>
  <c r="C653" i="10"/>
  <c r="C654" i="10"/>
  <c r="C655" i="10"/>
  <c r="C656" i="10"/>
  <c r="C657" i="10"/>
  <c r="C658" i="10"/>
  <c r="C659" i="10"/>
  <c r="C660" i="10"/>
  <c r="C661" i="10"/>
  <c r="C662" i="10"/>
  <c r="C663" i="10"/>
  <c r="C664" i="10"/>
  <c r="C665" i="10"/>
  <c r="C666" i="10"/>
  <c r="C667" i="10"/>
  <c r="C668" i="10"/>
  <c r="C669" i="10"/>
  <c r="C670" i="10"/>
  <c r="C671" i="10"/>
  <c r="C672" i="10"/>
  <c r="C673" i="10"/>
  <c r="C674" i="10"/>
  <c r="C675" i="10"/>
  <c r="C676" i="10"/>
  <c r="C677" i="10"/>
  <c r="C678" i="10"/>
  <c r="C679" i="10"/>
  <c r="C680" i="10"/>
  <c r="C681" i="10"/>
  <c r="C682" i="10"/>
  <c r="C683" i="10"/>
  <c r="C684" i="10"/>
  <c r="C685" i="10"/>
  <c r="C686" i="10"/>
  <c r="C687" i="10"/>
  <c r="C688" i="10"/>
  <c r="C689" i="10"/>
  <c r="C690" i="10"/>
  <c r="C691" i="10"/>
  <c r="C692" i="10"/>
  <c r="C693" i="10"/>
  <c r="C694" i="10"/>
  <c r="C695" i="10"/>
  <c r="C696" i="10"/>
  <c r="C697" i="10"/>
  <c r="C698" i="10"/>
  <c r="C699" i="10"/>
  <c r="C700" i="10"/>
  <c r="C701" i="10"/>
  <c r="C702" i="10"/>
  <c r="C703" i="10"/>
  <c r="C704" i="10"/>
  <c r="C705" i="10"/>
  <c r="C706" i="10"/>
  <c r="C707" i="10"/>
  <c r="C708" i="10"/>
  <c r="C709" i="10"/>
  <c r="C710" i="10"/>
  <c r="C711" i="10"/>
  <c r="C712" i="10"/>
  <c r="C713" i="10"/>
  <c r="C714" i="10"/>
  <c r="C715" i="10"/>
  <c r="C716" i="10"/>
  <c r="C717" i="10"/>
  <c r="C718" i="10"/>
  <c r="C719" i="10"/>
  <c r="C720" i="10"/>
  <c r="C721" i="10"/>
  <c r="C722" i="10"/>
  <c r="C723" i="10"/>
  <c r="C724" i="10"/>
  <c r="C725" i="10"/>
  <c r="C726" i="10"/>
  <c r="C727" i="10"/>
  <c r="C728" i="10"/>
  <c r="C729" i="10"/>
  <c r="C730" i="10"/>
  <c r="C731" i="10"/>
  <c r="C732" i="10"/>
  <c r="C733" i="10"/>
  <c r="C734" i="10"/>
  <c r="C735" i="10"/>
  <c r="C736" i="10"/>
  <c r="C737" i="10"/>
  <c r="C738" i="10"/>
  <c r="C739" i="10"/>
  <c r="C740" i="10"/>
  <c r="C741" i="10"/>
  <c r="C742" i="10"/>
  <c r="C743" i="10"/>
  <c r="C744" i="10"/>
  <c r="C745" i="10"/>
  <c r="C746" i="10"/>
  <c r="C747" i="10"/>
  <c r="C748" i="10"/>
  <c r="C749" i="10"/>
  <c r="C750" i="10"/>
  <c r="C751" i="10"/>
  <c r="C752" i="10"/>
  <c r="C753" i="10"/>
  <c r="C754" i="10"/>
  <c r="C755" i="10"/>
  <c r="C756" i="10"/>
  <c r="C757" i="10"/>
  <c r="C758" i="10"/>
  <c r="C759" i="10"/>
  <c r="C760" i="10"/>
  <c r="C761" i="10"/>
  <c r="C762" i="10"/>
  <c r="C763" i="10"/>
  <c r="C764" i="10"/>
  <c r="C765" i="10"/>
  <c r="C766" i="10"/>
  <c r="C767" i="10"/>
  <c r="C768" i="10"/>
  <c r="C769" i="10"/>
  <c r="C770" i="10"/>
  <c r="C771" i="10"/>
  <c r="C772" i="10"/>
  <c r="C773" i="10"/>
  <c r="C774" i="10"/>
  <c r="C775" i="10"/>
  <c r="C776" i="10"/>
  <c r="C777" i="10"/>
  <c r="C778" i="10"/>
  <c r="C779" i="10"/>
  <c r="C780" i="10"/>
  <c r="C781" i="10"/>
  <c r="C782" i="10"/>
  <c r="C783" i="10"/>
  <c r="C784" i="10"/>
  <c r="C785" i="10"/>
  <c r="C786" i="10"/>
  <c r="C787" i="10"/>
  <c r="C788" i="10"/>
  <c r="C789" i="10"/>
  <c r="C790" i="10"/>
  <c r="C791" i="10"/>
  <c r="C792" i="10"/>
  <c r="C793" i="10"/>
  <c r="C794" i="10"/>
  <c r="C795" i="10"/>
  <c r="C796" i="10"/>
  <c r="C797" i="10"/>
  <c r="C798" i="10"/>
  <c r="C799" i="10"/>
  <c r="C800" i="10"/>
  <c r="C801" i="10"/>
  <c r="C802" i="10"/>
  <c r="C803" i="10"/>
  <c r="C804" i="10"/>
  <c r="C805" i="10"/>
  <c r="C806" i="10"/>
  <c r="C807" i="10"/>
  <c r="C808" i="10"/>
  <c r="C809" i="10"/>
  <c r="C810" i="10"/>
  <c r="C811" i="10"/>
  <c r="C812" i="10"/>
  <c r="C813" i="10"/>
  <c r="C814" i="10"/>
  <c r="C815" i="10"/>
  <c r="C816" i="10"/>
  <c r="C817" i="10"/>
  <c r="C818" i="10"/>
  <c r="C819" i="10"/>
  <c r="C820" i="10"/>
  <c r="C821" i="10"/>
  <c r="C822" i="10"/>
  <c r="C823" i="10"/>
  <c r="C824" i="10"/>
  <c r="C825" i="10"/>
  <c r="C826" i="10"/>
  <c r="C827" i="10"/>
  <c r="C828" i="10"/>
  <c r="C829" i="10"/>
  <c r="C830" i="10"/>
  <c r="C831" i="10"/>
  <c r="C832" i="10"/>
  <c r="C833" i="10"/>
  <c r="C834" i="10"/>
  <c r="C835" i="10"/>
  <c r="C836" i="10"/>
  <c r="C837" i="10"/>
  <c r="C838" i="10"/>
  <c r="C839" i="10"/>
  <c r="C840" i="10"/>
  <c r="C841" i="10"/>
  <c r="C842" i="10"/>
  <c r="C843" i="10"/>
  <c r="C844" i="10"/>
  <c r="C845" i="10"/>
  <c r="C846" i="10"/>
  <c r="C847" i="10"/>
  <c r="C848" i="10"/>
  <c r="C849" i="10"/>
  <c r="C850" i="10"/>
  <c r="C851" i="10"/>
  <c r="C852" i="10"/>
  <c r="C853" i="10"/>
  <c r="C854" i="10"/>
  <c r="C855" i="10"/>
  <c r="C856" i="10"/>
  <c r="C857" i="10"/>
  <c r="C858" i="10"/>
  <c r="C859" i="10"/>
  <c r="C860" i="10"/>
  <c r="C861" i="10"/>
  <c r="C862" i="10"/>
  <c r="C863" i="10"/>
  <c r="C864" i="10"/>
  <c r="C865" i="10"/>
  <c r="C866" i="10"/>
  <c r="C867" i="10"/>
  <c r="C868" i="10"/>
  <c r="C869" i="10"/>
  <c r="C870" i="10"/>
  <c r="C871" i="10"/>
  <c r="C872" i="10"/>
  <c r="C873" i="10"/>
  <c r="C874" i="10"/>
  <c r="C875" i="10"/>
  <c r="C876" i="10"/>
  <c r="C877" i="10"/>
  <c r="C878" i="10"/>
  <c r="C879" i="10"/>
  <c r="C880" i="10"/>
  <c r="C881" i="10"/>
  <c r="C882" i="10"/>
  <c r="C883" i="10"/>
  <c r="C884" i="10"/>
  <c r="C885" i="10"/>
  <c r="C886" i="10"/>
  <c r="C887" i="10"/>
  <c r="C888" i="10"/>
  <c r="C889" i="10"/>
  <c r="C890" i="10"/>
  <c r="C891" i="10"/>
  <c r="C892" i="10"/>
  <c r="C893" i="10"/>
  <c r="C894" i="10"/>
  <c r="C895" i="10"/>
  <c r="C896" i="10"/>
  <c r="C897" i="10"/>
  <c r="C898" i="10"/>
  <c r="C899" i="10"/>
  <c r="C900" i="10"/>
  <c r="C901" i="10"/>
  <c r="C902" i="10"/>
  <c r="C903" i="10"/>
  <c r="C904" i="10"/>
  <c r="C905" i="10"/>
  <c r="C906" i="10"/>
  <c r="C907" i="10"/>
  <c r="C908" i="10"/>
  <c r="C909" i="10"/>
  <c r="C910" i="10"/>
  <c r="C911" i="10"/>
  <c r="C912" i="10"/>
  <c r="C913" i="10"/>
  <c r="C914" i="10"/>
  <c r="C915" i="10"/>
  <c r="C916" i="10"/>
  <c r="C917" i="10"/>
  <c r="C918" i="10"/>
  <c r="C919" i="10"/>
  <c r="C920" i="10"/>
  <c r="C921" i="10"/>
  <c r="C922" i="10"/>
  <c r="C923" i="10"/>
  <c r="C924" i="10"/>
  <c r="C925" i="10"/>
  <c r="C926" i="10"/>
  <c r="C927" i="10"/>
  <c r="C928" i="10"/>
  <c r="C929" i="10"/>
  <c r="C930" i="10"/>
  <c r="C931" i="10"/>
  <c r="C932" i="10"/>
  <c r="C933" i="10"/>
  <c r="C934" i="10"/>
  <c r="C935" i="10"/>
  <c r="C936" i="10"/>
  <c r="C937" i="10"/>
  <c r="C938" i="10"/>
  <c r="C939" i="10"/>
  <c r="C940" i="10"/>
  <c r="C941" i="10"/>
  <c r="C942" i="10"/>
  <c r="C943" i="10"/>
  <c r="C944" i="10"/>
  <c r="C945" i="10"/>
  <c r="C946" i="10"/>
  <c r="C947" i="10"/>
  <c r="C948" i="10"/>
  <c r="C949" i="10"/>
  <c r="C950" i="10"/>
  <c r="C951" i="10"/>
  <c r="C952" i="10"/>
  <c r="C953" i="10"/>
  <c r="C954" i="10"/>
  <c r="C955" i="10"/>
  <c r="C956" i="10"/>
  <c r="C957" i="10"/>
  <c r="C958" i="10"/>
  <c r="C959" i="10"/>
  <c r="C960" i="10"/>
  <c r="C961" i="10"/>
  <c r="C962" i="10"/>
  <c r="C963" i="10"/>
  <c r="C964" i="10"/>
  <c r="C965" i="10"/>
  <c r="C966" i="10"/>
  <c r="C967" i="10"/>
  <c r="C968" i="10"/>
  <c r="C969" i="10"/>
  <c r="C970" i="10"/>
  <c r="C971" i="10"/>
  <c r="C972" i="10"/>
  <c r="C973" i="10"/>
  <c r="C974" i="10"/>
  <c r="C975" i="10"/>
  <c r="C976" i="10"/>
  <c r="C977" i="10"/>
  <c r="C978" i="10"/>
  <c r="C979" i="10"/>
  <c r="C980" i="10"/>
  <c r="C981" i="10"/>
  <c r="C982" i="10"/>
  <c r="C983" i="10"/>
  <c r="C984" i="10"/>
  <c r="C985" i="10"/>
  <c r="C986" i="10"/>
  <c r="C987" i="10"/>
  <c r="C988" i="10"/>
  <c r="C989" i="10"/>
  <c r="C990" i="10"/>
  <c r="C991" i="10"/>
  <c r="C992" i="10"/>
  <c r="C993" i="10"/>
  <c r="C994" i="10"/>
  <c r="C995" i="10"/>
  <c r="C996" i="10"/>
  <c r="C997" i="10"/>
  <c r="C998" i="10"/>
  <c r="C999" i="10"/>
  <c r="C1000" i="10"/>
  <c r="C1001" i="10"/>
  <c r="C1002" i="10"/>
  <c r="C1003" i="10"/>
  <c r="C1004" i="10"/>
  <c r="C1005" i="10"/>
  <c r="C1006" i="10"/>
  <c r="C1007" i="10"/>
  <c r="C1008" i="10"/>
  <c r="C1009" i="10"/>
  <c r="C1010" i="10"/>
  <c r="C1011" i="10"/>
  <c r="C1012" i="10"/>
  <c r="C1013" i="10"/>
  <c r="C1014" i="10"/>
  <c r="C1015" i="10"/>
  <c r="C1016" i="10"/>
  <c r="C1017" i="10"/>
  <c r="C1018" i="10"/>
  <c r="C1019" i="10"/>
  <c r="C1020" i="10"/>
  <c r="C9" i="10"/>
  <c r="D9" i="10" s="1"/>
  <c r="B10" i="10"/>
  <c r="L10" i="10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174" i="10" s="1"/>
  <c r="L175" i="10" s="1"/>
  <c r="L176" i="10" s="1"/>
  <c r="L177" i="10" s="1"/>
  <c r="L178" i="10" s="1"/>
  <c r="L179" i="10" s="1"/>
  <c r="L180" i="10" s="1"/>
  <c r="L181" i="10" s="1"/>
  <c r="L182" i="10" s="1"/>
  <c r="L183" i="10" s="1"/>
  <c r="L184" i="10" s="1"/>
  <c r="L185" i="10" s="1"/>
  <c r="L186" i="10" s="1"/>
  <c r="L187" i="10" s="1"/>
  <c r="L188" i="10" s="1"/>
  <c r="L189" i="10" s="1"/>
  <c r="L190" i="10" s="1"/>
  <c r="L191" i="10" s="1"/>
  <c r="L192" i="10" s="1"/>
  <c r="L193" i="10" s="1"/>
  <c r="L194" i="10" s="1"/>
  <c r="L195" i="10" s="1"/>
  <c r="L196" i="10" s="1"/>
  <c r="L197" i="10" s="1"/>
  <c r="L198" i="10" s="1"/>
  <c r="L199" i="10" s="1"/>
  <c r="L200" i="10" s="1"/>
  <c r="L201" i="10" s="1"/>
  <c r="L202" i="10" s="1"/>
  <c r="L203" i="10" s="1"/>
  <c r="L204" i="10" s="1"/>
  <c r="L205" i="10" s="1"/>
  <c r="L206" i="10" s="1"/>
  <c r="L207" i="10" s="1"/>
  <c r="L208" i="10" s="1"/>
  <c r="L209" i="10" s="1"/>
  <c r="L210" i="10" s="1"/>
  <c r="L211" i="10" s="1"/>
  <c r="L212" i="10" s="1"/>
  <c r="L213" i="10" s="1"/>
  <c r="L214" i="10" s="1"/>
  <c r="L215" i="10" s="1"/>
  <c r="L216" i="10" s="1"/>
  <c r="L217" i="10" s="1"/>
  <c r="L218" i="10" s="1"/>
  <c r="L219" i="10" s="1"/>
  <c r="L220" i="10" s="1"/>
  <c r="L221" i="10" s="1"/>
  <c r="L222" i="10" s="1"/>
  <c r="L223" i="10" s="1"/>
  <c r="L224" i="10" s="1"/>
  <c r="L225" i="10" s="1"/>
  <c r="L226" i="10" s="1"/>
  <c r="L227" i="10" s="1"/>
  <c r="L228" i="10" s="1"/>
  <c r="L229" i="10" s="1"/>
  <c r="L230" i="10" s="1"/>
  <c r="L231" i="10" s="1"/>
  <c r="L232" i="10" s="1"/>
  <c r="L233" i="10" s="1"/>
  <c r="L234" i="10" s="1"/>
  <c r="L235" i="10" s="1"/>
  <c r="L236" i="10" s="1"/>
  <c r="L237" i="10" s="1"/>
  <c r="L238" i="10" s="1"/>
  <c r="L239" i="10" s="1"/>
  <c r="L240" i="10" s="1"/>
  <c r="L241" i="10" s="1"/>
  <c r="L242" i="10" s="1"/>
  <c r="L243" i="10" s="1"/>
  <c r="L244" i="10" s="1"/>
  <c r="L245" i="10" s="1"/>
  <c r="L246" i="10" s="1"/>
  <c r="L247" i="10" s="1"/>
  <c r="L248" i="10" s="1"/>
  <c r="L249" i="10" s="1"/>
  <c r="L250" i="10" s="1"/>
  <c r="L251" i="10" s="1"/>
  <c r="L252" i="10" s="1"/>
  <c r="L253" i="10" s="1"/>
  <c r="L254" i="10" s="1"/>
  <c r="L255" i="10" s="1"/>
  <c r="L256" i="10" s="1"/>
  <c r="L257" i="10" s="1"/>
  <c r="L258" i="10" s="1"/>
  <c r="L259" i="10" s="1"/>
  <c r="L260" i="10" s="1"/>
  <c r="L261" i="10" s="1"/>
  <c r="L262" i="10" s="1"/>
  <c r="L263" i="10" s="1"/>
  <c r="L264" i="10" s="1"/>
  <c r="L265" i="10" s="1"/>
  <c r="L266" i="10" s="1"/>
  <c r="L267" i="10" s="1"/>
  <c r="L268" i="10" s="1"/>
  <c r="L269" i="10" s="1"/>
  <c r="L270" i="10" s="1"/>
  <c r="L271" i="10" s="1"/>
  <c r="L272" i="10" s="1"/>
  <c r="L273" i="10" s="1"/>
  <c r="L274" i="10" s="1"/>
  <c r="L275" i="10" s="1"/>
  <c r="L276" i="10" s="1"/>
  <c r="L277" i="10" s="1"/>
  <c r="L278" i="10" s="1"/>
  <c r="L279" i="10" s="1"/>
  <c r="L280" i="10" s="1"/>
  <c r="L281" i="10" s="1"/>
  <c r="L282" i="10" s="1"/>
  <c r="L283" i="10" s="1"/>
  <c r="L284" i="10" s="1"/>
  <c r="L285" i="10" s="1"/>
  <c r="L286" i="10" s="1"/>
  <c r="L287" i="10" s="1"/>
  <c r="L288" i="10" s="1"/>
  <c r="L289" i="10" s="1"/>
  <c r="L290" i="10" s="1"/>
  <c r="L291" i="10" s="1"/>
  <c r="L292" i="10" s="1"/>
  <c r="L293" i="10" s="1"/>
  <c r="L294" i="10" s="1"/>
  <c r="L295" i="10" s="1"/>
  <c r="L296" i="10" s="1"/>
  <c r="L297" i="10" s="1"/>
  <c r="L298" i="10" s="1"/>
  <c r="L299" i="10" s="1"/>
  <c r="L300" i="10" s="1"/>
  <c r="L301" i="10" s="1"/>
  <c r="L302" i="10" s="1"/>
  <c r="L303" i="10" s="1"/>
  <c r="L304" i="10" s="1"/>
  <c r="L305" i="10" s="1"/>
  <c r="L306" i="10" s="1"/>
  <c r="L307" i="10" s="1"/>
  <c r="L308" i="10" s="1"/>
  <c r="L309" i="10" s="1"/>
  <c r="L310" i="10" s="1"/>
  <c r="L311" i="10" s="1"/>
  <c r="L312" i="10" s="1"/>
  <c r="L313" i="10" s="1"/>
  <c r="L314" i="10" s="1"/>
  <c r="L315" i="10" s="1"/>
  <c r="L316" i="10" s="1"/>
  <c r="L317" i="10" s="1"/>
  <c r="L318" i="10" s="1"/>
  <c r="L319" i="10" s="1"/>
  <c r="L320" i="10" s="1"/>
  <c r="L321" i="10" s="1"/>
  <c r="L322" i="10" s="1"/>
  <c r="L323" i="10" s="1"/>
  <c r="L324" i="10" s="1"/>
  <c r="L325" i="10" s="1"/>
  <c r="L326" i="10" s="1"/>
  <c r="L327" i="10" s="1"/>
  <c r="L328" i="10" s="1"/>
  <c r="L329" i="10" s="1"/>
  <c r="L330" i="10" s="1"/>
  <c r="L331" i="10" s="1"/>
  <c r="L332" i="10" s="1"/>
  <c r="L333" i="10" s="1"/>
  <c r="L334" i="10" s="1"/>
  <c r="L335" i="10" s="1"/>
  <c r="L336" i="10" s="1"/>
  <c r="L337" i="10" s="1"/>
  <c r="L338" i="10" s="1"/>
  <c r="L339" i="10" s="1"/>
  <c r="L340" i="10" s="1"/>
  <c r="L341" i="10" s="1"/>
  <c r="L342" i="10" s="1"/>
  <c r="L343" i="10" s="1"/>
  <c r="L344" i="10" s="1"/>
  <c r="L345" i="10" s="1"/>
  <c r="L346" i="10" s="1"/>
  <c r="L347" i="10" s="1"/>
  <c r="L348" i="10" s="1"/>
  <c r="L349" i="10" s="1"/>
  <c r="L350" i="10" s="1"/>
  <c r="L351" i="10" s="1"/>
  <c r="L352" i="10" s="1"/>
  <c r="L353" i="10" s="1"/>
  <c r="L354" i="10" s="1"/>
  <c r="L355" i="10" s="1"/>
  <c r="L356" i="10" s="1"/>
  <c r="L357" i="10" s="1"/>
  <c r="L358" i="10" s="1"/>
  <c r="L359" i="10" s="1"/>
  <c r="L360" i="10" s="1"/>
  <c r="L361" i="10" s="1"/>
  <c r="L362" i="10" s="1"/>
  <c r="L363" i="10" s="1"/>
  <c r="L364" i="10" s="1"/>
  <c r="L365" i="10" s="1"/>
  <c r="L366" i="10" s="1"/>
  <c r="L367" i="10" s="1"/>
  <c r="L368" i="10" s="1"/>
  <c r="L369" i="10" s="1"/>
  <c r="L370" i="10" s="1"/>
  <c r="L371" i="10" s="1"/>
  <c r="L372" i="10" s="1"/>
  <c r="L373" i="10" s="1"/>
  <c r="L374" i="10" s="1"/>
  <c r="L375" i="10" s="1"/>
  <c r="L376" i="10" s="1"/>
  <c r="L377" i="10" s="1"/>
  <c r="L378" i="10" s="1"/>
  <c r="L379" i="10" s="1"/>
  <c r="L380" i="10" s="1"/>
  <c r="L381" i="10" s="1"/>
  <c r="L382" i="10" s="1"/>
  <c r="L383" i="10" s="1"/>
  <c r="L384" i="10" s="1"/>
  <c r="L385" i="10" s="1"/>
  <c r="L386" i="10" s="1"/>
  <c r="L387" i="10" s="1"/>
  <c r="L388" i="10" s="1"/>
  <c r="L389" i="10" s="1"/>
  <c r="L390" i="10" s="1"/>
  <c r="L391" i="10" s="1"/>
  <c r="L392" i="10" s="1"/>
  <c r="L393" i="10" s="1"/>
  <c r="L394" i="10" s="1"/>
  <c r="L395" i="10" s="1"/>
  <c r="L396" i="10" s="1"/>
  <c r="L397" i="10" s="1"/>
  <c r="L398" i="10" s="1"/>
  <c r="L399" i="10" s="1"/>
  <c r="L400" i="10" s="1"/>
  <c r="L401" i="10" s="1"/>
  <c r="L402" i="10" s="1"/>
  <c r="L403" i="10" s="1"/>
  <c r="L404" i="10" s="1"/>
  <c r="L405" i="10" s="1"/>
  <c r="L406" i="10" s="1"/>
  <c r="L407" i="10" s="1"/>
  <c r="L408" i="10" s="1"/>
  <c r="L409" i="10" s="1"/>
  <c r="L410" i="10" s="1"/>
  <c r="L411" i="10" s="1"/>
  <c r="L412" i="10" s="1"/>
  <c r="L413" i="10" s="1"/>
  <c r="L414" i="10" s="1"/>
  <c r="L415" i="10" s="1"/>
  <c r="L416" i="10" s="1"/>
  <c r="L417" i="10" s="1"/>
  <c r="L418" i="10" s="1"/>
  <c r="L419" i="10" s="1"/>
  <c r="L420" i="10" s="1"/>
  <c r="L421" i="10" s="1"/>
  <c r="L422" i="10" s="1"/>
  <c r="L423" i="10" s="1"/>
  <c r="L424" i="10" s="1"/>
  <c r="L425" i="10" s="1"/>
  <c r="L426" i="10" s="1"/>
  <c r="L427" i="10" s="1"/>
  <c r="L428" i="10" s="1"/>
  <c r="L429" i="10" s="1"/>
  <c r="L430" i="10" s="1"/>
  <c r="L431" i="10" s="1"/>
  <c r="L432" i="10" s="1"/>
  <c r="L433" i="10" s="1"/>
  <c r="L434" i="10" s="1"/>
  <c r="L435" i="10" s="1"/>
  <c r="L436" i="10" s="1"/>
  <c r="L437" i="10" s="1"/>
  <c r="L438" i="10" s="1"/>
  <c r="L439" i="10" s="1"/>
  <c r="L440" i="10" s="1"/>
  <c r="L441" i="10" s="1"/>
  <c r="L442" i="10" s="1"/>
  <c r="L443" i="10" s="1"/>
  <c r="L444" i="10" s="1"/>
  <c r="L445" i="10" s="1"/>
  <c r="L446" i="10" s="1"/>
  <c r="L447" i="10" s="1"/>
  <c r="L448" i="10" s="1"/>
  <c r="L449" i="10" s="1"/>
  <c r="L450" i="10" s="1"/>
  <c r="L451" i="10" s="1"/>
  <c r="L452" i="10" s="1"/>
  <c r="L453" i="10" s="1"/>
  <c r="L454" i="10" s="1"/>
  <c r="L455" i="10" s="1"/>
  <c r="L456" i="10" s="1"/>
  <c r="L457" i="10" s="1"/>
  <c r="L458" i="10" s="1"/>
  <c r="L459" i="10" s="1"/>
  <c r="L460" i="10" s="1"/>
  <c r="L461" i="10" s="1"/>
  <c r="L462" i="10" s="1"/>
  <c r="L463" i="10" s="1"/>
  <c r="L464" i="10" s="1"/>
  <c r="L465" i="10" s="1"/>
  <c r="L466" i="10" s="1"/>
  <c r="L467" i="10" s="1"/>
  <c r="L468" i="10" s="1"/>
  <c r="L469" i="10" s="1"/>
  <c r="L470" i="10" s="1"/>
  <c r="L471" i="10" s="1"/>
  <c r="L472" i="10" s="1"/>
  <c r="L473" i="10" s="1"/>
  <c r="L474" i="10" s="1"/>
  <c r="L475" i="10" s="1"/>
  <c r="L476" i="10" s="1"/>
  <c r="L477" i="10" s="1"/>
  <c r="L478" i="10" s="1"/>
  <c r="L479" i="10" s="1"/>
  <c r="L480" i="10" s="1"/>
  <c r="L481" i="10" s="1"/>
  <c r="L482" i="10" s="1"/>
  <c r="L483" i="10" s="1"/>
  <c r="L484" i="10" s="1"/>
  <c r="L485" i="10" s="1"/>
  <c r="L486" i="10" s="1"/>
  <c r="L487" i="10" s="1"/>
  <c r="L488" i="10" s="1"/>
  <c r="L489" i="10" s="1"/>
  <c r="L490" i="10" s="1"/>
  <c r="L491" i="10" s="1"/>
  <c r="L492" i="10" s="1"/>
  <c r="L493" i="10" s="1"/>
  <c r="L494" i="10" s="1"/>
  <c r="L495" i="10" s="1"/>
  <c r="L496" i="10" s="1"/>
  <c r="L497" i="10" s="1"/>
  <c r="L498" i="10" s="1"/>
  <c r="L499" i="10" s="1"/>
  <c r="L500" i="10" s="1"/>
  <c r="L501" i="10" s="1"/>
  <c r="L502" i="10" s="1"/>
  <c r="L503" i="10" s="1"/>
  <c r="L504" i="10" s="1"/>
  <c r="L505" i="10" s="1"/>
  <c r="L506" i="10" s="1"/>
  <c r="L507" i="10" s="1"/>
  <c r="L508" i="10" s="1"/>
  <c r="L509" i="10" s="1"/>
  <c r="L510" i="10" s="1"/>
  <c r="L511" i="10" s="1"/>
  <c r="L512" i="10" s="1"/>
  <c r="L513" i="10" s="1"/>
  <c r="L514" i="10" s="1"/>
  <c r="L515" i="10" s="1"/>
  <c r="L516" i="10" s="1"/>
  <c r="L517" i="10" s="1"/>
  <c r="L518" i="10" s="1"/>
  <c r="L519" i="10" s="1"/>
  <c r="L520" i="10" s="1"/>
  <c r="L521" i="10" s="1"/>
  <c r="L522" i="10" s="1"/>
  <c r="L523" i="10" s="1"/>
  <c r="L524" i="10" s="1"/>
  <c r="L525" i="10" s="1"/>
  <c r="L526" i="10" s="1"/>
  <c r="L527" i="10" s="1"/>
  <c r="L528" i="10" s="1"/>
  <c r="L529" i="10" s="1"/>
  <c r="L530" i="10" s="1"/>
  <c r="L531" i="10" s="1"/>
  <c r="L532" i="10" s="1"/>
  <c r="L533" i="10" s="1"/>
  <c r="L534" i="10" s="1"/>
  <c r="L535" i="10" s="1"/>
  <c r="L536" i="10" s="1"/>
  <c r="L537" i="10" s="1"/>
  <c r="L538" i="10" s="1"/>
  <c r="L539" i="10" s="1"/>
  <c r="L540" i="10" s="1"/>
  <c r="L541" i="10" s="1"/>
  <c r="L542" i="10" s="1"/>
  <c r="L543" i="10" s="1"/>
  <c r="L544" i="10" s="1"/>
  <c r="L545" i="10" s="1"/>
  <c r="L546" i="10" s="1"/>
  <c r="L547" i="10" s="1"/>
  <c r="L548" i="10" s="1"/>
  <c r="L549" i="10" s="1"/>
  <c r="L550" i="10" s="1"/>
  <c r="L551" i="10" s="1"/>
  <c r="L552" i="10" s="1"/>
  <c r="L553" i="10" s="1"/>
  <c r="L554" i="10" s="1"/>
  <c r="L555" i="10" s="1"/>
  <c r="L556" i="10" s="1"/>
  <c r="L557" i="10" s="1"/>
  <c r="L558" i="10" s="1"/>
  <c r="L559" i="10" s="1"/>
  <c r="L560" i="10" s="1"/>
  <c r="L561" i="10" s="1"/>
  <c r="L562" i="10" s="1"/>
  <c r="L563" i="10" s="1"/>
  <c r="L564" i="10" s="1"/>
  <c r="L565" i="10" s="1"/>
  <c r="L566" i="10" s="1"/>
  <c r="L567" i="10" s="1"/>
  <c r="L568" i="10" s="1"/>
  <c r="L569" i="10" s="1"/>
  <c r="L570" i="10" s="1"/>
  <c r="L571" i="10" s="1"/>
  <c r="L572" i="10" s="1"/>
  <c r="L573" i="10" s="1"/>
  <c r="L574" i="10" s="1"/>
  <c r="L575" i="10" s="1"/>
  <c r="L576" i="10" s="1"/>
  <c r="L577" i="10" s="1"/>
  <c r="L578" i="10" s="1"/>
  <c r="L579" i="10" s="1"/>
  <c r="L580" i="10" s="1"/>
  <c r="L581" i="10" s="1"/>
  <c r="L582" i="10" s="1"/>
  <c r="L583" i="10" s="1"/>
  <c r="L584" i="10" s="1"/>
  <c r="L585" i="10" s="1"/>
  <c r="L586" i="10" s="1"/>
  <c r="L587" i="10" s="1"/>
  <c r="L588" i="10" s="1"/>
  <c r="L589" i="10" s="1"/>
  <c r="L590" i="10" s="1"/>
  <c r="L591" i="10" s="1"/>
  <c r="L592" i="10" s="1"/>
  <c r="L593" i="10" s="1"/>
  <c r="L594" i="10" s="1"/>
  <c r="L595" i="10" s="1"/>
  <c r="L596" i="10" s="1"/>
  <c r="L597" i="10" s="1"/>
  <c r="L598" i="10" s="1"/>
  <c r="L599" i="10" s="1"/>
  <c r="L600" i="10" s="1"/>
  <c r="L601" i="10" s="1"/>
  <c r="L602" i="10" s="1"/>
  <c r="L603" i="10" s="1"/>
  <c r="L604" i="10" s="1"/>
  <c r="L605" i="10" s="1"/>
  <c r="L606" i="10" s="1"/>
  <c r="L607" i="10" s="1"/>
  <c r="L608" i="10" s="1"/>
  <c r="L609" i="10" s="1"/>
  <c r="L610" i="10" s="1"/>
  <c r="L611" i="10" s="1"/>
  <c r="L612" i="10" s="1"/>
  <c r="L613" i="10" s="1"/>
  <c r="L614" i="10" s="1"/>
  <c r="L615" i="10" s="1"/>
  <c r="L616" i="10" s="1"/>
  <c r="L617" i="10" s="1"/>
  <c r="L618" i="10" s="1"/>
  <c r="L619" i="10" s="1"/>
  <c r="L620" i="10" s="1"/>
  <c r="L621" i="10" s="1"/>
  <c r="L622" i="10" s="1"/>
  <c r="L623" i="10" s="1"/>
  <c r="L624" i="10" s="1"/>
  <c r="L625" i="10" s="1"/>
  <c r="L626" i="10" s="1"/>
  <c r="L627" i="10" s="1"/>
  <c r="L628" i="10" s="1"/>
  <c r="L629" i="10" s="1"/>
  <c r="L630" i="10" s="1"/>
  <c r="L631" i="10" s="1"/>
  <c r="L632" i="10" s="1"/>
  <c r="L633" i="10" s="1"/>
  <c r="L634" i="10" s="1"/>
  <c r="L635" i="10" s="1"/>
  <c r="L636" i="10" s="1"/>
  <c r="L637" i="10" s="1"/>
  <c r="L638" i="10" s="1"/>
  <c r="L639" i="10" s="1"/>
  <c r="L640" i="10" s="1"/>
  <c r="L641" i="10" s="1"/>
  <c r="L642" i="10" s="1"/>
  <c r="L643" i="10" s="1"/>
  <c r="L644" i="10" s="1"/>
  <c r="L645" i="10" s="1"/>
  <c r="L646" i="10" s="1"/>
  <c r="L647" i="10" s="1"/>
  <c r="L648" i="10" s="1"/>
  <c r="L649" i="10" s="1"/>
  <c r="L650" i="10" s="1"/>
  <c r="L651" i="10" s="1"/>
  <c r="L652" i="10" s="1"/>
  <c r="L653" i="10" s="1"/>
  <c r="L654" i="10" s="1"/>
  <c r="L655" i="10" s="1"/>
  <c r="L656" i="10" s="1"/>
  <c r="L657" i="10" s="1"/>
  <c r="L658" i="10" s="1"/>
  <c r="L659" i="10" s="1"/>
  <c r="L660" i="10" s="1"/>
  <c r="L661" i="10" s="1"/>
  <c r="L662" i="10" s="1"/>
  <c r="L663" i="10" s="1"/>
  <c r="L664" i="10" s="1"/>
  <c r="L665" i="10" s="1"/>
  <c r="L666" i="10" s="1"/>
  <c r="L667" i="10" s="1"/>
  <c r="L668" i="10" s="1"/>
  <c r="L669" i="10" s="1"/>
  <c r="L670" i="10" s="1"/>
  <c r="L671" i="10" s="1"/>
  <c r="L672" i="10" s="1"/>
  <c r="L673" i="10" s="1"/>
  <c r="L674" i="10" s="1"/>
  <c r="L675" i="10" s="1"/>
  <c r="L676" i="10" s="1"/>
  <c r="L677" i="10" s="1"/>
  <c r="L678" i="10" s="1"/>
  <c r="L679" i="10" s="1"/>
  <c r="L680" i="10" s="1"/>
  <c r="L681" i="10" s="1"/>
  <c r="L682" i="10" s="1"/>
  <c r="L683" i="10" s="1"/>
  <c r="L684" i="10" s="1"/>
  <c r="L685" i="10" s="1"/>
  <c r="L686" i="10" s="1"/>
  <c r="L687" i="10" s="1"/>
  <c r="L688" i="10" s="1"/>
  <c r="L689" i="10" s="1"/>
  <c r="L690" i="10" s="1"/>
  <c r="L691" i="10" s="1"/>
  <c r="L692" i="10" s="1"/>
  <c r="L693" i="10" s="1"/>
  <c r="L694" i="10" s="1"/>
  <c r="L695" i="10" s="1"/>
  <c r="L696" i="10" s="1"/>
  <c r="L697" i="10" s="1"/>
  <c r="L698" i="10" s="1"/>
  <c r="L699" i="10" s="1"/>
  <c r="L700" i="10" s="1"/>
  <c r="L701" i="10" s="1"/>
  <c r="L702" i="10" s="1"/>
  <c r="L703" i="10" s="1"/>
  <c r="L704" i="10" s="1"/>
  <c r="L705" i="10" s="1"/>
  <c r="L706" i="10" s="1"/>
  <c r="L707" i="10" s="1"/>
  <c r="L708" i="10" s="1"/>
  <c r="L709" i="10" s="1"/>
  <c r="L710" i="10" s="1"/>
  <c r="L711" i="10" s="1"/>
  <c r="L712" i="10" s="1"/>
  <c r="L713" i="10" s="1"/>
  <c r="L714" i="10" s="1"/>
  <c r="L715" i="10" s="1"/>
  <c r="L716" i="10" s="1"/>
  <c r="L717" i="10" s="1"/>
  <c r="L718" i="10" s="1"/>
  <c r="L719" i="10" s="1"/>
  <c r="L720" i="10" s="1"/>
  <c r="L721" i="10" s="1"/>
  <c r="L722" i="10" s="1"/>
  <c r="L723" i="10" s="1"/>
  <c r="L724" i="10" s="1"/>
  <c r="L725" i="10" s="1"/>
  <c r="L726" i="10" s="1"/>
  <c r="L727" i="10" s="1"/>
  <c r="L728" i="10" s="1"/>
  <c r="L729" i="10" s="1"/>
  <c r="L730" i="10" s="1"/>
  <c r="L731" i="10" s="1"/>
  <c r="L732" i="10" s="1"/>
  <c r="L733" i="10" s="1"/>
  <c r="L734" i="10" s="1"/>
  <c r="L735" i="10" s="1"/>
  <c r="L736" i="10" s="1"/>
  <c r="L737" i="10" s="1"/>
  <c r="L738" i="10" s="1"/>
  <c r="L739" i="10" s="1"/>
  <c r="L740" i="10" s="1"/>
  <c r="L741" i="10" s="1"/>
  <c r="L742" i="10" s="1"/>
  <c r="L743" i="10" s="1"/>
  <c r="L744" i="10" s="1"/>
  <c r="L745" i="10" s="1"/>
  <c r="L746" i="10" s="1"/>
  <c r="L747" i="10" s="1"/>
  <c r="L748" i="10" s="1"/>
  <c r="L749" i="10" s="1"/>
  <c r="L750" i="10" s="1"/>
  <c r="L751" i="10" s="1"/>
  <c r="L752" i="10" s="1"/>
  <c r="L753" i="10" s="1"/>
  <c r="L754" i="10" s="1"/>
  <c r="L755" i="10" s="1"/>
  <c r="L756" i="10" s="1"/>
  <c r="L757" i="10" s="1"/>
  <c r="L758" i="10" s="1"/>
  <c r="L759" i="10" s="1"/>
  <c r="L760" i="10" s="1"/>
  <c r="L761" i="10" s="1"/>
  <c r="L762" i="10" s="1"/>
  <c r="L763" i="10" s="1"/>
  <c r="L764" i="10" s="1"/>
  <c r="L765" i="10" s="1"/>
  <c r="L766" i="10" s="1"/>
  <c r="L767" i="10" s="1"/>
  <c r="L768" i="10" s="1"/>
  <c r="L769" i="10" s="1"/>
  <c r="L770" i="10" s="1"/>
  <c r="L771" i="10" s="1"/>
  <c r="L772" i="10" s="1"/>
  <c r="L773" i="10" s="1"/>
  <c r="L774" i="10" s="1"/>
  <c r="L775" i="10" s="1"/>
  <c r="L776" i="10" s="1"/>
  <c r="L777" i="10" s="1"/>
  <c r="L778" i="10" s="1"/>
  <c r="L779" i="10" s="1"/>
  <c r="L780" i="10" s="1"/>
  <c r="L781" i="10" s="1"/>
  <c r="L782" i="10" s="1"/>
  <c r="L783" i="10" s="1"/>
  <c r="L784" i="10" s="1"/>
  <c r="L785" i="10" s="1"/>
  <c r="L786" i="10" s="1"/>
  <c r="L787" i="10" s="1"/>
  <c r="L788" i="10" s="1"/>
  <c r="L789" i="10" s="1"/>
  <c r="L790" i="10" s="1"/>
  <c r="L791" i="10" s="1"/>
  <c r="L792" i="10" s="1"/>
  <c r="L793" i="10" s="1"/>
  <c r="L794" i="10" s="1"/>
  <c r="L795" i="10" s="1"/>
  <c r="L796" i="10" s="1"/>
  <c r="L797" i="10" s="1"/>
  <c r="L798" i="10" s="1"/>
  <c r="L799" i="10" s="1"/>
  <c r="L800" i="10" s="1"/>
  <c r="L801" i="10" s="1"/>
  <c r="L802" i="10" s="1"/>
  <c r="L803" i="10" s="1"/>
  <c r="L804" i="10" s="1"/>
  <c r="L805" i="10" s="1"/>
  <c r="L806" i="10" s="1"/>
  <c r="L807" i="10" s="1"/>
  <c r="L808" i="10" s="1"/>
  <c r="L809" i="10" s="1"/>
  <c r="L810" i="10" s="1"/>
  <c r="L811" i="10" s="1"/>
  <c r="L812" i="10" s="1"/>
  <c r="L813" i="10" s="1"/>
  <c r="L814" i="10" s="1"/>
  <c r="L815" i="10" s="1"/>
  <c r="L816" i="10" s="1"/>
  <c r="L817" i="10" s="1"/>
  <c r="L818" i="10" s="1"/>
  <c r="L819" i="10" s="1"/>
  <c r="L820" i="10" s="1"/>
  <c r="L821" i="10" s="1"/>
  <c r="L822" i="10" s="1"/>
  <c r="L823" i="10" s="1"/>
  <c r="L824" i="10" s="1"/>
  <c r="L825" i="10" s="1"/>
  <c r="L826" i="10" s="1"/>
  <c r="L827" i="10" s="1"/>
  <c r="L828" i="10" s="1"/>
  <c r="L829" i="10" s="1"/>
  <c r="L830" i="10" s="1"/>
  <c r="L831" i="10" s="1"/>
  <c r="L832" i="10" s="1"/>
  <c r="L833" i="10" s="1"/>
  <c r="L834" i="10" s="1"/>
  <c r="L835" i="10" s="1"/>
  <c r="L836" i="10" s="1"/>
  <c r="L837" i="10" s="1"/>
  <c r="L838" i="10" s="1"/>
  <c r="L839" i="10" s="1"/>
  <c r="L840" i="10" s="1"/>
  <c r="L841" i="10" s="1"/>
  <c r="L842" i="10" s="1"/>
  <c r="L843" i="10" s="1"/>
  <c r="L844" i="10" s="1"/>
  <c r="L845" i="10" s="1"/>
  <c r="L846" i="10" s="1"/>
  <c r="L847" i="10" s="1"/>
  <c r="L848" i="10" s="1"/>
  <c r="L849" i="10" s="1"/>
  <c r="L850" i="10" s="1"/>
  <c r="L851" i="10" s="1"/>
  <c r="L852" i="10" s="1"/>
  <c r="L853" i="10" s="1"/>
  <c r="L854" i="10" s="1"/>
  <c r="L855" i="10" s="1"/>
  <c r="L856" i="10" s="1"/>
  <c r="L857" i="10" s="1"/>
  <c r="L858" i="10" s="1"/>
  <c r="L859" i="10" s="1"/>
  <c r="L860" i="10" s="1"/>
  <c r="L861" i="10" s="1"/>
  <c r="L862" i="10" s="1"/>
  <c r="L863" i="10" s="1"/>
  <c r="L864" i="10" s="1"/>
  <c r="L865" i="10" s="1"/>
  <c r="L866" i="10" s="1"/>
  <c r="L867" i="10" s="1"/>
  <c r="L868" i="10" s="1"/>
  <c r="L869" i="10" s="1"/>
  <c r="L870" i="10" s="1"/>
  <c r="L871" i="10" s="1"/>
  <c r="L872" i="10" s="1"/>
  <c r="L873" i="10" s="1"/>
  <c r="L874" i="10" s="1"/>
  <c r="L875" i="10" s="1"/>
  <c r="L876" i="10" s="1"/>
  <c r="L877" i="10" s="1"/>
  <c r="L878" i="10" s="1"/>
  <c r="L879" i="10" s="1"/>
  <c r="L880" i="10" s="1"/>
  <c r="L881" i="10" s="1"/>
  <c r="L882" i="10" s="1"/>
  <c r="L883" i="10" s="1"/>
  <c r="L884" i="10" s="1"/>
  <c r="L885" i="10" s="1"/>
  <c r="L886" i="10" s="1"/>
  <c r="L887" i="10" s="1"/>
  <c r="L888" i="10" s="1"/>
  <c r="L889" i="10" s="1"/>
  <c r="L890" i="10" s="1"/>
  <c r="L891" i="10" s="1"/>
  <c r="L892" i="10" s="1"/>
  <c r="L893" i="10" s="1"/>
  <c r="L894" i="10" s="1"/>
  <c r="L895" i="10" s="1"/>
  <c r="L896" i="10" s="1"/>
  <c r="L897" i="10" s="1"/>
  <c r="L898" i="10" s="1"/>
  <c r="L899" i="10" s="1"/>
  <c r="L900" i="10" s="1"/>
  <c r="L901" i="10" s="1"/>
  <c r="L902" i="10" s="1"/>
  <c r="L903" i="10" s="1"/>
  <c r="L904" i="10" s="1"/>
  <c r="L905" i="10" s="1"/>
  <c r="L906" i="10" s="1"/>
  <c r="L907" i="10" s="1"/>
  <c r="L908" i="10" s="1"/>
  <c r="L909" i="10" s="1"/>
  <c r="L910" i="10" s="1"/>
  <c r="L911" i="10" s="1"/>
  <c r="L912" i="10" s="1"/>
  <c r="L913" i="10" s="1"/>
  <c r="L914" i="10" s="1"/>
  <c r="L915" i="10" s="1"/>
  <c r="L916" i="10" s="1"/>
  <c r="L917" i="10" s="1"/>
  <c r="L918" i="10" s="1"/>
  <c r="L919" i="10" s="1"/>
  <c r="L920" i="10" s="1"/>
  <c r="L921" i="10" s="1"/>
  <c r="L922" i="10" s="1"/>
  <c r="L923" i="10" s="1"/>
  <c r="L924" i="10" s="1"/>
  <c r="L925" i="10" s="1"/>
  <c r="L926" i="10" s="1"/>
  <c r="L927" i="10" s="1"/>
  <c r="L928" i="10" s="1"/>
  <c r="L929" i="10" s="1"/>
  <c r="L930" i="10" s="1"/>
  <c r="L931" i="10" s="1"/>
  <c r="L932" i="10" s="1"/>
  <c r="L933" i="10" s="1"/>
  <c r="L934" i="10" s="1"/>
  <c r="L935" i="10" s="1"/>
  <c r="L936" i="10" s="1"/>
  <c r="L937" i="10" s="1"/>
  <c r="L938" i="10" s="1"/>
  <c r="L939" i="10" s="1"/>
  <c r="L940" i="10" s="1"/>
  <c r="L941" i="10" s="1"/>
  <c r="L942" i="10" s="1"/>
  <c r="L943" i="10" s="1"/>
  <c r="L944" i="10" s="1"/>
  <c r="L945" i="10" s="1"/>
  <c r="L946" i="10" s="1"/>
  <c r="L947" i="10" s="1"/>
  <c r="L948" i="10" s="1"/>
  <c r="L949" i="10" s="1"/>
  <c r="L950" i="10" s="1"/>
  <c r="L951" i="10" s="1"/>
  <c r="L952" i="10" s="1"/>
  <c r="L953" i="10" s="1"/>
  <c r="L954" i="10" s="1"/>
  <c r="L955" i="10" s="1"/>
  <c r="L956" i="10" s="1"/>
  <c r="L957" i="10" s="1"/>
  <c r="L958" i="10" s="1"/>
  <c r="L959" i="10" s="1"/>
  <c r="L960" i="10" s="1"/>
  <c r="L961" i="10" s="1"/>
  <c r="L962" i="10" s="1"/>
  <c r="L963" i="10" s="1"/>
  <c r="L964" i="10" s="1"/>
  <c r="L965" i="10" s="1"/>
  <c r="L966" i="10" s="1"/>
  <c r="L967" i="10" s="1"/>
  <c r="L968" i="10" s="1"/>
  <c r="L969" i="10" s="1"/>
  <c r="L970" i="10" s="1"/>
  <c r="L971" i="10" s="1"/>
  <c r="L972" i="10" s="1"/>
  <c r="L973" i="10" s="1"/>
  <c r="L974" i="10" s="1"/>
  <c r="L975" i="10" s="1"/>
  <c r="L976" i="10" s="1"/>
  <c r="L977" i="10" s="1"/>
  <c r="L978" i="10" s="1"/>
  <c r="L979" i="10" s="1"/>
  <c r="L980" i="10" s="1"/>
  <c r="L981" i="10" s="1"/>
  <c r="L982" i="10" s="1"/>
  <c r="L983" i="10" s="1"/>
  <c r="L984" i="10" s="1"/>
  <c r="L985" i="10" s="1"/>
  <c r="L986" i="10" s="1"/>
  <c r="L987" i="10" s="1"/>
  <c r="L988" i="10" s="1"/>
  <c r="L989" i="10" s="1"/>
  <c r="L990" i="10" s="1"/>
  <c r="L991" i="10" s="1"/>
  <c r="L992" i="10" s="1"/>
  <c r="L993" i="10" s="1"/>
  <c r="L994" i="10" s="1"/>
  <c r="L995" i="10" s="1"/>
  <c r="L996" i="10" s="1"/>
  <c r="L997" i="10" s="1"/>
  <c r="L998" i="10" s="1"/>
  <c r="L999" i="10" s="1"/>
  <c r="L1000" i="10" s="1"/>
  <c r="L1001" i="10" s="1"/>
  <c r="L1002" i="10" s="1"/>
  <c r="L1003" i="10" s="1"/>
  <c r="L1004" i="10" s="1"/>
  <c r="L1005" i="10" s="1"/>
  <c r="L1006" i="10" s="1"/>
  <c r="L1007" i="10" s="1"/>
  <c r="L1008" i="10" s="1"/>
  <c r="L1009" i="10" s="1"/>
  <c r="L1010" i="10" s="1"/>
  <c r="L1011" i="10" s="1"/>
  <c r="L1012" i="10" s="1"/>
  <c r="L1013" i="10" s="1"/>
  <c r="L1014" i="10" s="1"/>
  <c r="L1015" i="10" s="1"/>
  <c r="L1016" i="10" s="1"/>
  <c r="L1017" i="10" s="1"/>
  <c r="L1018" i="10" s="1"/>
  <c r="L1019" i="10" s="1"/>
  <c r="L1020" i="10" s="1"/>
  <c r="M5" i="10"/>
  <c r="C4" i="10"/>
  <c r="M9" i="10"/>
  <c r="N9" i="10" s="1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0" i="9"/>
  <c r="C13" i="9"/>
  <c r="C4" i="9"/>
  <c r="B1019" i="9"/>
  <c r="L1019" i="9"/>
  <c r="L1020" i="9" s="1"/>
  <c r="M1019" i="9"/>
  <c r="N1019" i="9"/>
  <c r="O1019" i="9"/>
  <c r="M1020" i="9" s="1"/>
  <c r="N1020" i="9" s="1"/>
  <c r="O1020" i="9" s="1"/>
  <c r="B1020" i="9"/>
  <c r="B1016" i="9"/>
  <c r="L1016" i="9"/>
  <c r="M1016" i="9"/>
  <c r="N1016" i="9"/>
  <c r="O1016" i="9"/>
  <c r="M1017" i="9" s="1"/>
  <c r="N1017" i="9" s="1"/>
  <c r="L1017" i="9"/>
  <c r="L1018" i="9"/>
  <c r="B541" i="9"/>
  <c r="L541" i="9"/>
  <c r="L542" i="9" s="1"/>
  <c r="M541" i="9"/>
  <c r="N541" i="9"/>
  <c r="O541" i="9"/>
  <c r="B542" i="9"/>
  <c r="L543" i="9"/>
  <c r="L544" i="9" s="1"/>
  <c r="L545" i="9" s="1"/>
  <c r="L546" i="9" s="1"/>
  <c r="L547" i="9" s="1"/>
  <c r="L548" i="9" s="1"/>
  <c r="L549" i="9" s="1"/>
  <c r="L550" i="9" s="1"/>
  <c r="L551" i="9" s="1"/>
  <c r="L552" i="9" s="1"/>
  <c r="L553" i="9" s="1"/>
  <c r="L554" i="9" s="1"/>
  <c r="L555" i="9" s="1"/>
  <c r="L556" i="9" s="1"/>
  <c r="L557" i="9" s="1"/>
  <c r="L558" i="9" s="1"/>
  <c r="L559" i="9" s="1"/>
  <c r="L560" i="9" s="1"/>
  <c r="L561" i="9" s="1"/>
  <c r="L562" i="9" s="1"/>
  <c r="L563" i="9" s="1"/>
  <c r="L564" i="9" s="1"/>
  <c r="L565" i="9" s="1"/>
  <c r="L566" i="9" s="1"/>
  <c r="L567" i="9" s="1"/>
  <c r="L568" i="9" s="1"/>
  <c r="L569" i="9" s="1"/>
  <c r="L570" i="9" s="1"/>
  <c r="L571" i="9" s="1"/>
  <c r="L572" i="9" s="1"/>
  <c r="L573" i="9" s="1"/>
  <c r="L574" i="9" s="1"/>
  <c r="L575" i="9" s="1"/>
  <c r="L576" i="9" s="1"/>
  <c r="L577" i="9" s="1"/>
  <c r="L578" i="9" s="1"/>
  <c r="L579" i="9" s="1"/>
  <c r="L580" i="9" s="1"/>
  <c r="L581" i="9" s="1"/>
  <c r="L582" i="9" s="1"/>
  <c r="L583" i="9" s="1"/>
  <c r="L584" i="9" s="1"/>
  <c r="L585" i="9" s="1"/>
  <c r="L586" i="9" s="1"/>
  <c r="L587" i="9" s="1"/>
  <c r="L588" i="9" s="1"/>
  <c r="L589" i="9" s="1"/>
  <c r="L590" i="9" s="1"/>
  <c r="L591" i="9" s="1"/>
  <c r="L592" i="9" s="1"/>
  <c r="L593" i="9" s="1"/>
  <c r="L594" i="9" s="1"/>
  <c r="L595" i="9" s="1"/>
  <c r="L596" i="9" s="1"/>
  <c r="L597" i="9" s="1"/>
  <c r="L598" i="9" s="1"/>
  <c r="L599" i="9" s="1"/>
  <c r="L600" i="9" s="1"/>
  <c r="L601" i="9" s="1"/>
  <c r="L602" i="9" s="1"/>
  <c r="L603" i="9" s="1"/>
  <c r="L604" i="9" s="1"/>
  <c r="L605" i="9" s="1"/>
  <c r="L606" i="9" s="1"/>
  <c r="L607" i="9" s="1"/>
  <c r="L608" i="9" s="1"/>
  <c r="L609" i="9" s="1"/>
  <c r="L610" i="9" s="1"/>
  <c r="L611" i="9" s="1"/>
  <c r="L612" i="9" s="1"/>
  <c r="L613" i="9" s="1"/>
  <c r="L614" i="9" s="1"/>
  <c r="L615" i="9" s="1"/>
  <c r="L616" i="9" s="1"/>
  <c r="L617" i="9" s="1"/>
  <c r="L618" i="9" s="1"/>
  <c r="L619" i="9" s="1"/>
  <c r="L620" i="9" s="1"/>
  <c r="L621" i="9" s="1"/>
  <c r="L622" i="9" s="1"/>
  <c r="L623" i="9" s="1"/>
  <c r="L624" i="9" s="1"/>
  <c r="L625" i="9" s="1"/>
  <c r="L626" i="9" s="1"/>
  <c r="L627" i="9" s="1"/>
  <c r="L628" i="9" s="1"/>
  <c r="L629" i="9" s="1"/>
  <c r="L630" i="9" s="1"/>
  <c r="L631" i="9" s="1"/>
  <c r="L632" i="9" s="1"/>
  <c r="L633" i="9" s="1"/>
  <c r="L634" i="9" s="1"/>
  <c r="L635" i="9" s="1"/>
  <c r="L636" i="9" s="1"/>
  <c r="L637" i="9" s="1"/>
  <c r="L638" i="9" s="1"/>
  <c r="L639" i="9" s="1"/>
  <c r="L640" i="9" s="1"/>
  <c r="L641" i="9" s="1"/>
  <c r="L642" i="9" s="1"/>
  <c r="L643" i="9" s="1"/>
  <c r="L644" i="9" s="1"/>
  <c r="L645" i="9" s="1"/>
  <c r="L646" i="9" s="1"/>
  <c r="L647" i="9" s="1"/>
  <c r="L648" i="9" s="1"/>
  <c r="L649" i="9" s="1"/>
  <c r="L650" i="9" s="1"/>
  <c r="L651" i="9" s="1"/>
  <c r="L652" i="9" s="1"/>
  <c r="L653" i="9" s="1"/>
  <c r="L654" i="9" s="1"/>
  <c r="L655" i="9" s="1"/>
  <c r="L656" i="9" s="1"/>
  <c r="L657" i="9" s="1"/>
  <c r="L658" i="9" s="1"/>
  <c r="L659" i="9" s="1"/>
  <c r="L660" i="9" s="1"/>
  <c r="L661" i="9" s="1"/>
  <c r="L662" i="9" s="1"/>
  <c r="L663" i="9" s="1"/>
  <c r="L664" i="9" s="1"/>
  <c r="L665" i="9" s="1"/>
  <c r="L666" i="9" s="1"/>
  <c r="L667" i="9" s="1"/>
  <c r="L668" i="9" s="1"/>
  <c r="L669" i="9" s="1"/>
  <c r="L670" i="9" s="1"/>
  <c r="L671" i="9" s="1"/>
  <c r="L672" i="9" s="1"/>
  <c r="L673" i="9" s="1"/>
  <c r="L674" i="9" s="1"/>
  <c r="L675" i="9" s="1"/>
  <c r="L676" i="9" s="1"/>
  <c r="L677" i="9" s="1"/>
  <c r="L678" i="9" s="1"/>
  <c r="L679" i="9" s="1"/>
  <c r="L680" i="9" s="1"/>
  <c r="L681" i="9" s="1"/>
  <c r="L682" i="9" s="1"/>
  <c r="L683" i="9" s="1"/>
  <c r="L684" i="9" s="1"/>
  <c r="L685" i="9" s="1"/>
  <c r="L686" i="9" s="1"/>
  <c r="L687" i="9" s="1"/>
  <c r="L688" i="9" s="1"/>
  <c r="L689" i="9" s="1"/>
  <c r="L690" i="9" s="1"/>
  <c r="L691" i="9" s="1"/>
  <c r="L692" i="9" s="1"/>
  <c r="L693" i="9" s="1"/>
  <c r="L694" i="9" s="1"/>
  <c r="L695" i="9" s="1"/>
  <c r="L696" i="9" s="1"/>
  <c r="L697" i="9" s="1"/>
  <c r="L698" i="9" s="1"/>
  <c r="L699" i="9" s="1"/>
  <c r="L700" i="9" s="1"/>
  <c r="L701" i="9" s="1"/>
  <c r="L702" i="9" s="1"/>
  <c r="L703" i="9" s="1"/>
  <c r="L704" i="9" s="1"/>
  <c r="L705" i="9" s="1"/>
  <c r="L706" i="9" s="1"/>
  <c r="L707" i="9" s="1"/>
  <c r="L708" i="9" s="1"/>
  <c r="L709" i="9" s="1"/>
  <c r="L710" i="9" s="1"/>
  <c r="L711" i="9" s="1"/>
  <c r="L712" i="9" s="1"/>
  <c r="L713" i="9" s="1"/>
  <c r="L714" i="9" s="1"/>
  <c r="L715" i="9" s="1"/>
  <c r="L716" i="9" s="1"/>
  <c r="L717" i="9" s="1"/>
  <c r="L718" i="9" s="1"/>
  <c r="L719" i="9" s="1"/>
  <c r="L720" i="9" s="1"/>
  <c r="L721" i="9" s="1"/>
  <c r="L722" i="9" s="1"/>
  <c r="L723" i="9" s="1"/>
  <c r="L724" i="9" s="1"/>
  <c r="L725" i="9" s="1"/>
  <c r="L726" i="9" s="1"/>
  <c r="L727" i="9" s="1"/>
  <c r="L728" i="9" s="1"/>
  <c r="L729" i="9" s="1"/>
  <c r="L730" i="9" s="1"/>
  <c r="L731" i="9" s="1"/>
  <c r="L732" i="9" s="1"/>
  <c r="L733" i="9" s="1"/>
  <c r="L734" i="9" s="1"/>
  <c r="L735" i="9" s="1"/>
  <c r="L736" i="9" s="1"/>
  <c r="L737" i="9" s="1"/>
  <c r="L738" i="9" s="1"/>
  <c r="L739" i="9" s="1"/>
  <c r="L740" i="9" s="1"/>
  <c r="L741" i="9" s="1"/>
  <c r="L742" i="9" s="1"/>
  <c r="L743" i="9" s="1"/>
  <c r="L744" i="9" s="1"/>
  <c r="L745" i="9" s="1"/>
  <c r="L746" i="9" s="1"/>
  <c r="L747" i="9" s="1"/>
  <c r="L748" i="9" s="1"/>
  <c r="L749" i="9" s="1"/>
  <c r="L750" i="9" s="1"/>
  <c r="L751" i="9" s="1"/>
  <c r="L752" i="9" s="1"/>
  <c r="L753" i="9" s="1"/>
  <c r="L754" i="9" s="1"/>
  <c r="L755" i="9" s="1"/>
  <c r="L756" i="9" s="1"/>
  <c r="L757" i="9" s="1"/>
  <c r="L758" i="9" s="1"/>
  <c r="L759" i="9" s="1"/>
  <c r="L760" i="9" s="1"/>
  <c r="L761" i="9" s="1"/>
  <c r="L762" i="9" s="1"/>
  <c r="L763" i="9" s="1"/>
  <c r="L764" i="9" s="1"/>
  <c r="L765" i="9" s="1"/>
  <c r="L766" i="9" s="1"/>
  <c r="L767" i="9" s="1"/>
  <c r="L768" i="9" s="1"/>
  <c r="L769" i="9" s="1"/>
  <c r="L770" i="9" s="1"/>
  <c r="L771" i="9" s="1"/>
  <c r="L772" i="9" s="1"/>
  <c r="L773" i="9" s="1"/>
  <c r="L774" i="9" s="1"/>
  <c r="L775" i="9" s="1"/>
  <c r="L776" i="9" s="1"/>
  <c r="L777" i="9" s="1"/>
  <c r="L778" i="9" s="1"/>
  <c r="L779" i="9" s="1"/>
  <c r="L780" i="9" s="1"/>
  <c r="L781" i="9" s="1"/>
  <c r="L782" i="9" s="1"/>
  <c r="L783" i="9" s="1"/>
  <c r="L784" i="9" s="1"/>
  <c r="L785" i="9" s="1"/>
  <c r="L786" i="9" s="1"/>
  <c r="L787" i="9" s="1"/>
  <c r="L788" i="9" s="1"/>
  <c r="L789" i="9" s="1"/>
  <c r="L790" i="9" s="1"/>
  <c r="L791" i="9" s="1"/>
  <c r="L792" i="9" s="1"/>
  <c r="L793" i="9" s="1"/>
  <c r="L794" i="9" s="1"/>
  <c r="L795" i="9" s="1"/>
  <c r="L796" i="9" s="1"/>
  <c r="L797" i="9" s="1"/>
  <c r="L798" i="9" s="1"/>
  <c r="L799" i="9" s="1"/>
  <c r="L800" i="9" s="1"/>
  <c r="L801" i="9" s="1"/>
  <c r="L802" i="9" s="1"/>
  <c r="L803" i="9" s="1"/>
  <c r="L804" i="9" s="1"/>
  <c r="L805" i="9" s="1"/>
  <c r="L806" i="9" s="1"/>
  <c r="L807" i="9" s="1"/>
  <c r="L808" i="9" s="1"/>
  <c r="L809" i="9" s="1"/>
  <c r="L810" i="9" s="1"/>
  <c r="L811" i="9" s="1"/>
  <c r="L812" i="9" s="1"/>
  <c r="L813" i="9" s="1"/>
  <c r="L814" i="9" s="1"/>
  <c r="L815" i="9" s="1"/>
  <c r="L816" i="9" s="1"/>
  <c r="L817" i="9" s="1"/>
  <c r="L818" i="9" s="1"/>
  <c r="L819" i="9" s="1"/>
  <c r="L820" i="9" s="1"/>
  <c r="L821" i="9" s="1"/>
  <c r="L822" i="9" s="1"/>
  <c r="L823" i="9" s="1"/>
  <c r="L824" i="9" s="1"/>
  <c r="L825" i="9" s="1"/>
  <c r="L826" i="9" s="1"/>
  <c r="L827" i="9" s="1"/>
  <c r="L828" i="9" s="1"/>
  <c r="L829" i="9" s="1"/>
  <c r="L830" i="9" s="1"/>
  <c r="L831" i="9" s="1"/>
  <c r="L832" i="9" s="1"/>
  <c r="L833" i="9" s="1"/>
  <c r="L834" i="9" s="1"/>
  <c r="L835" i="9" s="1"/>
  <c r="L836" i="9" s="1"/>
  <c r="L837" i="9" s="1"/>
  <c r="L838" i="9" s="1"/>
  <c r="L839" i="9" s="1"/>
  <c r="L840" i="9" s="1"/>
  <c r="L841" i="9" s="1"/>
  <c r="L842" i="9" s="1"/>
  <c r="L843" i="9" s="1"/>
  <c r="L844" i="9" s="1"/>
  <c r="L845" i="9" s="1"/>
  <c r="L846" i="9" s="1"/>
  <c r="L847" i="9" s="1"/>
  <c r="L848" i="9" s="1"/>
  <c r="L849" i="9" s="1"/>
  <c r="L850" i="9" s="1"/>
  <c r="L851" i="9" s="1"/>
  <c r="L852" i="9" s="1"/>
  <c r="L853" i="9" s="1"/>
  <c r="L854" i="9" s="1"/>
  <c r="L855" i="9" s="1"/>
  <c r="L856" i="9" s="1"/>
  <c r="L857" i="9" s="1"/>
  <c r="L858" i="9" s="1"/>
  <c r="L859" i="9" s="1"/>
  <c r="L860" i="9" s="1"/>
  <c r="L861" i="9" s="1"/>
  <c r="L862" i="9" s="1"/>
  <c r="L863" i="9" s="1"/>
  <c r="L864" i="9" s="1"/>
  <c r="L865" i="9" s="1"/>
  <c r="L866" i="9" s="1"/>
  <c r="L867" i="9" s="1"/>
  <c r="L868" i="9" s="1"/>
  <c r="L869" i="9" s="1"/>
  <c r="L870" i="9" s="1"/>
  <c r="L871" i="9" s="1"/>
  <c r="L872" i="9" s="1"/>
  <c r="L873" i="9" s="1"/>
  <c r="L874" i="9" s="1"/>
  <c r="L875" i="9" s="1"/>
  <c r="L876" i="9" s="1"/>
  <c r="L877" i="9" s="1"/>
  <c r="L878" i="9" s="1"/>
  <c r="L879" i="9" s="1"/>
  <c r="L880" i="9" s="1"/>
  <c r="L881" i="9" s="1"/>
  <c r="L882" i="9" s="1"/>
  <c r="L883" i="9" s="1"/>
  <c r="L884" i="9" s="1"/>
  <c r="L885" i="9" s="1"/>
  <c r="L886" i="9" s="1"/>
  <c r="L887" i="9" s="1"/>
  <c r="L888" i="9" s="1"/>
  <c r="L889" i="9" s="1"/>
  <c r="L890" i="9" s="1"/>
  <c r="L891" i="9" s="1"/>
  <c r="L892" i="9" s="1"/>
  <c r="L893" i="9" s="1"/>
  <c r="L894" i="9" s="1"/>
  <c r="L895" i="9" s="1"/>
  <c r="L896" i="9" s="1"/>
  <c r="L897" i="9" s="1"/>
  <c r="L898" i="9" s="1"/>
  <c r="L899" i="9" s="1"/>
  <c r="L900" i="9" s="1"/>
  <c r="L901" i="9" s="1"/>
  <c r="L902" i="9" s="1"/>
  <c r="L903" i="9" s="1"/>
  <c r="L904" i="9" s="1"/>
  <c r="L905" i="9" s="1"/>
  <c r="L906" i="9" s="1"/>
  <c r="L907" i="9" s="1"/>
  <c r="L908" i="9" s="1"/>
  <c r="L909" i="9" s="1"/>
  <c r="L910" i="9" s="1"/>
  <c r="L911" i="9" s="1"/>
  <c r="L912" i="9" s="1"/>
  <c r="L913" i="9" s="1"/>
  <c r="L914" i="9" s="1"/>
  <c r="L915" i="9" s="1"/>
  <c r="L916" i="9" s="1"/>
  <c r="L917" i="9" s="1"/>
  <c r="L918" i="9" s="1"/>
  <c r="L919" i="9" s="1"/>
  <c r="L920" i="9" s="1"/>
  <c r="L921" i="9" s="1"/>
  <c r="L922" i="9" s="1"/>
  <c r="L923" i="9" s="1"/>
  <c r="L924" i="9" s="1"/>
  <c r="L925" i="9" s="1"/>
  <c r="L926" i="9" s="1"/>
  <c r="L927" i="9" s="1"/>
  <c r="L928" i="9" s="1"/>
  <c r="L929" i="9" s="1"/>
  <c r="L930" i="9" s="1"/>
  <c r="L931" i="9" s="1"/>
  <c r="L932" i="9" s="1"/>
  <c r="L933" i="9" s="1"/>
  <c r="L934" i="9" s="1"/>
  <c r="L935" i="9" s="1"/>
  <c r="L936" i="9" s="1"/>
  <c r="L937" i="9" s="1"/>
  <c r="L938" i="9" s="1"/>
  <c r="L939" i="9" s="1"/>
  <c r="L940" i="9" s="1"/>
  <c r="L941" i="9" s="1"/>
  <c r="L942" i="9" s="1"/>
  <c r="L943" i="9" s="1"/>
  <c r="L944" i="9" s="1"/>
  <c r="L945" i="9" s="1"/>
  <c r="L946" i="9" s="1"/>
  <c r="L947" i="9" s="1"/>
  <c r="L948" i="9" s="1"/>
  <c r="L949" i="9" s="1"/>
  <c r="L950" i="9" s="1"/>
  <c r="L951" i="9" s="1"/>
  <c r="L952" i="9" s="1"/>
  <c r="L953" i="9" s="1"/>
  <c r="L954" i="9" s="1"/>
  <c r="L955" i="9" s="1"/>
  <c r="L956" i="9" s="1"/>
  <c r="L957" i="9" s="1"/>
  <c r="L958" i="9" s="1"/>
  <c r="L959" i="9" s="1"/>
  <c r="L960" i="9" s="1"/>
  <c r="L961" i="9" s="1"/>
  <c r="L962" i="9" s="1"/>
  <c r="L963" i="9" s="1"/>
  <c r="L964" i="9" s="1"/>
  <c r="L965" i="9" s="1"/>
  <c r="L966" i="9" s="1"/>
  <c r="L967" i="9" s="1"/>
  <c r="L968" i="9" s="1"/>
  <c r="L969" i="9" s="1"/>
  <c r="L970" i="9" s="1"/>
  <c r="L971" i="9" s="1"/>
  <c r="L972" i="9" s="1"/>
  <c r="L973" i="9" s="1"/>
  <c r="L974" i="9" s="1"/>
  <c r="L975" i="9" s="1"/>
  <c r="L976" i="9" s="1"/>
  <c r="L977" i="9" s="1"/>
  <c r="L978" i="9" s="1"/>
  <c r="L979" i="9" s="1"/>
  <c r="L980" i="9" s="1"/>
  <c r="L981" i="9" s="1"/>
  <c r="L982" i="9" s="1"/>
  <c r="L983" i="9" s="1"/>
  <c r="L984" i="9" s="1"/>
  <c r="L985" i="9" s="1"/>
  <c r="L986" i="9" s="1"/>
  <c r="L987" i="9" s="1"/>
  <c r="L988" i="9" s="1"/>
  <c r="L989" i="9" s="1"/>
  <c r="L990" i="9" s="1"/>
  <c r="L991" i="9" s="1"/>
  <c r="L992" i="9" s="1"/>
  <c r="L993" i="9" s="1"/>
  <c r="L994" i="9" s="1"/>
  <c r="L995" i="9" s="1"/>
  <c r="L996" i="9" s="1"/>
  <c r="L997" i="9" s="1"/>
  <c r="L998" i="9" s="1"/>
  <c r="L999" i="9" s="1"/>
  <c r="L1000" i="9" s="1"/>
  <c r="L1001" i="9" s="1"/>
  <c r="L1002" i="9" s="1"/>
  <c r="L1003" i="9" s="1"/>
  <c r="L1004" i="9" s="1"/>
  <c r="L1005" i="9" s="1"/>
  <c r="L1006" i="9" s="1"/>
  <c r="L1007" i="9" s="1"/>
  <c r="L1008" i="9" s="1"/>
  <c r="L1009" i="9" s="1"/>
  <c r="L1010" i="9" s="1"/>
  <c r="L1011" i="9" s="1"/>
  <c r="L1012" i="9" s="1"/>
  <c r="L1013" i="9" s="1"/>
  <c r="L1014" i="9" s="1"/>
  <c r="L1015" i="9" s="1"/>
  <c r="M6" i="9"/>
  <c r="L451" i="9"/>
  <c r="L452" i="9" s="1"/>
  <c r="L453" i="9" s="1"/>
  <c r="L454" i="9" s="1"/>
  <c r="L455" i="9" s="1"/>
  <c r="L456" i="9" s="1"/>
  <c r="L457" i="9" s="1"/>
  <c r="L458" i="9" s="1"/>
  <c r="L459" i="9" s="1"/>
  <c r="L460" i="9" s="1"/>
  <c r="L461" i="9" s="1"/>
  <c r="L462" i="9" s="1"/>
  <c r="L463" i="9" s="1"/>
  <c r="L464" i="9" s="1"/>
  <c r="L465" i="9" s="1"/>
  <c r="L466" i="9" s="1"/>
  <c r="L467" i="9" s="1"/>
  <c r="L468" i="9" s="1"/>
  <c r="L469" i="9" s="1"/>
  <c r="L470" i="9" s="1"/>
  <c r="L471" i="9" s="1"/>
  <c r="L472" i="9" s="1"/>
  <c r="L473" i="9" s="1"/>
  <c r="L474" i="9" s="1"/>
  <c r="L475" i="9" s="1"/>
  <c r="L476" i="9" s="1"/>
  <c r="L477" i="9" s="1"/>
  <c r="L478" i="9" s="1"/>
  <c r="L479" i="9" s="1"/>
  <c r="L480" i="9" s="1"/>
  <c r="L481" i="9" s="1"/>
  <c r="L482" i="9" s="1"/>
  <c r="L483" i="9" s="1"/>
  <c r="L484" i="9" s="1"/>
  <c r="L485" i="9" s="1"/>
  <c r="L486" i="9" s="1"/>
  <c r="L487" i="9" s="1"/>
  <c r="L488" i="9" s="1"/>
  <c r="L489" i="9" s="1"/>
  <c r="L490" i="9" s="1"/>
  <c r="L491" i="9" s="1"/>
  <c r="L492" i="9" s="1"/>
  <c r="L493" i="9" s="1"/>
  <c r="L494" i="9" s="1"/>
  <c r="L495" i="9" s="1"/>
  <c r="L496" i="9" s="1"/>
  <c r="L497" i="9" s="1"/>
  <c r="L498" i="9" s="1"/>
  <c r="L499" i="9" s="1"/>
  <c r="L500" i="9" s="1"/>
  <c r="L501" i="9" s="1"/>
  <c r="L502" i="9" s="1"/>
  <c r="L503" i="9" s="1"/>
  <c r="L504" i="9" s="1"/>
  <c r="L505" i="9" s="1"/>
  <c r="L506" i="9" s="1"/>
  <c r="L507" i="9" s="1"/>
  <c r="L508" i="9" s="1"/>
  <c r="L509" i="9" s="1"/>
  <c r="L510" i="9" s="1"/>
  <c r="L511" i="9" s="1"/>
  <c r="L512" i="9" s="1"/>
  <c r="L513" i="9" s="1"/>
  <c r="L514" i="9" s="1"/>
  <c r="L515" i="9" s="1"/>
  <c r="L516" i="9" s="1"/>
  <c r="L517" i="9" s="1"/>
  <c r="L518" i="9" s="1"/>
  <c r="L519" i="9" s="1"/>
  <c r="L520" i="9" s="1"/>
  <c r="L521" i="9" s="1"/>
  <c r="L522" i="9" s="1"/>
  <c r="L523" i="9" s="1"/>
  <c r="L524" i="9" s="1"/>
  <c r="L525" i="9" s="1"/>
  <c r="L526" i="9" s="1"/>
  <c r="L527" i="9" s="1"/>
  <c r="L528" i="9" s="1"/>
  <c r="L529" i="9" s="1"/>
  <c r="L530" i="9" s="1"/>
  <c r="L531" i="9" s="1"/>
  <c r="L532" i="9" s="1"/>
  <c r="L533" i="9" s="1"/>
  <c r="L534" i="9" s="1"/>
  <c r="L535" i="9" s="1"/>
  <c r="L536" i="9" s="1"/>
  <c r="L537" i="9" s="1"/>
  <c r="L538" i="9" s="1"/>
  <c r="L539" i="9" s="1"/>
  <c r="L540" i="9" s="1"/>
  <c r="L192" i="9"/>
  <c r="L193" i="9" s="1"/>
  <c r="L194" i="9"/>
  <c r="L195" i="9" s="1"/>
  <c r="L196" i="9" s="1"/>
  <c r="L197" i="9" s="1"/>
  <c r="L198" i="9" s="1"/>
  <c r="L199" i="9" s="1"/>
  <c r="L200" i="9" s="1"/>
  <c r="L201" i="9" s="1"/>
  <c r="L202" i="9" s="1"/>
  <c r="L203" i="9" s="1"/>
  <c r="L204" i="9" s="1"/>
  <c r="L205" i="9" s="1"/>
  <c r="L206" i="9" s="1"/>
  <c r="L207" i="9" s="1"/>
  <c r="L208" i="9" s="1"/>
  <c r="L209" i="9" s="1"/>
  <c r="L210" i="9" s="1"/>
  <c r="L211" i="9" s="1"/>
  <c r="L212" i="9" s="1"/>
  <c r="L213" i="9" s="1"/>
  <c r="L214" i="9" s="1"/>
  <c r="L215" i="9" s="1"/>
  <c r="L216" i="9" s="1"/>
  <c r="L217" i="9" s="1"/>
  <c r="L218" i="9" s="1"/>
  <c r="L219" i="9" s="1"/>
  <c r="L220" i="9" s="1"/>
  <c r="L221" i="9" s="1"/>
  <c r="L222" i="9" s="1"/>
  <c r="L223" i="9" s="1"/>
  <c r="L224" i="9" s="1"/>
  <c r="L225" i="9" s="1"/>
  <c r="L226" i="9" s="1"/>
  <c r="L227" i="9" s="1"/>
  <c r="L228" i="9" s="1"/>
  <c r="L229" i="9" s="1"/>
  <c r="L230" i="9" s="1"/>
  <c r="L231" i="9" s="1"/>
  <c r="L232" i="9" s="1"/>
  <c r="L233" i="9" s="1"/>
  <c r="L234" i="9" s="1"/>
  <c r="L235" i="9" s="1"/>
  <c r="L236" i="9" s="1"/>
  <c r="L237" i="9" s="1"/>
  <c r="L238" i="9" s="1"/>
  <c r="L239" i="9" s="1"/>
  <c r="L240" i="9" s="1"/>
  <c r="L241" i="9" s="1"/>
  <c r="L242" i="9" s="1"/>
  <c r="L243" i="9" s="1"/>
  <c r="L244" i="9" s="1"/>
  <c r="L245" i="9" s="1"/>
  <c r="L246" i="9" s="1"/>
  <c r="L247" i="9" s="1"/>
  <c r="L248" i="9" s="1"/>
  <c r="L249" i="9" s="1"/>
  <c r="L250" i="9" s="1"/>
  <c r="L251" i="9" s="1"/>
  <c r="L252" i="9" s="1"/>
  <c r="L253" i="9" s="1"/>
  <c r="L254" i="9" s="1"/>
  <c r="L255" i="9" s="1"/>
  <c r="L256" i="9" s="1"/>
  <c r="L257" i="9" s="1"/>
  <c r="L258" i="9" s="1"/>
  <c r="L259" i="9" s="1"/>
  <c r="L260" i="9" s="1"/>
  <c r="L261" i="9" s="1"/>
  <c r="L262" i="9" s="1"/>
  <c r="L263" i="9" s="1"/>
  <c r="L264" i="9" s="1"/>
  <c r="L265" i="9" s="1"/>
  <c r="L266" i="9" s="1"/>
  <c r="L267" i="9" s="1"/>
  <c r="L268" i="9" s="1"/>
  <c r="L269" i="9" s="1"/>
  <c r="L270" i="9" s="1"/>
  <c r="L271" i="9" s="1"/>
  <c r="L272" i="9" s="1"/>
  <c r="L273" i="9" s="1"/>
  <c r="L274" i="9" s="1"/>
  <c r="L275" i="9" s="1"/>
  <c r="L276" i="9" s="1"/>
  <c r="L277" i="9" s="1"/>
  <c r="L278" i="9" s="1"/>
  <c r="L279" i="9" s="1"/>
  <c r="L280" i="9" s="1"/>
  <c r="L281" i="9" s="1"/>
  <c r="L282" i="9" s="1"/>
  <c r="L283" i="9" s="1"/>
  <c r="L284" i="9" s="1"/>
  <c r="L285" i="9" s="1"/>
  <c r="L286" i="9" s="1"/>
  <c r="L287" i="9" s="1"/>
  <c r="L288" i="9" s="1"/>
  <c r="L289" i="9" s="1"/>
  <c r="L290" i="9" s="1"/>
  <c r="L291" i="9" s="1"/>
  <c r="L292" i="9" s="1"/>
  <c r="L293" i="9" s="1"/>
  <c r="L294" i="9" s="1"/>
  <c r="L295" i="9" s="1"/>
  <c r="L296" i="9" s="1"/>
  <c r="L297" i="9" s="1"/>
  <c r="L298" i="9" s="1"/>
  <c r="L299" i="9" s="1"/>
  <c r="L300" i="9" s="1"/>
  <c r="L301" i="9" s="1"/>
  <c r="L302" i="9" s="1"/>
  <c r="L303" i="9" s="1"/>
  <c r="L304" i="9" s="1"/>
  <c r="L305" i="9" s="1"/>
  <c r="L306" i="9" s="1"/>
  <c r="L307" i="9" s="1"/>
  <c r="L308" i="9" s="1"/>
  <c r="L309" i="9" s="1"/>
  <c r="L310" i="9" s="1"/>
  <c r="L311" i="9" s="1"/>
  <c r="L312" i="9" s="1"/>
  <c r="L313" i="9" s="1"/>
  <c r="L314" i="9" s="1"/>
  <c r="L315" i="9" s="1"/>
  <c r="L316" i="9" s="1"/>
  <c r="L317" i="9" s="1"/>
  <c r="L318" i="9" s="1"/>
  <c r="L319" i="9" s="1"/>
  <c r="L320" i="9" s="1"/>
  <c r="L321" i="9" s="1"/>
  <c r="L322" i="9" s="1"/>
  <c r="L323" i="9" s="1"/>
  <c r="L324" i="9" s="1"/>
  <c r="L325" i="9" s="1"/>
  <c r="L326" i="9" s="1"/>
  <c r="L327" i="9" s="1"/>
  <c r="L328" i="9" s="1"/>
  <c r="L329" i="9" s="1"/>
  <c r="L330" i="9" s="1"/>
  <c r="L331" i="9" s="1"/>
  <c r="L332" i="9" s="1"/>
  <c r="L333" i="9" s="1"/>
  <c r="L334" i="9" s="1"/>
  <c r="L335" i="9" s="1"/>
  <c r="L336" i="9" s="1"/>
  <c r="L337" i="9" s="1"/>
  <c r="L338" i="9" s="1"/>
  <c r="L339" i="9" s="1"/>
  <c r="L340" i="9" s="1"/>
  <c r="L341" i="9" s="1"/>
  <c r="L342" i="9" s="1"/>
  <c r="L343" i="9" s="1"/>
  <c r="L344" i="9" s="1"/>
  <c r="L345" i="9" s="1"/>
  <c r="L346" i="9" s="1"/>
  <c r="L347" i="9" s="1"/>
  <c r="L348" i="9" s="1"/>
  <c r="L349" i="9" s="1"/>
  <c r="L350" i="9" s="1"/>
  <c r="L351" i="9" s="1"/>
  <c r="L352" i="9" s="1"/>
  <c r="L353" i="9" s="1"/>
  <c r="L354" i="9" s="1"/>
  <c r="L355" i="9" s="1"/>
  <c r="L356" i="9" s="1"/>
  <c r="L357" i="9" s="1"/>
  <c r="L358" i="9" s="1"/>
  <c r="L359" i="9" s="1"/>
  <c r="L360" i="9" s="1"/>
  <c r="L361" i="9" s="1"/>
  <c r="L362" i="9" s="1"/>
  <c r="L363" i="9" s="1"/>
  <c r="L364" i="9" s="1"/>
  <c r="L365" i="9" s="1"/>
  <c r="L366" i="9" s="1"/>
  <c r="L367" i="9" s="1"/>
  <c r="L368" i="9" s="1"/>
  <c r="L369" i="9" s="1"/>
  <c r="L370" i="9" s="1"/>
  <c r="L371" i="9" s="1"/>
  <c r="L372" i="9" s="1"/>
  <c r="L373" i="9" s="1"/>
  <c r="L374" i="9" s="1"/>
  <c r="L375" i="9" s="1"/>
  <c r="L376" i="9" s="1"/>
  <c r="L377" i="9" s="1"/>
  <c r="L378" i="9" s="1"/>
  <c r="L379" i="9" s="1"/>
  <c r="L380" i="9" s="1"/>
  <c r="L381" i="9" s="1"/>
  <c r="L382" i="9" s="1"/>
  <c r="L383" i="9" s="1"/>
  <c r="L384" i="9" s="1"/>
  <c r="L385" i="9" s="1"/>
  <c r="L386" i="9" s="1"/>
  <c r="L387" i="9" s="1"/>
  <c r="L388" i="9" s="1"/>
  <c r="L389" i="9" s="1"/>
  <c r="L390" i="9" s="1"/>
  <c r="L391" i="9" s="1"/>
  <c r="L392" i="9" s="1"/>
  <c r="L393" i="9" s="1"/>
  <c r="L394" i="9" s="1"/>
  <c r="L395" i="9" s="1"/>
  <c r="L396" i="9" s="1"/>
  <c r="L397" i="9" s="1"/>
  <c r="L398" i="9" s="1"/>
  <c r="L399" i="9" s="1"/>
  <c r="L400" i="9" s="1"/>
  <c r="L401" i="9" s="1"/>
  <c r="L402" i="9" s="1"/>
  <c r="L403" i="9" s="1"/>
  <c r="L404" i="9" s="1"/>
  <c r="L405" i="9" s="1"/>
  <c r="L406" i="9" s="1"/>
  <c r="L407" i="9" s="1"/>
  <c r="L408" i="9" s="1"/>
  <c r="L409" i="9" s="1"/>
  <c r="L410" i="9" s="1"/>
  <c r="L411" i="9" s="1"/>
  <c r="L412" i="9" s="1"/>
  <c r="L413" i="9" s="1"/>
  <c r="L414" i="9" s="1"/>
  <c r="L415" i="9" s="1"/>
  <c r="L416" i="9" s="1"/>
  <c r="L417" i="9" s="1"/>
  <c r="L418" i="9" s="1"/>
  <c r="L419" i="9" s="1"/>
  <c r="L420" i="9" s="1"/>
  <c r="L421" i="9" s="1"/>
  <c r="L422" i="9" s="1"/>
  <c r="L423" i="9" s="1"/>
  <c r="L424" i="9" s="1"/>
  <c r="L425" i="9" s="1"/>
  <c r="L426" i="9" s="1"/>
  <c r="L427" i="9" s="1"/>
  <c r="L428" i="9" s="1"/>
  <c r="L429" i="9" s="1"/>
  <c r="L430" i="9" s="1"/>
  <c r="L431" i="9" s="1"/>
  <c r="L432" i="9" s="1"/>
  <c r="L433" i="9" s="1"/>
  <c r="L434" i="9" s="1"/>
  <c r="L435" i="9" s="1"/>
  <c r="L436" i="9" s="1"/>
  <c r="L437" i="9" s="1"/>
  <c r="L438" i="9" s="1"/>
  <c r="L439" i="9" s="1"/>
  <c r="L440" i="9" s="1"/>
  <c r="L441" i="9" s="1"/>
  <c r="L442" i="9" s="1"/>
  <c r="L443" i="9" s="1"/>
  <c r="L444" i="9" s="1"/>
  <c r="L445" i="9" s="1"/>
  <c r="L446" i="9" s="1"/>
  <c r="L447" i="9" s="1"/>
  <c r="L448" i="9" s="1"/>
  <c r="L449" i="9" s="1"/>
  <c r="L450" i="9" s="1"/>
  <c r="C9" i="9"/>
  <c r="D9" i="9" s="1"/>
  <c r="B10" i="9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C3" i="9"/>
  <c r="M9" i="9" s="1"/>
  <c r="M5" i="9"/>
  <c r="L10" i="9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L133" i="9" s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161" i="9" s="1"/>
  <c r="L162" i="9" s="1"/>
  <c r="L163" i="9" s="1"/>
  <c r="L164" i="9" s="1"/>
  <c r="L165" i="9" s="1"/>
  <c r="L166" i="9" s="1"/>
  <c r="L167" i="9" s="1"/>
  <c r="L168" i="9" s="1"/>
  <c r="L169" i="9" s="1"/>
  <c r="L170" i="9" s="1"/>
  <c r="L171" i="9" s="1"/>
  <c r="L172" i="9" s="1"/>
  <c r="L173" i="9" s="1"/>
  <c r="L174" i="9" s="1"/>
  <c r="L175" i="9" s="1"/>
  <c r="L176" i="9" s="1"/>
  <c r="L177" i="9" s="1"/>
  <c r="L178" i="9" s="1"/>
  <c r="L179" i="9" s="1"/>
  <c r="L180" i="9" s="1"/>
  <c r="L181" i="9" s="1"/>
  <c r="L182" i="9" s="1"/>
  <c r="L183" i="9" s="1"/>
  <c r="L184" i="9" s="1"/>
  <c r="L185" i="9" s="1"/>
  <c r="L186" i="9" s="1"/>
  <c r="L187" i="9" s="1"/>
  <c r="L188" i="9" s="1"/>
  <c r="L189" i="9" s="1"/>
  <c r="L190" i="9" s="1"/>
  <c r="L191" i="9" s="1"/>
  <c r="E10" i="11" l="1"/>
  <c r="E11" i="11" s="1"/>
  <c r="I9" i="11"/>
  <c r="D11" i="11"/>
  <c r="H11" i="11" s="1"/>
  <c r="I11" i="11" s="1"/>
  <c r="O10" i="11"/>
  <c r="M11" i="11" s="1"/>
  <c r="N11" i="11" s="1"/>
  <c r="G11" i="11"/>
  <c r="J9" i="11"/>
  <c r="F11" i="11"/>
  <c r="B12" i="11"/>
  <c r="H10" i="11"/>
  <c r="I10" i="11" s="1"/>
  <c r="G10" i="11"/>
  <c r="D10" i="10"/>
  <c r="H10" i="10" s="1"/>
  <c r="I10" i="10" s="1"/>
  <c r="B11" i="10"/>
  <c r="B12" i="10" s="1"/>
  <c r="B13" i="10" s="1"/>
  <c r="B14" i="10" s="1"/>
  <c r="F9" i="10"/>
  <c r="E9" i="10"/>
  <c r="H9" i="10"/>
  <c r="I9" i="10" s="1"/>
  <c r="G9" i="10"/>
  <c r="O9" i="10"/>
  <c r="M10" i="10" s="1"/>
  <c r="N10" i="10" s="1"/>
  <c r="O1017" i="9"/>
  <c r="M1018" i="9" s="1"/>
  <c r="N1018" i="9" s="1"/>
  <c r="O1018" i="9" s="1"/>
  <c r="B1017" i="9"/>
  <c r="B543" i="9"/>
  <c r="M542" i="9"/>
  <c r="N542" i="9" s="1"/>
  <c r="B192" i="9"/>
  <c r="C10" i="9"/>
  <c r="C11" i="9"/>
  <c r="C12" i="9"/>
  <c r="D10" i="9"/>
  <c r="H9" i="9"/>
  <c r="I9" i="9" s="1"/>
  <c r="F9" i="9"/>
  <c r="G9" i="9"/>
  <c r="E9" i="9"/>
  <c r="N9" i="9"/>
  <c r="O9" i="9" s="1"/>
  <c r="J10" i="11" l="1"/>
  <c r="O11" i="11"/>
  <c r="M12" i="11" s="1"/>
  <c r="N12" i="11" s="1"/>
  <c r="B13" i="11"/>
  <c r="D12" i="11"/>
  <c r="J11" i="11"/>
  <c r="E10" i="10"/>
  <c r="F10" i="10"/>
  <c r="B15" i="10"/>
  <c r="B16" i="10" s="1"/>
  <c r="G10" i="10"/>
  <c r="J9" i="10"/>
  <c r="D11" i="10"/>
  <c r="D12" i="10" s="1"/>
  <c r="G12" i="10" s="1"/>
  <c r="O10" i="10"/>
  <c r="M11" i="10" s="1"/>
  <c r="N11" i="10" s="1"/>
  <c r="B1018" i="9"/>
  <c r="O542" i="9"/>
  <c r="M543" i="9" s="1"/>
  <c r="N543" i="9" s="1"/>
  <c r="B544" i="9"/>
  <c r="B193" i="9"/>
  <c r="M10" i="9"/>
  <c r="N10" i="9" s="1"/>
  <c r="J9" i="9"/>
  <c r="F10" i="9"/>
  <c r="G10" i="9"/>
  <c r="H10" i="9"/>
  <c r="I10" i="9" s="1"/>
  <c r="E10" i="9"/>
  <c r="D11" i="9"/>
  <c r="H12" i="11" l="1"/>
  <c r="I12" i="11" s="1"/>
  <c r="G12" i="11"/>
  <c r="D13" i="11"/>
  <c r="F13" i="11"/>
  <c r="F12" i="11"/>
  <c r="E12" i="11"/>
  <c r="E13" i="11" s="1"/>
  <c r="B14" i="11"/>
  <c r="O12" i="11"/>
  <c r="M13" i="11" s="1"/>
  <c r="N13" i="11" s="1"/>
  <c r="J10" i="10"/>
  <c r="D13" i="10"/>
  <c r="D14" i="10" s="1"/>
  <c r="H12" i="10"/>
  <c r="I12" i="10" s="1"/>
  <c r="F12" i="10"/>
  <c r="B17" i="10"/>
  <c r="H11" i="10"/>
  <c r="I11" i="10" s="1"/>
  <c r="G11" i="10"/>
  <c r="F11" i="10"/>
  <c r="E11" i="10"/>
  <c r="E12" i="10" s="1"/>
  <c r="O11" i="10"/>
  <c r="M12" i="10" s="1"/>
  <c r="N12" i="10" s="1"/>
  <c r="O543" i="9"/>
  <c r="M544" i="9"/>
  <c r="N544" i="9" s="1"/>
  <c r="B545" i="9"/>
  <c r="B194" i="9"/>
  <c r="O10" i="9"/>
  <c r="J10" i="9"/>
  <c r="H11" i="9"/>
  <c r="I11" i="9" s="1"/>
  <c r="G11" i="9"/>
  <c r="E11" i="9"/>
  <c r="F11" i="9"/>
  <c r="O13" i="11" l="1"/>
  <c r="M14" i="11"/>
  <c r="N14" i="11" s="1"/>
  <c r="B15" i="11"/>
  <c r="H13" i="11"/>
  <c r="I13" i="11" s="1"/>
  <c r="G13" i="11"/>
  <c r="D14" i="11"/>
  <c r="J12" i="11"/>
  <c r="E13" i="10"/>
  <c r="E14" i="10" s="1"/>
  <c r="J12" i="10"/>
  <c r="G13" i="10"/>
  <c r="H13" i="10"/>
  <c r="I13" i="10" s="1"/>
  <c r="F14" i="10"/>
  <c r="G14" i="10"/>
  <c r="H14" i="10"/>
  <c r="I14" i="10" s="1"/>
  <c r="D15" i="10"/>
  <c r="F13" i="10"/>
  <c r="B18" i="10"/>
  <c r="J11" i="10"/>
  <c r="O12" i="10"/>
  <c r="M13" i="10" s="1"/>
  <c r="N13" i="10" s="1"/>
  <c r="O544" i="9"/>
  <c r="M545" i="9" s="1"/>
  <c r="N545" i="9" s="1"/>
  <c r="B546" i="9"/>
  <c r="B195" i="9"/>
  <c r="M11" i="9"/>
  <c r="N11" i="9" s="1"/>
  <c r="O11" i="9" s="1"/>
  <c r="J11" i="9"/>
  <c r="D12" i="9"/>
  <c r="B16" i="11" l="1"/>
  <c r="O14" i="11"/>
  <c r="M15" i="11"/>
  <c r="N15" i="11" s="1"/>
  <c r="H14" i="11"/>
  <c r="I14" i="11" s="1"/>
  <c r="G14" i="11"/>
  <c r="D15" i="11"/>
  <c r="F15" i="11" s="1"/>
  <c r="F14" i="11"/>
  <c r="J13" i="11"/>
  <c r="E14" i="11"/>
  <c r="E15" i="10"/>
  <c r="J13" i="10"/>
  <c r="D16" i="10"/>
  <c r="G15" i="10"/>
  <c r="H15" i="10"/>
  <c r="I15" i="10" s="1"/>
  <c r="F15" i="10"/>
  <c r="J14" i="10"/>
  <c r="B19" i="10"/>
  <c r="O13" i="10"/>
  <c r="M14" i="10" s="1"/>
  <c r="N14" i="10" s="1"/>
  <c r="O545" i="9"/>
  <c r="M546" i="9" s="1"/>
  <c r="N546" i="9" s="1"/>
  <c r="B547" i="9"/>
  <c r="B196" i="9"/>
  <c r="M12" i="9"/>
  <c r="N12" i="9" s="1"/>
  <c r="E12" i="9"/>
  <c r="D13" i="9" s="1"/>
  <c r="G12" i="9"/>
  <c r="H12" i="9"/>
  <c r="I12" i="9" s="1"/>
  <c r="F12" i="9"/>
  <c r="G15" i="11" l="1"/>
  <c r="H15" i="11"/>
  <c r="I15" i="11" s="1"/>
  <c r="D16" i="11"/>
  <c r="J14" i="11"/>
  <c r="O15" i="11"/>
  <c r="M16" i="11"/>
  <c r="N16" i="11" s="1"/>
  <c r="B17" i="11"/>
  <c r="E15" i="11"/>
  <c r="E16" i="11" s="1"/>
  <c r="J15" i="10"/>
  <c r="G16" i="10"/>
  <c r="D17" i="10"/>
  <c r="H16" i="10"/>
  <c r="I16" i="10" s="1"/>
  <c r="F16" i="10"/>
  <c r="E16" i="10"/>
  <c r="B20" i="10"/>
  <c r="O14" i="10"/>
  <c r="M15" i="10" s="1"/>
  <c r="N15" i="10" s="1"/>
  <c r="O546" i="9"/>
  <c r="M547" i="9" s="1"/>
  <c r="N547" i="9" s="1"/>
  <c r="B548" i="9"/>
  <c r="B197" i="9"/>
  <c r="O12" i="9"/>
  <c r="J12" i="9"/>
  <c r="E13" i="9"/>
  <c r="H13" i="9"/>
  <c r="I13" i="9" s="1"/>
  <c r="G13" i="9"/>
  <c r="F13" i="9"/>
  <c r="D14" i="9"/>
  <c r="J15" i="11" l="1"/>
  <c r="B18" i="11"/>
  <c r="G16" i="11"/>
  <c r="H16" i="11"/>
  <c r="I16" i="11" s="1"/>
  <c r="D17" i="11"/>
  <c r="F16" i="11"/>
  <c r="F17" i="11"/>
  <c r="O16" i="11"/>
  <c r="M17" i="11" s="1"/>
  <c r="N17" i="11" s="1"/>
  <c r="E17" i="10"/>
  <c r="J16" i="10"/>
  <c r="H17" i="10"/>
  <c r="I17" i="10" s="1"/>
  <c r="D18" i="10"/>
  <c r="G17" i="10"/>
  <c r="F17" i="10"/>
  <c r="B21" i="10"/>
  <c r="O15" i="10"/>
  <c r="M16" i="10" s="1"/>
  <c r="N16" i="10" s="1"/>
  <c r="O547" i="9"/>
  <c r="M548" i="9" s="1"/>
  <c r="N548" i="9" s="1"/>
  <c r="B549" i="9"/>
  <c r="B198" i="9"/>
  <c r="M13" i="9"/>
  <c r="N13" i="9" s="1"/>
  <c r="J13" i="9"/>
  <c r="D15" i="9"/>
  <c r="E14" i="9"/>
  <c r="G14" i="9"/>
  <c r="H14" i="9"/>
  <c r="I14" i="9" s="1"/>
  <c r="F14" i="9"/>
  <c r="D18" i="11" l="1"/>
  <c r="H17" i="11"/>
  <c r="I17" i="11" s="1"/>
  <c r="G17" i="11"/>
  <c r="J16" i="11"/>
  <c r="B19" i="11"/>
  <c r="O17" i="11"/>
  <c r="M18" i="11"/>
  <c r="N18" i="11" s="1"/>
  <c r="E17" i="11"/>
  <c r="E18" i="10"/>
  <c r="J17" i="10"/>
  <c r="G18" i="10"/>
  <c r="H18" i="10"/>
  <c r="I18" i="10" s="1"/>
  <c r="D19" i="10"/>
  <c r="F18" i="10"/>
  <c r="B22" i="10"/>
  <c r="O16" i="10"/>
  <c r="M17" i="10" s="1"/>
  <c r="N17" i="10" s="1"/>
  <c r="O548" i="9"/>
  <c r="M549" i="9"/>
  <c r="N549" i="9" s="1"/>
  <c r="B550" i="9"/>
  <c r="B199" i="9"/>
  <c r="O13" i="9"/>
  <c r="M14" i="9" s="1"/>
  <c r="D16" i="9"/>
  <c r="H15" i="9"/>
  <c r="I15" i="9" s="1"/>
  <c r="J14" i="9"/>
  <c r="G15" i="9"/>
  <c r="F15" i="9"/>
  <c r="E15" i="9"/>
  <c r="E18" i="11" l="1"/>
  <c r="B20" i="11"/>
  <c r="J17" i="11"/>
  <c r="G18" i="11"/>
  <c r="H18" i="11"/>
  <c r="I18" i="11" s="1"/>
  <c r="D19" i="11"/>
  <c r="F18" i="11"/>
  <c r="O18" i="11"/>
  <c r="M19" i="11" s="1"/>
  <c r="N19" i="11" s="1"/>
  <c r="J18" i="10"/>
  <c r="G19" i="10"/>
  <c r="H19" i="10"/>
  <c r="I19" i="10" s="1"/>
  <c r="D20" i="10"/>
  <c r="F20" i="10" s="1"/>
  <c r="F19" i="10"/>
  <c r="E19" i="10"/>
  <c r="B23" i="10"/>
  <c r="O17" i="10"/>
  <c r="M18" i="10" s="1"/>
  <c r="N18" i="10" s="1"/>
  <c r="B551" i="9"/>
  <c r="O549" i="9"/>
  <c r="M550" i="9" s="1"/>
  <c r="N550" i="9" s="1"/>
  <c r="B200" i="9"/>
  <c r="D17" i="9"/>
  <c r="N14" i="9"/>
  <c r="O14" i="9" s="1"/>
  <c r="J15" i="9"/>
  <c r="E16" i="9"/>
  <c r="G16" i="9"/>
  <c r="H16" i="9"/>
  <c r="I16" i="9" s="1"/>
  <c r="F16" i="9"/>
  <c r="J18" i="11" l="1"/>
  <c r="O19" i="11"/>
  <c r="M20" i="11"/>
  <c r="N20" i="11" s="1"/>
  <c r="H19" i="11"/>
  <c r="I19" i="11" s="1"/>
  <c r="G19" i="11"/>
  <c r="D20" i="11"/>
  <c r="F19" i="11"/>
  <c r="E19" i="11"/>
  <c r="B21" i="11"/>
  <c r="E20" i="10"/>
  <c r="D21" i="10" s="1"/>
  <c r="F21" i="10" s="1"/>
  <c r="J19" i="10"/>
  <c r="G20" i="10"/>
  <c r="H20" i="10"/>
  <c r="I20" i="10" s="1"/>
  <c r="B24" i="10"/>
  <c r="O18" i="10"/>
  <c r="M19" i="10" s="1"/>
  <c r="N19" i="10" s="1"/>
  <c r="O550" i="9"/>
  <c r="M551" i="9" s="1"/>
  <c r="N551" i="9" s="1"/>
  <c r="B552" i="9"/>
  <c r="D18" i="9"/>
  <c r="B201" i="9"/>
  <c r="M15" i="9"/>
  <c r="N15" i="9" s="1"/>
  <c r="J16" i="9"/>
  <c r="E17" i="9"/>
  <c r="H17" i="9"/>
  <c r="I17" i="9" s="1"/>
  <c r="G17" i="9"/>
  <c r="F17" i="9"/>
  <c r="G21" i="10" l="1"/>
  <c r="D22" i="10"/>
  <c r="F22" i="10" s="1"/>
  <c r="E21" i="10"/>
  <c r="H21" i="10"/>
  <c r="I21" i="10" s="1"/>
  <c r="J21" i="10" s="1"/>
  <c r="B22" i="11"/>
  <c r="H20" i="11"/>
  <c r="I20" i="11" s="1"/>
  <c r="G20" i="11"/>
  <c r="F20" i="11"/>
  <c r="E20" i="11"/>
  <c r="D21" i="11" s="1"/>
  <c r="O20" i="11"/>
  <c r="M21" i="11"/>
  <c r="N21" i="11" s="1"/>
  <c r="J19" i="11"/>
  <c r="J20" i="10"/>
  <c r="H22" i="10"/>
  <c r="I22" i="10" s="1"/>
  <c r="G22" i="10"/>
  <c r="E22" i="10"/>
  <c r="B25" i="10"/>
  <c r="B26" i="10" s="1"/>
  <c r="O19" i="10"/>
  <c r="M20" i="10" s="1"/>
  <c r="N20" i="10" s="1"/>
  <c r="O551" i="9"/>
  <c r="M552" i="9" s="1"/>
  <c r="N552" i="9" s="1"/>
  <c r="B553" i="9"/>
  <c r="B202" i="9"/>
  <c r="D19" i="9"/>
  <c r="O15" i="9"/>
  <c r="M16" i="9" s="1"/>
  <c r="J17" i="9"/>
  <c r="E18" i="9"/>
  <c r="G18" i="9"/>
  <c r="H18" i="9"/>
  <c r="I18" i="9" s="1"/>
  <c r="F18" i="9"/>
  <c r="J20" i="11" l="1"/>
  <c r="D23" i="10"/>
  <c r="G23" i="10" s="1"/>
  <c r="H21" i="11"/>
  <c r="I21" i="11" s="1"/>
  <c r="G21" i="11"/>
  <c r="D22" i="11"/>
  <c r="F21" i="11"/>
  <c r="E21" i="11"/>
  <c r="O21" i="11"/>
  <c r="M22" i="11" s="1"/>
  <c r="N22" i="11" s="1"/>
  <c r="B23" i="11"/>
  <c r="J22" i="10"/>
  <c r="B27" i="10"/>
  <c r="O20" i="10"/>
  <c r="M21" i="10" s="1"/>
  <c r="N21" i="10" s="1"/>
  <c r="O552" i="9"/>
  <c r="M553" i="9" s="1"/>
  <c r="N553" i="9" s="1"/>
  <c r="B554" i="9"/>
  <c r="D20" i="9"/>
  <c r="B203" i="9"/>
  <c r="N16" i="9"/>
  <c r="J18" i="9"/>
  <c r="E19" i="9"/>
  <c r="G19" i="9"/>
  <c r="H19" i="9"/>
  <c r="I19" i="9" s="1"/>
  <c r="F19" i="9"/>
  <c r="F23" i="10" l="1"/>
  <c r="E23" i="10"/>
  <c r="E24" i="10" s="1"/>
  <c r="H23" i="10"/>
  <c r="I23" i="10" s="1"/>
  <c r="J23" i="10" s="1"/>
  <c r="D24" i="10"/>
  <c r="D25" i="10" s="1"/>
  <c r="D26" i="10" s="1"/>
  <c r="E22" i="11"/>
  <c r="B24" i="11"/>
  <c r="O22" i="11"/>
  <c r="M23" i="11" s="1"/>
  <c r="N23" i="11" s="1"/>
  <c r="H22" i="11"/>
  <c r="I22" i="11" s="1"/>
  <c r="G22" i="11"/>
  <c r="D23" i="11"/>
  <c r="F22" i="11"/>
  <c r="J21" i="11"/>
  <c r="B28" i="10"/>
  <c r="E25" i="10"/>
  <c r="O21" i="10"/>
  <c r="M22" i="10" s="1"/>
  <c r="N22" i="10" s="1"/>
  <c r="O553" i="9"/>
  <c r="M554" i="9"/>
  <c r="N554" i="9" s="1"/>
  <c r="B555" i="9"/>
  <c r="B204" i="9"/>
  <c r="O16" i="9"/>
  <c r="M17" i="9" s="1"/>
  <c r="J19" i="9"/>
  <c r="E20" i="9"/>
  <c r="D21" i="9" s="1"/>
  <c r="G20" i="9"/>
  <c r="H20" i="9"/>
  <c r="I20" i="9" s="1"/>
  <c r="F20" i="9"/>
  <c r="H24" i="10" l="1"/>
  <c r="I24" i="10" s="1"/>
  <c r="G24" i="10"/>
  <c r="F24" i="10"/>
  <c r="F25" i="10"/>
  <c r="H25" i="10"/>
  <c r="I25" i="10" s="1"/>
  <c r="G25" i="10"/>
  <c r="O23" i="11"/>
  <c r="M24" i="11" s="1"/>
  <c r="N24" i="11" s="1"/>
  <c r="H23" i="11"/>
  <c r="I23" i="11" s="1"/>
  <c r="G23" i="11"/>
  <c r="D24" i="11"/>
  <c r="F23" i="11"/>
  <c r="J22" i="11"/>
  <c r="B25" i="11"/>
  <c r="E23" i="11"/>
  <c r="E24" i="11" s="1"/>
  <c r="E26" i="10"/>
  <c r="B29" i="10"/>
  <c r="D27" i="10"/>
  <c r="H26" i="10"/>
  <c r="I26" i="10" s="1"/>
  <c r="G26" i="10"/>
  <c r="F26" i="10"/>
  <c r="J25" i="10"/>
  <c r="O22" i="10"/>
  <c r="M23" i="10" s="1"/>
  <c r="N23" i="10" s="1"/>
  <c r="B556" i="9"/>
  <c r="O554" i="9"/>
  <c r="M555" i="9" s="1"/>
  <c r="N555" i="9" s="1"/>
  <c r="D22" i="9"/>
  <c r="D23" i="9" s="1"/>
  <c r="D24" i="9" s="1"/>
  <c r="B205" i="9"/>
  <c r="N17" i="9"/>
  <c r="J20" i="9"/>
  <c r="E21" i="9"/>
  <c r="H21" i="9"/>
  <c r="I21" i="9" s="1"/>
  <c r="G21" i="9"/>
  <c r="F21" i="9"/>
  <c r="J24" i="10" l="1"/>
  <c r="B26" i="11"/>
  <c r="J23" i="11"/>
  <c r="H24" i="11"/>
  <c r="I24" i="11" s="1"/>
  <c r="G24" i="11"/>
  <c r="D25" i="11"/>
  <c r="F24" i="11"/>
  <c r="O24" i="11"/>
  <c r="M25" i="11" s="1"/>
  <c r="N25" i="11" s="1"/>
  <c r="J26" i="10"/>
  <c r="G27" i="10"/>
  <c r="H27" i="10"/>
  <c r="I27" i="10" s="1"/>
  <c r="D28" i="10"/>
  <c r="F27" i="10"/>
  <c r="B30" i="10"/>
  <c r="E27" i="10"/>
  <c r="O23" i="10"/>
  <c r="M24" i="10" s="1"/>
  <c r="N24" i="10" s="1"/>
  <c r="O555" i="9"/>
  <c r="M556" i="9"/>
  <c r="N556" i="9" s="1"/>
  <c r="B557" i="9"/>
  <c r="B206" i="9"/>
  <c r="O17" i="9"/>
  <c r="M18" i="9" s="1"/>
  <c r="J21" i="9"/>
  <c r="E22" i="9"/>
  <c r="G22" i="9"/>
  <c r="H22" i="9"/>
  <c r="I22" i="9" s="1"/>
  <c r="F22" i="9"/>
  <c r="O25" i="11" l="1"/>
  <c r="M26" i="11" s="1"/>
  <c r="N26" i="11" s="1"/>
  <c r="H25" i="11"/>
  <c r="I25" i="11" s="1"/>
  <c r="G25" i="11"/>
  <c r="D26" i="11"/>
  <c r="F25" i="11"/>
  <c r="B27" i="11"/>
  <c r="J24" i="11"/>
  <c r="E25" i="11"/>
  <c r="E28" i="10"/>
  <c r="B31" i="10"/>
  <c r="H28" i="10"/>
  <c r="I28" i="10" s="1"/>
  <c r="G28" i="10"/>
  <c r="D29" i="10"/>
  <c r="F28" i="10"/>
  <c r="J27" i="10"/>
  <c r="O24" i="10"/>
  <c r="M25" i="10" s="1"/>
  <c r="N25" i="10" s="1"/>
  <c r="B558" i="9"/>
  <c r="O556" i="9"/>
  <c r="M557" i="9" s="1"/>
  <c r="N557" i="9" s="1"/>
  <c r="B207" i="9"/>
  <c r="N18" i="9"/>
  <c r="J22" i="9"/>
  <c r="E23" i="9"/>
  <c r="G23" i="9"/>
  <c r="H23" i="9"/>
  <c r="I23" i="9" s="1"/>
  <c r="F23" i="9"/>
  <c r="E26" i="11" l="1"/>
  <c r="O26" i="11"/>
  <c r="M27" i="11"/>
  <c r="N27" i="11" s="1"/>
  <c r="B28" i="11"/>
  <c r="J25" i="11"/>
  <c r="H26" i="11"/>
  <c r="I26" i="11" s="1"/>
  <c r="G26" i="11"/>
  <c r="D27" i="11"/>
  <c r="F26" i="11"/>
  <c r="G29" i="10"/>
  <c r="H29" i="10"/>
  <c r="I29" i="10" s="1"/>
  <c r="D30" i="10"/>
  <c r="F29" i="10"/>
  <c r="J28" i="10"/>
  <c r="B32" i="10"/>
  <c r="E29" i="10"/>
  <c r="O25" i="10"/>
  <c r="M26" i="10" s="1"/>
  <c r="N26" i="10" s="1"/>
  <c r="O557" i="9"/>
  <c r="M558" i="9" s="1"/>
  <c r="N558" i="9" s="1"/>
  <c r="B559" i="9"/>
  <c r="B208" i="9"/>
  <c r="O18" i="9"/>
  <c r="J23" i="9"/>
  <c r="E24" i="9"/>
  <c r="D25" i="9" s="1"/>
  <c r="G24" i="9"/>
  <c r="H24" i="9"/>
  <c r="I24" i="9" s="1"/>
  <c r="F24" i="9"/>
  <c r="J26" i="11" l="1"/>
  <c r="O27" i="11"/>
  <c r="M28" i="11" s="1"/>
  <c r="N28" i="11" s="1"/>
  <c r="G27" i="11"/>
  <c r="H27" i="11"/>
  <c r="I27" i="11" s="1"/>
  <c r="D28" i="11"/>
  <c r="F27" i="11"/>
  <c r="B29" i="11"/>
  <c r="E27" i="11"/>
  <c r="E30" i="10"/>
  <c r="B33" i="10"/>
  <c r="G30" i="10"/>
  <c r="H30" i="10"/>
  <c r="I30" i="10" s="1"/>
  <c r="D31" i="10"/>
  <c r="F30" i="10"/>
  <c r="J29" i="10"/>
  <c r="O26" i="10"/>
  <c r="M27" i="10" s="1"/>
  <c r="N27" i="10" s="1"/>
  <c r="O558" i="9"/>
  <c r="M559" i="9"/>
  <c r="N559" i="9" s="1"/>
  <c r="B560" i="9"/>
  <c r="D26" i="9"/>
  <c r="D27" i="9" s="1"/>
  <c r="D28" i="9" s="1"/>
  <c r="B209" i="9"/>
  <c r="M19" i="9"/>
  <c r="N19" i="9" s="1"/>
  <c r="J24" i="9"/>
  <c r="E25" i="9"/>
  <c r="H25" i="9"/>
  <c r="I25" i="9" s="1"/>
  <c r="G25" i="9"/>
  <c r="F25" i="9"/>
  <c r="E28" i="11" l="1"/>
  <c r="O28" i="11"/>
  <c r="M29" i="11" s="1"/>
  <c r="N29" i="11" s="1"/>
  <c r="B30" i="11"/>
  <c r="J27" i="11"/>
  <c r="H28" i="11"/>
  <c r="I28" i="11" s="1"/>
  <c r="G28" i="11"/>
  <c r="D29" i="11"/>
  <c r="F28" i="11"/>
  <c r="J30" i="10"/>
  <c r="B34" i="10"/>
  <c r="H31" i="10"/>
  <c r="I31" i="10" s="1"/>
  <c r="G31" i="10"/>
  <c r="D32" i="10"/>
  <c r="F31" i="10"/>
  <c r="E31" i="10"/>
  <c r="O27" i="10"/>
  <c r="M28" i="10" s="1"/>
  <c r="N28" i="10" s="1"/>
  <c r="B561" i="9"/>
  <c r="O559" i="9"/>
  <c r="M560" i="9"/>
  <c r="N560" i="9" s="1"/>
  <c r="B210" i="9"/>
  <c r="O19" i="9"/>
  <c r="J25" i="9"/>
  <c r="D29" i="9"/>
  <c r="E26" i="9"/>
  <c r="G26" i="9"/>
  <c r="H26" i="9"/>
  <c r="I26" i="9" s="1"/>
  <c r="F26" i="9"/>
  <c r="J28" i="11" l="1"/>
  <c r="H29" i="11"/>
  <c r="I29" i="11" s="1"/>
  <c r="G29" i="11"/>
  <c r="D30" i="11"/>
  <c r="F29" i="11"/>
  <c r="O29" i="11"/>
  <c r="M30" i="11" s="1"/>
  <c r="N30" i="11" s="1"/>
  <c r="B31" i="11"/>
  <c r="E29" i="11"/>
  <c r="H32" i="10"/>
  <c r="I32" i="10" s="1"/>
  <c r="G32" i="10"/>
  <c r="F32" i="10"/>
  <c r="J31" i="10"/>
  <c r="B35" i="10"/>
  <c r="E32" i="10"/>
  <c r="D33" i="10" s="1"/>
  <c r="O28" i="10"/>
  <c r="M29" i="10" s="1"/>
  <c r="N29" i="10" s="1"/>
  <c r="O560" i="9"/>
  <c r="M561" i="9" s="1"/>
  <c r="N561" i="9" s="1"/>
  <c r="B562" i="9"/>
  <c r="B211" i="9"/>
  <c r="M20" i="9"/>
  <c r="N20" i="9" s="1"/>
  <c r="J26" i="9"/>
  <c r="D30" i="9"/>
  <c r="E27" i="9"/>
  <c r="G27" i="9"/>
  <c r="H27" i="9"/>
  <c r="I27" i="9" s="1"/>
  <c r="F27" i="9"/>
  <c r="O30" i="11" l="1"/>
  <c r="M31" i="11" s="1"/>
  <c r="N31" i="11" s="1"/>
  <c r="G30" i="11"/>
  <c r="H30" i="11"/>
  <c r="I30" i="11" s="1"/>
  <c r="D31" i="11"/>
  <c r="F30" i="11"/>
  <c r="E30" i="11"/>
  <c r="E31" i="11" s="1"/>
  <c r="B32" i="11"/>
  <c r="J29" i="11"/>
  <c r="H33" i="10"/>
  <c r="I33" i="10" s="1"/>
  <c r="D34" i="10"/>
  <c r="G33" i="10"/>
  <c r="F33" i="10"/>
  <c r="E33" i="10"/>
  <c r="B36" i="10"/>
  <c r="J32" i="10"/>
  <c r="O29" i="10"/>
  <c r="M30" i="10" s="1"/>
  <c r="N30" i="10" s="1"/>
  <c r="O561" i="9"/>
  <c r="M562" i="9"/>
  <c r="N562" i="9" s="1"/>
  <c r="B563" i="9"/>
  <c r="B212" i="9"/>
  <c r="O20" i="9"/>
  <c r="J27" i="9"/>
  <c r="D31" i="9"/>
  <c r="E28" i="9"/>
  <c r="G28" i="9"/>
  <c r="H28" i="9"/>
  <c r="I28" i="9" s="1"/>
  <c r="F28" i="9"/>
  <c r="J30" i="11" l="1"/>
  <c r="O31" i="11"/>
  <c r="M32" i="11" s="1"/>
  <c r="N32" i="11" s="1"/>
  <c r="B33" i="11"/>
  <c r="H31" i="11"/>
  <c r="I31" i="11" s="1"/>
  <c r="G31" i="11"/>
  <c r="D32" i="11"/>
  <c r="F31" i="11"/>
  <c r="E34" i="10"/>
  <c r="D35" i="10"/>
  <c r="G34" i="10"/>
  <c r="H34" i="10"/>
  <c r="I34" i="10" s="1"/>
  <c r="F34" i="10"/>
  <c r="B37" i="10"/>
  <c r="J33" i="10"/>
  <c r="O30" i="10"/>
  <c r="M31" i="10" s="1"/>
  <c r="N31" i="10" s="1"/>
  <c r="B564" i="9"/>
  <c r="O562" i="9"/>
  <c r="M563" i="9" s="1"/>
  <c r="N563" i="9" s="1"/>
  <c r="B213" i="9"/>
  <c r="M21" i="9"/>
  <c r="N21" i="9" s="1"/>
  <c r="J28" i="9"/>
  <c r="D32" i="9"/>
  <c r="G30" i="9"/>
  <c r="H30" i="9"/>
  <c r="I30" i="9" s="1"/>
  <c r="F30" i="9"/>
  <c r="E29" i="9"/>
  <c r="E30" i="9" s="1"/>
  <c r="H29" i="9"/>
  <c r="I29" i="9" s="1"/>
  <c r="G29" i="9"/>
  <c r="F29" i="9"/>
  <c r="J31" i="11" l="1"/>
  <c r="H32" i="11"/>
  <c r="I32" i="11" s="1"/>
  <c r="G32" i="11"/>
  <c r="F32" i="11"/>
  <c r="O32" i="11"/>
  <c r="M33" i="11" s="1"/>
  <c r="N33" i="11" s="1"/>
  <c r="B34" i="11"/>
  <c r="E32" i="11"/>
  <c r="D33" i="11" s="1"/>
  <c r="J34" i="10"/>
  <c r="H35" i="10"/>
  <c r="I35" i="10" s="1"/>
  <c r="G35" i="10"/>
  <c r="D36" i="10"/>
  <c r="F35" i="10"/>
  <c r="B38" i="10"/>
  <c r="E35" i="10"/>
  <c r="O31" i="10"/>
  <c r="M32" i="10" s="1"/>
  <c r="N32" i="10" s="1"/>
  <c r="O563" i="9"/>
  <c r="M564" i="9" s="1"/>
  <c r="N564" i="9" s="1"/>
  <c r="B565" i="9"/>
  <c r="B214" i="9"/>
  <c r="O21" i="9"/>
  <c r="M22" i="9" s="1"/>
  <c r="N22" i="9" s="1"/>
  <c r="J29" i="9"/>
  <c r="J30" i="9"/>
  <c r="H33" i="11" l="1"/>
  <c r="I33" i="11" s="1"/>
  <c r="G33" i="11"/>
  <c r="D34" i="11"/>
  <c r="F33" i="11"/>
  <c r="E33" i="11"/>
  <c r="O33" i="11"/>
  <c r="M34" i="11" s="1"/>
  <c r="N34" i="11" s="1"/>
  <c r="J32" i="11"/>
  <c r="B35" i="11"/>
  <c r="E34" i="11"/>
  <c r="E36" i="10"/>
  <c r="B39" i="10"/>
  <c r="G36" i="10"/>
  <c r="D37" i="10"/>
  <c r="H36" i="10"/>
  <c r="I36" i="10" s="1"/>
  <c r="F36" i="10"/>
  <c r="J35" i="10"/>
  <c r="O32" i="10"/>
  <c r="M33" i="10" s="1"/>
  <c r="N33" i="10" s="1"/>
  <c r="O564" i="9"/>
  <c r="M565" i="9" s="1"/>
  <c r="N565" i="9" s="1"/>
  <c r="B566" i="9"/>
  <c r="B215" i="9"/>
  <c r="O22" i="9"/>
  <c r="E31" i="9"/>
  <c r="G31" i="9"/>
  <c r="H31" i="9"/>
  <c r="I31" i="9" s="1"/>
  <c r="F31" i="9"/>
  <c r="O34" i="11" l="1"/>
  <c r="M35" i="11" s="1"/>
  <c r="N35" i="11" s="1"/>
  <c r="H34" i="11"/>
  <c r="I34" i="11" s="1"/>
  <c r="G34" i="11"/>
  <c r="D35" i="11"/>
  <c r="E35" i="11" s="1"/>
  <c r="F34" i="11"/>
  <c r="B36" i="11"/>
  <c r="J33" i="11"/>
  <c r="G37" i="10"/>
  <c r="D38" i="10"/>
  <c r="H37" i="10"/>
  <c r="I37" i="10" s="1"/>
  <c r="F37" i="10"/>
  <c r="B40" i="10"/>
  <c r="J36" i="10"/>
  <c r="E37" i="10"/>
  <c r="O33" i="10"/>
  <c r="M34" i="10" s="1"/>
  <c r="N34" i="10" s="1"/>
  <c r="O565" i="9"/>
  <c r="M566" i="9" s="1"/>
  <c r="N566" i="9" s="1"/>
  <c r="B567" i="9"/>
  <c r="B216" i="9"/>
  <c r="M23" i="9"/>
  <c r="N23" i="9" s="1"/>
  <c r="J31" i="9"/>
  <c r="E32" i="9"/>
  <c r="D33" i="9" s="1"/>
  <c r="G32" i="9"/>
  <c r="H32" i="9"/>
  <c r="I32" i="9" s="1"/>
  <c r="F32" i="9"/>
  <c r="O35" i="11" l="1"/>
  <c r="M36" i="11" s="1"/>
  <c r="N36" i="11" s="1"/>
  <c r="H35" i="11"/>
  <c r="I35" i="11" s="1"/>
  <c r="G35" i="11"/>
  <c r="D36" i="11"/>
  <c r="F35" i="11"/>
  <c r="E36" i="11"/>
  <c r="B37" i="11"/>
  <c r="J34" i="11"/>
  <c r="E38" i="10"/>
  <c r="J37" i="10"/>
  <c r="B41" i="10"/>
  <c r="D39" i="10"/>
  <c r="G38" i="10"/>
  <c r="H38" i="10"/>
  <c r="I38" i="10" s="1"/>
  <c r="F38" i="10"/>
  <c r="O34" i="10"/>
  <c r="M35" i="10" s="1"/>
  <c r="N35" i="10" s="1"/>
  <c r="O566" i="9"/>
  <c r="M567" i="9" s="1"/>
  <c r="N567" i="9" s="1"/>
  <c r="B568" i="9"/>
  <c r="D34" i="9"/>
  <c r="D35" i="9" s="1"/>
  <c r="D36" i="9" s="1"/>
  <c r="B217" i="9"/>
  <c r="O23" i="9"/>
  <c r="M24" i="9" s="1"/>
  <c r="N24" i="9" s="1"/>
  <c r="J32" i="9"/>
  <c r="E33" i="9"/>
  <c r="H33" i="9"/>
  <c r="I33" i="9" s="1"/>
  <c r="G33" i="9"/>
  <c r="F33" i="9"/>
  <c r="O36" i="11" l="1"/>
  <c r="M37" i="11" s="1"/>
  <c r="N37" i="11" s="1"/>
  <c r="J35" i="11"/>
  <c r="B38" i="11"/>
  <c r="H36" i="11"/>
  <c r="I36" i="11" s="1"/>
  <c r="G36" i="11"/>
  <c r="D37" i="11"/>
  <c r="F36" i="11"/>
  <c r="J38" i="10"/>
  <c r="B42" i="10"/>
  <c r="H39" i="10"/>
  <c r="I39" i="10" s="1"/>
  <c r="G39" i="10"/>
  <c r="D40" i="10"/>
  <c r="F39" i="10"/>
  <c r="E39" i="10"/>
  <c r="O35" i="10"/>
  <c r="M36" i="10" s="1"/>
  <c r="N36" i="10" s="1"/>
  <c r="O567" i="9"/>
  <c r="M568" i="9" s="1"/>
  <c r="N568" i="9" s="1"/>
  <c r="B569" i="9"/>
  <c r="B218" i="9"/>
  <c r="O24" i="9"/>
  <c r="M25" i="9" s="1"/>
  <c r="N25" i="9" s="1"/>
  <c r="J33" i="9"/>
  <c r="E34" i="9"/>
  <c r="G34" i="9"/>
  <c r="H34" i="9"/>
  <c r="I34" i="9" s="1"/>
  <c r="F34" i="9"/>
  <c r="E40" i="10" l="1"/>
  <c r="O37" i="11"/>
  <c r="M38" i="11"/>
  <c r="N38" i="11" s="1"/>
  <c r="H37" i="11"/>
  <c r="I37" i="11" s="1"/>
  <c r="G37" i="11"/>
  <c r="D38" i="11"/>
  <c r="F37" i="11"/>
  <c r="J36" i="11"/>
  <c r="E37" i="11"/>
  <c r="B39" i="11"/>
  <c r="J39" i="10"/>
  <c r="D41" i="10"/>
  <c r="H40" i="10"/>
  <c r="I40" i="10" s="1"/>
  <c r="G40" i="10"/>
  <c r="F40" i="10"/>
  <c r="B43" i="10"/>
  <c r="O36" i="10"/>
  <c r="M37" i="10" s="1"/>
  <c r="N37" i="10" s="1"/>
  <c r="O568" i="9"/>
  <c r="M569" i="9" s="1"/>
  <c r="N569" i="9" s="1"/>
  <c r="B570" i="9"/>
  <c r="B219" i="9"/>
  <c r="O25" i="9"/>
  <c r="J34" i="9"/>
  <c r="E35" i="9"/>
  <c r="G35" i="9"/>
  <c r="H35" i="9"/>
  <c r="I35" i="9" s="1"/>
  <c r="F35" i="9"/>
  <c r="H38" i="11" l="1"/>
  <c r="I38" i="11" s="1"/>
  <c r="G38" i="11"/>
  <c r="D39" i="11"/>
  <c r="F38" i="11"/>
  <c r="O38" i="11"/>
  <c r="M39" i="11" s="1"/>
  <c r="N39" i="11" s="1"/>
  <c r="B40" i="11"/>
  <c r="E38" i="11"/>
  <c r="J37" i="11"/>
  <c r="J40" i="10"/>
  <c r="B44" i="10"/>
  <c r="G41" i="10"/>
  <c r="H41" i="10"/>
  <c r="I41" i="10" s="1"/>
  <c r="D42" i="10"/>
  <c r="F41" i="10"/>
  <c r="E41" i="10"/>
  <c r="E42" i="10" s="1"/>
  <c r="O37" i="10"/>
  <c r="M38" i="10" s="1"/>
  <c r="N38" i="10" s="1"/>
  <c r="O569" i="9"/>
  <c r="M570" i="9"/>
  <c r="N570" i="9" s="1"/>
  <c r="B571" i="9"/>
  <c r="B220" i="9"/>
  <c r="M26" i="9"/>
  <c r="N26" i="9" s="1"/>
  <c r="J35" i="9"/>
  <c r="O39" i="11" l="1"/>
  <c r="M40" i="11"/>
  <c r="N40" i="11" s="1"/>
  <c r="H39" i="11"/>
  <c r="I39" i="11" s="1"/>
  <c r="G39" i="11"/>
  <c r="D40" i="11"/>
  <c r="F39" i="11"/>
  <c r="B41" i="11"/>
  <c r="E39" i="11"/>
  <c r="J38" i="11"/>
  <c r="J41" i="10"/>
  <c r="D43" i="10"/>
  <c r="G42" i="10"/>
  <c r="H42" i="10"/>
  <c r="I42" i="10" s="1"/>
  <c r="F42" i="10"/>
  <c r="B45" i="10"/>
  <c r="O38" i="10"/>
  <c r="M39" i="10" s="1"/>
  <c r="N39" i="10" s="1"/>
  <c r="B572" i="9"/>
  <c r="O570" i="9"/>
  <c r="M571" i="9"/>
  <c r="N571" i="9" s="1"/>
  <c r="B221" i="9"/>
  <c r="O26" i="9"/>
  <c r="M27" i="9" s="1"/>
  <c r="N27" i="9" s="1"/>
  <c r="E36" i="9"/>
  <c r="D37" i="9" s="1"/>
  <c r="G36" i="9"/>
  <c r="H36" i="9"/>
  <c r="I36" i="9" s="1"/>
  <c r="F36" i="9"/>
  <c r="E40" i="11" l="1"/>
  <c r="H40" i="11"/>
  <c r="I40" i="11" s="1"/>
  <c r="G40" i="11"/>
  <c r="D41" i="11"/>
  <c r="F40" i="11"/>
  <c r="O40" i="11"/>
  <c r="M41" i="11" s="1"/>
  <c r="N41" i="11" s="1"/>
  <c r="E41" i="11"/>
  <c r="B42" i="11"/>
  <c r="J39" i="11"/>
  <c r="J42" i="10"/>
  <c r="H43" i="10"/>
  <c r="I43" i="10" s="1"/>
  <c r="D44" i="10"/>
  <c r="G43" i="10"/>
  <c r="F43" i="10"/>
  <c r="B46" i="10"/>
  <c r="E43" i="10"/>
  <c r="O39" i="10"/>
  <c r="M40" i="10" s="1"/>
  <c r="N40" i="10" s="1"/>
  <c r="O571" i="9"/>
  <c r="M572" i="9" s="1"/>
  <c r="N572" i="9" s="1"/>
  <c r="B573" i="9"/>
  <c r="B222" i="9"/>
  <c r="D38" i="9"/>
  <c r="O27" i="9"/>
  <c r="M28" i="9" s="1"/>
  <c r="N28" i="9" s="1"/>
  <c r="J36" i="9"/>
  <c r="B43" i="11" l="1"/>
  <c r="O41" i="11"/>
  <c r="M42" i="11" s="1"/>
  <c r="N42" i="11" s="1"/>
  <c r="H41" i="11"/>
  <c r="I41" i="11" s="1"/>
  <c r="G41" i="11"/>
  <c r="D42" i="11"/>
  <c r="E42" i="11" s="1"/>
  <c r="F41" i="11"/>
  <c r="J40" i="11"/>
  <c r="E44" i="10"/>
  <c r="D45" i="10" s="1"/>
  <c r="G45" i="10" s="1"/>
  <c r="G44" i="10"/>
  <c r="H44" i="10"/>
  <c r="I44" i="10" s="1"/>
  <c r="F44" i="10"/>
  <c r="J43" i="10"/>
  <c r="B47" i="10"/>
  <c r="O40" i="10"/>
  <c r="M41" i="10" s="1"/>
  <c r="N41" i="10" s="1"/>
  <c r="O572" i="9"/>
  <c r="M573" i="9"/>
  <c r="N573" i="9" s="1"/>
  <c r="B574" i="9"/>
  <c r="D39" i="9"/>
  <c r="B223" i="9"/>
  <c r="O28" i="9"/>
  <c r="M29" i="9" s="1"/>
  <c r="E37" i="9"/>
  <c r="H37" i="9"/>
  <c r="I37" i="9" s="1"/>
  <c r="G37" i="9"/>
  <c r="F37" i="9"/>
  <c r="O42" i="11" l="1"/>
  <c r="M43" i="11" s="1"/>
  <c r="N43" i="11" s="1"/>
  <c r="J41" i="11"/>
  <c r="G42" i="11"/>
  <c r="H42" i="11"/>
  <c r="I42" i="11" s="1"/>
  <c r="D43" i="11"/>
  <c r="E43" i="11" s="1"/>
  <c r="F42" i="11"/>
  <c r="B44" i="11"/>
  <c r="E45" i="10"/>
  <c r="F45" i="10"/>
  <c r="H45" i="10"/>
  <c r="I45" i="10" s="1"/>
  <c r="D46" i="10"/>
  <c r="G46" i="10" s="1"/>
  <c r="B48" i="10"/>
  <c r="J44" i="10"/>
  <c r="O41" i="10"/>
  <c r="M42" i="10" s="1"/>
  <c r="N42" i="10" s="1"/>
  <c r="B575" i="9"/>
  <c r="O573" i="9"/>
  <c r="M574" i="9"/>
  <c r="N574" i="9" s="1"/>
  <c r="B224" i="9"/>
  <c r="D40" i="9"/>
  <c r="N29" i="9"/>
  <c r="J37" i="9"/>
  <c r="E38" i="9"/>
  <c r="G38" i="9"/>
  <c r="H38" i="9"/>
  <c r="I38" i="9" s="1"/>
  <c r="F38" i="9"/>
  <c r="J45" i="10" l="1"/>
  <c r="J42" i="11"/>
  <c r="G43" i="11"/>
  <c r="H43" i="11"/>
  <c r="I43" i="11" s="1"/>
  <c r="D44" i="11"/>
  <c r="F43" i="11"/>
  <c r="B45" i="11"/>
  <c r="O43" i="11"/>
  <c r="M44" i="11"/>
  <c r="N44" i="11" s="1"/>
  <c r="F46" i="10"/>
  <c r="D47" i="10"/>
  <c r="D48" i="10" s="1"/>
  <c r="H46" i="10"/>
  <c r="I46" i="10" s="1"/>
  <c r="J46" i="10" s="1"/>
  <c r="E46" i="10"/>
  <c r="B49" i="10"/>
  <c r="O42" i="10"/>
  <c r="M43" i="10" s="1"/>
  <c r="N43" i="10" s="1"/>
  <c r="M575" i="9"/>
  <c r="N575" i="9" s="1"/>
  <c r="O574" i="9"/>
  <c r="B576" i="9"/>
  <c r="B225" i="9"/>
  <c r="D41" i="9"/>
  <c r="O29" i="9"/>
  <c r="M30" i="9" s="1"/>
  <c r="J38" i="9"/>
  <c r="E39" i="9"/>
  <c r="G39" i="9"/>
  <c r="H39" i="9"/>
  <c r="I39" i="9" s="1"/>
  <c r="F39" i="9"/>
  <c r="E47" i="10" l="1"/>
  <c r="F47" i="10"/>
  <c r="G47" i="10"/>
  <c r="H47" i="10"/>
  <c r="I47" i="10" s="1"/>
  <c r="O44" i="11"/>
  <c r="M45" i="11" s="1"/>
  <c r="N45" i="11" s="1"/>
  <c r="G44" i="11"/>
  <c r="H44" i="11"/>
  <c r="I44" i="11" s="1"/>
  <c r="J44" i="11" s="1"/>
  <c r="F44" i="11"/>
  <c r="E44" i="11"/>
  <c r="D45" i="11" s="1"/>
  <c r="J43" i="11"/>
  <c r="B46" i="11"/>
  <c r="E48" i="10"/>
  <c r="B50" i="10"/>
  <c r="H48" i="10"/>
  <c r="I48" i="10" s="1"/>
  <c r="G48" i="10"/>
  <c r="D49" i="10"/>
  <c r="F48" i="10"/>
  <c r="O43" i="10"/>
  <c r="M44" i="10" s="1"/>
  <c r="N44" i="10" s="1"/>
  <c r="B577" i="9"/>
  <c r="O575" i="9"/>
  <c r="M576" i="9" s="1"/>
  <c r="N576" i="9" s="1"/>
  <c r="D42" i="9"/>
  <c r="D43" i="9" s="1"/>
  <c r="D44" i="9" s="1"/>
  <c r="B226" i="9"/>
  <c r="N30" i="9"/>
  <c r="J39" i="9"/>
  <c r="E40" i="9"/>
  <c r="G40" i="9"/>
  <c r="H40" i="9"/>
  <c r="I40" i="9" s="1"/>
  <c r="F40" i="9"/>
  <c r="J47" i="10" l="1"/>
  <c r="G45" i="11"/>
  <c r="H45" i="11"/>
  <c r="I45" i="11" s="1"/>
  <c r="D46" i="11"/>
  <c r="F45" i="11"/>
  <c r="E45" i="11"/>
  <c r="O45" i="11"/>
  <c r="M46" i="11"/>
  <c r="N46" i="11" s="1"/>
  <c r="E46" i="11"/>
  <c r="B47" i="11"/>
  <c r="J48" i="10"/>
  <c r="G49" i="10"/>
  <c r="H49" i="10"/>
  <c r="I49" i="10" s="1"/>
  <c r="D50" i="10"/>
  <c r="F49" i="10"/>
  <c r="E49" i="10"/>
  <c r="B51" i="10"/>
  <c r="O44" i="10"/>
  <c r="M45" i="10" s="1"/>
  <c r="N45" i="10" s="1"/>
  <c r="O576" i="9"/>
  <c r="M577" i="9" s="1"/>
  <c r="N577" i="9" s="1"/>
  <c r="B578" i="9"/>
  <c r="B227" i="9"/>
  <c r="O30" i="9"/>
  <c r="M31" i="9" s="1"/>
  <c r="J40" i="9"/>
  <c r="E41" i="9"/>
  <c r="H41" i="9"/>
  <c r="I41" i="9" s="1"/>
  <c r="G41" i="9"/>
  <c r="F41" i="9"/>
  <c r="B48" i="11" l="1"/>
  <c r="G46" i="11"/>
  <c r="H46" i="11"/>
  <c r="I46" i="11" s="1"/>
  <c r="D47" i="11"/>
  <c r="F46" i="11"/>
  <c r="O46" i="11"/>
  <c r="M47" i="11" s="1"/>
  <c r="N47" i="11" s="1"/>
  <c r="J45" i="11"/>
  <c r="E50" i="10"/>
  <c r="G50" i="10"/>
  <c r="D51" i="10"/>
  <c r="H50" i="10"/>
  <c r="I50" i="10" s="1"/>
  <c r="F50" i="10"/>
  <c r="J49" i="10"/>
  <c r="B52" i="10"/>
  <c r="O45" i="10"/>
  <c r="M46" i="10" s="1"/>
  <c r="N46" i="10" s="1"/>
  <c r="O577" i="9"/>
  <c r="M578" i="9" s="1"/>
  <c r="N578" i="9" s="1"/>
  <c r="B579" i="9"/>
  <c r="B228" i="9"/>
  <c r="N31" i="9"/>
  <c r="J41" i="9"/>
  <c r="E42" i="9"/>
  <c r="G42" i="9"/>
  <c r="H42" i="9"/>
  <c r="I42" i="9" s="1"/>
  <c r="F42" i="9"/>
  <c r="G47" i="11" l="1"/>
  <c r="H47" i="11"/>
  <c r="I47" i="11" s="1"/>
  <c r="D48" i="11"/>
  <c r="F47" i="11"/>
  <c r="O47" i="11"/>
  <c r="M48" i="11" s="1"/>
  <c r="N48" i="11" s="1"/>
  <c r="B49" i="11"/>
  <c r="J46" i="11"/>
  <c r="E47" i="11"/>
  <c r="E48" i="11" s="1"/>
  <c r="E51" i="10"/>
  <c r="B53" i="10"/>
  <c r="J50" i="10"/>
  <c r="H51" i="10"/>
  <c r="I51" i="10" s="1"/>
  <c r="G51" i="10"/>
  <c r="D52" i="10"/>
  <c r="F51" i="10"/>
  <c r="O46" i="10"/>
  <c r="M47" i="10" s="1"/>
  <c r="N47" i="10" s="1"/>
  <c r="O578" i="9"/>
  <c r="M579" i="9" s="1"/>
  <c r="N579" i="9" s="1"/>
  <c r="B580" i="9"/>
  <c r="B229" i="9"/>
  <c r="O31" i="9"/>
  <c r="M32" i="9" s="1"/>
  <c r="J42" i="9"/>
  <c r="E43" i="9"/>
  <c r="G43" i="9"/>
  <c r="H43" i="9"/>
  <c r="I43" i="9" s="1"/>
  <c r="F43" i="9"/>
  <c r="O48" i="11" l="1"/>
  <c r="M49" i="11" s="1"/>
  <c r="N49" i="11" s="1"/>
  <c r="J47" i="11"/>
  <c r="B50" i="11"/>
  <c r="G48" i="11"/>
  <c r="H48" i="11"/>
  <c r="I48" i="11" s="1"/>
  <c r="D49" i="11"/>
  <c r="E49" i="11" s="1"/>
  <c r="F48" i="11"/>
  <c r="E52" i="10"/>
  <c r="J51" i="10"/>
  <c r="H52" i="10"/>
  <c r="I52" i="10" s="1"/>
  <c r="D53" i="10"/>
  <c r="G52" i="10"/>
  <c r="F52" i="10"/>
  <c r="B54" i="10"/>
  <c r="O47" i="10"/>
  <c r="M48" i="10" s="1"/>
  <c r="N48" i="10" s="1"/>
  <c r="O579" i="9"/>
  <c r="M580" i="9"/>
  <c r="N580" i="9" s="1"/>
  <c r="B581" i="9"/>
  <c r="B230" i="9"/>
  <c r="N32" i="9"/>
  <c r="J43" i="9"/>
  <c r="E44" i="9"/>
  <c r="D45" i="9" s="1"/>
  <c r="G44" i="9"/>
  <c r="H44" i="9"/>
  <c r="I44" i="9" s="1"/>
  <c r="F44" i="9"/>
  <c r="J48" i="11" l="1"/>
  <c r="H49" i="11"/>
  <c r="I49" i="11" s="1"/>
  <c r="G49" i="11"/>
  <c r="D50" i="11"/>
  <c r="E50" i="11" s="1"/>
  <c r="F49" i="11"/>
  <c r="O49" i="11"/>
  <c r="M50" i="11"/>
  <c r="N50" i="11" s="1"/>
  <c r="B51" i="11"/>
  <c r="E53" i="10"/>
  <c r="B55" i="10"/>
  <c r="J52" i="10"/>
  <c r="H53" i="10"/>
  <c r="I53" i="10" s="1"/>
  <c r="D54" i="10"/>
  <c r="G53" i="10"/>
  <c r="F53" i="10"/>
  <c r="O48" i="10"/>
  <c r="M49" i="10" s="1"/>
  <c r="N49" i="10" s="1"/>
  <c r="B582" i="9"/>
  <c r="O580" i="9"/>
  <c r="M581" i="9" s="1"/>
  <c r="N581" i="9" s="1"/>
  <c r="D46" i="9"/>
  <c r="B231" i="9"/>
  <c r="O32" i="9"/>
  <c r="M33" i="9" s="1"/>
  <c r="J44" i="9"/>
  <c r="E45" i="9"/>
  <c r="H45" i="9"/>
  <c r="I45" i="9" s="1"/>
  <c r="G45" i="9"/>
  <c r="F45" i="9"/>
  <c r="B52" i="11" l="1"/>
  <c r="O50" i="11"/>
  <c r="M51" i="11"/>
  <c r="N51" i="11" s="1"/>
  <c r="J49" i="11"/>
  <c r="G50" i="11"/>
  <c r="H50" i="11"/>
  <c r="I50" i="11" s="1"/>
  <c r="D51" i="11"/>
  <c r="F50" i="11"/>
  <c r="G54" i="10"/>
  <c r="H54" i="10"/>
  <c r="I54" i="10" s="1"/>
  <c r="D55" i="10"/>
  <c r="F54" i="10"/>
  <c r="B56" i="10"/>
  <c r="J53" i="10"/>
  <c r="E54" i="10"/>
  <c r="O49" i="10"/>
  <c r="M50" i="10" s="1"/>
  <c r="N50" i="10" s="1"/>
  <c r="D47" i="9"/>
  <c r="D48" i="9" s="1"/>
  <c r="O581" i="9"/>
  <c r="M582" i="9" s="1"/>
  <c r="N582" i="9" s="1"/>
  <c r="B583" i="9"/>
  <c r="B232" i="9"/>
  <c r="N33" i="9"/>
  <c r="J45" i="9"/>
  <c r="E46" i="9"/>
  <c r="G46" i="9"/>
  <c r="H46" i="9"/>
  <c r="I46" i="9" s="1"/>
  <c r="F46" i="9"/>
  <c r="E55" i="10" l="1"/>
  <c r="J50" i="11"/>
  <c r="H51" i="11"/>
  <c r="I51" i="11" s="1"/>
  <c r="G51" i="11"/>
  <c r="D52" i="11"/>
  <c r="F51" i="11"/>
  <c r="B53" i="11"/>
  <c r="O51" i="11"/>
  <c r="M52" i="11" s="1"/>
  <c r="N52" i="11" s="1"/>
  <c r="E51" i="11"/>
  <c r="B57" i="10"/>
  <c r="J54" i="10"/>
  <c r="D56" i="10"/>
  <c r="H55" i="10"/>
  <c r="I55" i="10" s="1"/>
  <c r="G55" i="10"/>
  <c r="F55" i="10"/>
  <c r="O50" i="10"/>
  <c r="M51" i="10" s="1"/>
  <c r="N51" i="10" s="1"/>
  <c r="O582" i="9"/>
  <c r="M583" i="9" s="1"/>
  <c r="N583" i="9" s="1"/>
  <c r="B584" i="9"/>
  <c r="B233" i="9"/>
  <c r="O33" i="9"/>
  <c r="M34" i="9" s="1"/>
  <c r="J46" i="9"/>
  <c r="E47" i="9"/>
  <c r="G47" i="9"/>
  <c r="H47" i="9"/>
  <c r="I47" i="9" s="1"/>
  <c r="F47" i="9"/>
  <c r="E52" i="11" l="1"/>
  <c r="O52" i="11"/>
  <c r="M53" i="11" s="1"/>
  <c r="N53" i="11" s="1"/>
  <c r="B54" i="11"/>
  <c r="H52" i="11"/>
  <c r="I52" i="11" s="1"/>
  <c r="G52" i="11"/>
  <c r="D53" i="11"/>
  <c r="F52" i="11"/>
  <c r="J51" i="11"/>
  <c r="G56" i="10"/>
  <c r="H56" i="10"/>
  <c r="I56" i="10" s="1"/>
  <c r="F56" i="10"/>
  <c r="J55" i="10"/>
  <c r="E56" i="10"/>
  <c r="D57" i="10" s="1"/>
  <c r="B58" i="10"/>
  <c r="O51" i="10"/>
  <c r="M52" i="10" s="1"/>
  <c r="N52" i="10" s="1"/>
  <c r="O583" i="9"/>
  <c r="M584" i="9" s="1"/>
  <c r="N584" i="9" s="1"/>
  <c r="B585" i="9"/>
  <c r="B234" i="9"/>
  <c r="N34" i="9"/>
  <c r="J47" i="9"/>
  <c r="E48" i="9"/>
  <c r="D49" i="9" s="1"/>
  <c r="G48" i="9"/>
  <c r="H48" i="9"/>
  <c r="I48" i="9" s="1"/>
  <c r="F48" i="9"/>
  <c r="O53" i="11" l="1"/>
  <c r="M54" i="11" s="1"/>
  <c r="N54" i="11" s="1"/>
  <c r="H53" i="11"/>
  <c r="I53" i="11" s="1"/>
  <c r="G53" i="11"/>
  <c r="D54" i="11"/>
  <c r="F53" i="11"/>
  <c r="E53" i="11"/>
  <c r="E54" i="11" s="1"/>
  <c r="J52" i="11"/>
  <c r="B55" i="11"/>
  <c r="E57" i="10"/>
  <c r="B59" i="10"/>
  <c r="D58" i="10"/>
  <c r="G57" i="10"/>
  <c r="H57" i="10"/>
  <c r="I57" i="10" s="1"/>
  <c r="F57" i="10"/>
  <c r="J56" i="10"/>
  <c r="O52" i="10"/>
  <c r="M53" i="10" s="1"/>
  <c r="N53" i="10" s="1"/>
  <c r="O584" i="9"/>
  <c r="M585" i="9" s="1"/>
  <c r="N585" i="9" s="1"/>
  <c r="B586" i="9"/>
  <c r="D50" i="9"/>
  <c r="B235" i="9"/>
  <c r="O34" i="9"/>
  <c r="M35" i="9" s="1"/>
  <c r="J48" i="9"/>
  <c r="E49" i="9"/>
  <c r="H49" i="9"/>
  <c r="I49" i="9" s="1"/>
  <c r="G49" i="9"/>
  <c r="F49" i="9"/>
  <c r="O54" i="11" l="1"/>
  <c r="M55" i="11" s="1"/>
  <c r="N55" i="11" s="1"/>
  <c r="B56" i="11"/>
  <c r="J53" i="11"/>
  <c r="H54" i="11"/>
  <c r="I54" i="11" s="1"/>
  <c r="G54" i="11"/>
  <c r="D55" i="11"/>
  <c r="F54" i="11"/>
  <c r="J57" i="10"/>
  <c r="E58" i="10"/>
  <c r="B60" i="10"/>
  <c r="D59" i="10"/>
  <c r="G58" i="10"/>
  <c r="H58" i="10"/>
  <c r="I58" i="10" s="1"/>
  <c r="F58" i="10"/>
  <c r="O53" i="10"/>
  <c r="M54" i="10" s="1"/>
  <c r="N54" i="10" s="1"/>
  <c r="D51" i="9"/>
  <c r="O585" i="9"/>
  <c r="M586" i="9"/>
  <c r="N586" i="9" s="1"/>
  <c r="B587" i="9"/>
  <c r="B236" i="9"/>
  <c r="N35" i="9"/>
  <c r="J49" i="9"/>
  <c r="E50" i="9"/>
  <c r="G50" i="9"/>
  <c r="H50" i="9"/>
  <c r="I50" i="9" s="1"/>
  <c r="F50" i="9"/>
  <c r="O55" i="11" l="1"/>
  <c r="M56" i="11"/>
  <c r="N56" i="11" s="1"/>
  <c r="J54" i="11"/>
  <c r="H55" i="11"/>
  <c r="I55" i="11" s="1"/>
  <c r="G55" i="11"/>
  <c r="D56" i="11"/>
  <c r="F55" i="11"/>
  <c r="E55" i="11"/>
  <c r="E56" i="11" s="1"/>
  <c r="B57" i="11"/>
  <c r="E59" i="10"/>
  <c r="D60" i="10"/>
  <c r="H59" i="10"/>
  <c r="I59" i="10" s="1"/>
  <c r="G59" i="10"/>
  <c r="F59" i="10"/>
  <c r="J58" i="10"/>
  <c r="B61" i="10"/>
  <c r="O54" i="10"/>
  <c r="M55" i="10" s="1"/>
  <c r="N55" i="10" s="1"/>
  <c r="D52" i="9"/>
  <c r="B588" i="9"/>
  <c r="O586" i="9"/>
  <c r="M587" i="9" s="1"/>
  <c r="N587" i="9" s="1"/>
  <c r="B237" i="9"/>
  <c r="O35" i="9"/>
  <c r="M36" i="9" s="1"/>
  <c r="J50" i="9"/>
  <c r="E51" i="9"/>
  <c r="G51" i="9"/>
  <c r="H51" i="9"/>
  <c r="I51" i="9" s="1"/>
  <c r="F51" i="9"/>
  <c r="B58" i="11" l="1"/>
  <c r="H56" i="11"/>
  <c r="I56" i="11" s="1"/>
  <c r="G56" i="11"/>
  <c r="D57" i="11"/>
  <c r="F56" i="11"/>
  <c r="O56" i="11"/>
  <c r="M57" i="11" s="1"/>
  <c r="N57" i="11" s="1"/>
  <c r="J55" i="11"/>
  <c r="E60" i="10"/>
  <c r="J59" i="10"/>
  <c r="B62" i="10"/>
  <c r="H60" i="10"/>
  <c r="I60" i="10" s="1"/>
  <c r="D61" i="10"/>
  <c r="G60" i="10"/>
  <c r="F60" i="10"/>
  <c r="O55" i="10"/>
  <c r="M56" i="10" s="1"/>
  <c r="N56" i="10" s="1"/>
  <c r="D53" i="9"/>
  <c r="O587" i="9"/>
  <c r="M588" i="9" s="1"/>
  <c r="N588" i="9" s="1"/>
  <c r="B589" i="9"/>
  <c r="B238" i="9"/>
  <c r="N36" i="9"/>
  <c r="J51" i="9"/>
  <c r="E52" i="9"/>
  <c r="G52" i="9"/>
  <c r="H52" i="9"/>
  <c r="I52" i="9" s="1"/>
  <c r="F52" i="9"/>
  <c r="O57" i="11" l="1"/>
  <c r="M58" i="11"/>
  <c r="N58" i="11" s="1"/>
  <c r="G57" i="11"/>
  <c r="D58" i="11"/>
  <c r="H57" i="11"/>
  <c r="I57" i="11" s="1"/>
  <c r="F57" i="11"/>
  <c r="J56" i="11"/>
  <c r="E57" i="11"/>
  <c r="E58" i="11" s="1"/>
  <c r="B59" i="11"/>
  <c r="H61" i="10"/>
  <c r="I61" i="10" s="1"/>
  <c r="D62" i="10"/>
  <c r="G61" i="10"/>
  <c r="F61" i="10"/>
  <c r="B63" i="10"/>
  <c r="J60" i="10"/>
  <c r="E61" i="10"/>
  <c r="O56" i="10"/>
  <c r="M57" i="10" s="1"/>
  <c r="N57" i="10" s="1"/>
  <c r="D54" i="9"/>
  <c r="O588" i="9"/>
  <c r="M589" i="9" s="1"/>
  <c r="N589" i="9" s="1"/>
  <c r="B590" i="9"/>
  <c r="B239" i="9"/>
  <c r="O36" i="9"/>
  <c r="J52" i="9"/>
  <c r="E53" i="9"/>
  <c r="H53" i="9"/>
  <c r="I53" i="9" s="1"/>
  <c r="G53" i="9"/>
  <c r="F53" i="9"/>
  <c r="J57" i="11" l="1"/>
  <c r="B60" i="11"/>
  <c r="O58" i="11"/>
  <c r="M59" i="11"/>
  <c r="N59" i="11" s="1"/>
  <c r="H58" i="11"/>
  <c r="I58" i="11" s="1"/>
  <c r="G58" i="11"/>
  <c r="D59" i="11"/>
  <c r="E59" i="11" s="1"/>
  <c r="F58" i="11"/>
  <c r="E62" i="10"/>
  <c r="B64" i="10"/>
  <c r="D63" i="10"/>
  <c r="H62" i="10"/>
  <c r="I62" i="10" s="1"/>
  <c r="G62" i="10"/>
  <c r="F62" i="10"/>
  <c r="J61" i="10"/>
  <c r="O57" i="10"/>
  <c r="M58" i="10" s="1"/>
  <c r="N58" i="10" s="1"/>
  <c r="D55" i="9"/>
  <c r="O589" i="9"/>
  <c r="M590" i="9" s="1"/>
  <c r="N590" i="9" s="1"/>
  <c r="B591" i="9"/>
  <c r="B240" i="9"/>
  <c r="M37" i="9"/>
  <c r="N37" i="9" s="1"/>
  <c r="J53" i="9"/>
  <c r="E54" i="9"/>
  <c r="H54" i="9"/>
  <c r="I54" i="9" s="1"/>
  <c r="G54" i="9"/>
  <c r="F54" i="9"/>
  <c r="B61" i="11" l="1"/>
  <c r="J58" i="11"/>
  <c r="H59" i="11"/>
  <c r="I59" i="11" s="1"/>
  <c r="G59" i="11"/>
  <c r="D60" i="11"/>
  <c r="F59" i="11"/>
  <c r="O59" i="11"/>
  <c r="M60" i="11"/>
  <c r="N60" i="11" s="1"/>
  <c r="J62" i="10"/>
  <c r="D64" i="10"/>
  <c r="H63" i="10"/>
  <c r="I63" i="10" s="1"/>
  <c r="G63" i="10"/>
  <c r="F63" i="10"/>
  <c r="E63" i="10"/>
  <c r="B65" i="10"/>
  <c r="O58" i="10"/>
  <c r="M59" i="10" s="1"/>
  <c r="N59" i="10" s="1"/>
  <c r="D56" i="9"/>
  <c r="O590" i="9"/>
  <c r="M591" i="9" s="1"/>
  <c r="N591" i="9" s="1"/>
  <c r="B592" i="9"/>
  <c r="B241" i="9"/>
  <c r="O37" i="9"/>
  <c r="J54" i="9"/>
  <c r="G55" i="9"/>
  <c r="H55" i="9"/>
  <c r="I55" i="9" s="1"/>
  <c r="F55" i="9"/>
  <c r="E55" i="9"/>
  <c r="E64" i="10" l="1"/>
  <c r="G60" i="11"/>
  <c r="D61" i="11"/>
  <c r="H60" i="11"/>
  <c r="I60" i="11" s="1"/>
  <c r="F60" i="11"/>
  <c r="J59" i="11"/>
  <c r="B62" i="11"/>
  <c r="O60" i="11"/>
  <c r="M61" i="11"/>
  <c r="N61" i="11" s="1"/>
  <c r="E60" i="11"/>
  <c r="E61" i="11" s="1"/>
  <c r="B66" i="10"/>
  <c r="J63" i="10"/>
  <c r="H64" i="10"/>
  <c r="I64" i="10" s="1"/>
  <c r="G64" i="10"/>
  <c r="D65" i="10"/>
  <c r="F64" i="10"/>
  <c r="O59" i="10"/>
  <c r="M60" i="10" s="1"/>
  <c r="N60" i="10" s="1"/>
  <c r="O591" i="9"/>
  <c r="M592" i="9"/>
  <c r="N592" i="9" s="1"/>
  <c r="B593" i="9"/>
  <c r="B242" i="9"/>
  <c r="M38" i="9"/>
  <c r="N38" i="9" s="1"/>
  <c r="J55" i="9"/>
  <c r="G56" i="9"/>
  <c r="H56" i="9"/>
  <c r="I56" i="9" s="1"/>
  <c r="F56" i="9"/>
  <c r="E56" i="9"/>
  <c r="D57" i="9" s="1"/>
  <c r="O61" i="11" l="1"/>
  <c r="M62" i="11" s="1"/>
  <c r="N62" i="11" s="1"/>
  <c r="J60" i="11"/>
  <c r="B63" i="11"/>
  <c r="H61" i="11"/>
  <c r="I61" i="11" s="1"/>
  <c r="G61" i="11"/>
  <c r="D62" i="11"/>
  <c r="F61" i="11"/>
  <c r="G65" i="10"/>
  <c r="H65" i="10"/>
  <c r="I65" i="10" s="1"/>
  <c r="D66" i="10"/>
  <c r="F65" i="10"/>
  <c r="E65" i="10"/>
  <c r="J64" i="10"/>
  <c r="B67" i="10"/>
  <c r="O60" i="10"/>
  <c r="M61" i="10" s="1"/>
  <c r="N61" i="10" s="1"/>
  <c r="F57" i="9"/>
  <c r="B594" i="9"/>
  <c r="O592" i="9"/>
  <c r="M593" i="9"/>
  <c r="N593" i="9" s="1"/>
  <c r="G57" i="9"/>
  <c r="H57" i="9"/>
  <c r="I57" i="9" s="1"/>
  <c r="J57" i="9" s="1"/>
  <c r="D58" i="9"/>
  <c r="D59" i="9" s="1"/>
  <c r="D60" i="9" s="1"/>
  <c r="B243" i="9"/>
  <c r="O38" i="9"/>
  <c r="J56" i="9"/>
  <c r="E57" i="9"/>
  <c r="O62" i="11" l="1"/>
  <c r="M63" i="11"/>
  <c r="N63" i="11" s="1"/>
  <c r="G62" i="11"/>
  <c r="H62" i="11"/>
  <c r="I62" i="11" s="1"/>
  <c r="D63" i="11"/>
  <c r="F62" i="11"/>
  <c r="J61" i="11"/>
  <c r="E62" i="11"/>
  <c r="B64" i="11"/>
  <c r="E66" i="10"/>
  <c r="D67" i="10"/>
  <c r="H66" i="10"/>
  <c r="I66" i="10" s="1"/>
  <c r="G66" i="10"/>
  <c r="F66" i="10"/>
  <c r="J65" i="10"/>
  <c r="B68" i="10"/>
  <c r="O61" i="10"/>
  <c r="M62" i="10" s="1"/>
  <c r="N62" i="10" s="1"/>
  <c r="O593" i="9"/>
  <c r="M594" i="9"/>
  <c r="N594" i="9" s="1"/>
  <c r="B595" i="9"/>
  <c r="H58" i="9"/>
  <c r="I58" i="9" s="1"/>
  <c r="G58" i="9"/>
  <c r="E58" i="9"/>
  <c r="E59" i="9" s="1"/>
  <c r="B244" i="9"/>
  <c r="F58" i="9"/>
  <c r="M39" i="9"/>
  <c r="N39" i="9" s="1"/>
  <c r="J58" i="9"/>
  <c r="G59" i="9"/>
  <c r="H59" i="9"/>
  <c r="I59" i="9" s="1"/>
  <c r="F59" i="9"/>
  <c r="E67" i="10" l="1"/>
  <c r="H63" i="11"/>
  <c r="I63" i="11" s="1"/>
  <c r="G63" i="11"/>
  <c r="D64" i="11"/>
  <c r="F63" i="11"/>
  <c r="O63" i="11"/>
  <c r="M64" i="11" s="1"/>
  <c r="N64" i="11" s="1"/>
  <c r="B65" i="11"/>
  <c r="E63" i="11"/>
  <c r="J62" i="11"/>
  <c r="B69" i="10"/>
  <c r="J66" i="10"/>
  <c r="G67" i="10"/>
  <c r="D68" i="10"/>
  <c r="E68" i="10" s="1"/>
  <c r="D69" i="10" s="1"/>
  <c r="H67" i="10"/>
  <c r="I67" i="10" s="1"/>
  <c r="F67" i="10"/>
  <c r="O62" i="10"/>
  <c r="M63" i="10" s="1"/>
  <c r="N63" i="10" s="1"/>
  <c r="O594" i="9"/>
  <c r="M595" i="9"/>
  <c r="N595" i="9" s="1"/>
  <c r="B596" i="9"/>
  <c r="B245" i="9"/>
  <c r="O39" i="9"/>
  <c r="M40" i="9" s="1"/>
  <c r="N40" i="9" s="1"/>
  <c r="J59" i="9"/>
  <c r="O64" i="11" l="1"/>
  <c r="M65" i="11" s="1"/>
  <c r="N65" i="11" s="1"/>
  <c r="H64" i="11"/>
  <c r="I64" i="11" s="1"/>
  <c r="G64" i="11"/>
  <c r="D65" i="11"/>
  <c r="F64" i="11"/>
  <c r="B66" i="11"/>
  <c r="E64" i="11"/>
  <c r="E65" i="11" s="1"/>
  <c r="J63" i="11"/>
  <c r="H69" i="10"/>
  <c r="I69" i="10" s="1"/>
  <c r="G69" i="10"/>
  <c r="F69" i="10"/>
  <c r="J67" i="10"/>
  <c r="G68" i="10"/>
  <c r="H68" i="10"/>
  <c r="I68" i="10" s="1"/>
  <c r="F68" i="10"/>
  <c r="B70" i="10"/>
  <c r="E69" i="10"/>
  <c r="O63" i="10"/>
  <c r="M64" i="10" s="1"/>
  <c r="N64" i="10" s="1"/>
  <c r="B597" i="9"/>
  <c r="O595" i="9"/>
  <c r="M596" i="9" s="1"/>
  <c r="N596" i="9" s="1"/>
  <c r="B246" i="9"/>
  <c r="O40" i="9"/>
  <c r="E60" i="9"/>
  <c r="D61" i="9" s="1"/>
  <c r="G60" i="9"/>
  <c r="H60" i="9"/>
  <c r="I60" i="9" s="1"/>
  <c r="F60" i="9"/>
  <c r="O65" i="11" l="1"/>
  <c r="M66" i="11"/>
  <c r="N66" i="11" s="1"/>
  <c r="B67" i="11"/>
  <c r="H65" i="11"/>
  <c r="I65" i="11" s="1"/>
  <c r="G65" i="11"/>
  <c r="D66" i="11"/>
  <c r="F65" i="11"/>
  <c r="J64" i="11"/>
  <c r="B71" i="10"/>
  <c r="D70" i="10"/>
  <c r="J68" i="10"/>
  <c r="J69" i="10"/>
  <c r="O64" i="10"/>
  <c r="M65" i="10" s="1"/>
  <c r="N65" i="10" s="1"/>
  <c r="O596" i="9"/>
  <c r="M597" i="9" s="1"/>
  <c r="N597" i="9" s="1"/>
  <c r="B598" i="9"/>
  <c r="D62" i="9"/>
  <c r="D63" i="9" s="1"/>
  <c r="D64" i="9" s="1"/>
  <c r="D65" i="9" s="1"/>
  <c r="D66" i="9" s="1"/>
  <c r="B247" i="9"/>
  <c r="M41" i="9"/>
  <c r="N41" i="9" s="1"/>
  <c r="J60" i="9"/>
  <c r="E61" i="9"/>
  <c r="H61" i="9"/>
  <c r="I61" i="9" s="1"/>
  <c r="G61" i="9"/>
  <c r="F61" i="9"/>
  <c r="B68" i="11" l="1"/>
  <c r="D67" i="11"/>
  <c r="H66" i="11"/>
  <c r="I66" i="11" s="1"/>
  <c r="G66" i="11"/>
  <c r="F66" i="11"/>
  <c r="O66" i="11"/>
  <c r="M67" i="11"/>
  <c r="N67" i="11" s="1"/>
  <c r="J65" i="11"/>
  <c r="E66" i="11"/>
  <c r="G70" i="10"/>
  <c r="D71" i="10"/>
  <c r="H70" i="10"/>
  <c r="I70" i="10" s="1"/>
  <c r="F70" i="10"/>
  <c r="E70" i="10"/>
  <c r="B72" i="10"/>
  <c r="O65" i="10"/>
  <c r="M66" i="10" s="1"/>
  <c r="N66" i="10" s="1"/>
  <c r="O597" i="9"/>
  <c r="M598" i="9"/>
  <c r="N598" i="9" s="1"/>
  <c r="B599" i="9"/>
  <c r="B248" i="9"/>
  <c r="O41" i="9"/>
  <c r="J61" i="9"/>
  <c r="D67" i="9"/>
  <c r="E62" i="9"/>
  <c r="H62" i="9"/>
  <c r="I62" i="9" s="1"/>
  <c r="G62" i="9"/>
  <c r="F62" i="9"/>
  <c r="E71" i="10" l="1"/>
  <c r="O67" i="11"/>
  <c r="M68" i="11"/>
  <c r="N68" i="11" s="1"/>
  <c r="D68" i="11"/>
  <c r="G67" i="11"/>
  <c r="H67" i="11"/>
  <c r="I67" i="11" s="1"/>
  <c r="F67" i="11"/>
  <c r="J66" i="11"/>
  <c r="E67" i="11"/>
  <c r="E68" i="11" s="1"/>
  <c r="B69" i="11"/>
  <c r="J70" i="10"/>
  <c r="B73" i="10"/>
  <c r="D72" i="10"/>
  <c r="H71" i="10"/>
  <c r="I71" i="10" s="1"/>
  <c r="G71" i="10"/>
  <c r="F71" i="10"/>
  <c r="O66" i="10"/>
  <c r="M67" i="10" s="1"/>
  <c r="N67" i="10" s="1"/>
  <c r="B600" i="9"/>
  <c r="O598" i="9"/>
  <c r="M599" i="9"/>
  <c r="N599" i="9" s="1"/>
  <c r="B249" i="9"/>
  <c r="M42" i="9"/>
  <c r="N42" i="9" s="1"/>
  <c r="J62" i="9"/>
  <c r="D68" i="9"/>
  <c r="E63" i="9"/>
  <c r="G63" i="9"/>
  <c r="H63" i="9"/>
  <c r="I63" i="9" s="1"/>
  <c r="F63" i="9"/>
  <c r="H68" i="11" l="1"/>
  <c r="I68" i="11" s="1"/>
  <c r="G68" i="11"/>
  <c r="D69" i="11"/>
  <c r="E69" i="11" s="1"/>
  <c r="F68" i="11"/>
  <c r="O68" i="11"/>
  <c r="M69" i="11" s="1"/>
  <c r="N69" i="11" s="1"/>
  <c r="B70" i="11"/>
  <c r="J67" i="11"/>
  <c r="J71" i="10"/>
  <c r="D73" i="10"/>
  <c r="H72" i="10"/>
  <c r="I72" i="10" s="1"/>
  <c r="G72" i="10"/>
  <c r="F72" i="10"/>
  <c r="B74" i="10"/>
  <c r="E72" i="10"/>
  <c r="O67" i="10"/>
  <c r="M68" i="10" s="1"/>
  <c r="N68" i="10" s="1"/>
  <c r="B601" i="9"/>
  <c r="M600" i="9"/>
  <c r="N600" i="9" s="1"/>
  <c r="O599" i="9"/>
  <c r="B250" i="9"/>
  <c r="O42" i="9"/>
  <c r="M43" i="9" s="1"/>
  <c r="N43" i="9" s="1"/>
  <c r="J63" i="9"/>
  <c r="E64" i="9"/>
  <c r="G64" i="9"/>
  <c r="H64" i="9"/>
  <c r="I64" i="9" s="1"/>
  <c r="F64" i="9"/>
  <c r="O69" i="11" l="1"/>
  <c r="M70" i="11" s="1"/>
  <c r="N70" i="11" s="1"/>
  <c r="G69" i="11"/>
  <c r="H69" i="11"/>
  <c r="I69" i="11" s="1"/>
  <c r="D70" i="11"/>
  <c r="F69" i="11"/>
  <c r="B71" i="11"/>
  <c r="J68" i="11"/>
  <c r="E73" i="10"/>
  <c r="J72" i="10"/>
  <c r="B75" i="10"/>
  <c r="G73" i="10"/>
  <c r="H73" i="10"/>
  <c r="I73" i="10" s="1"/>
  <c r="D74" i="10"/>
  <c r="F73" i="10"/>
  <c r="O68" i="10"/>
  <c r="M69" i="10" s="1"/>
  <c r="N69" i="10" s="1"/>
  <c r="M601" i="9"/>
  <c r="N601" i="9" s="1"/>
  <c r="O600" i="9"/>
  <c r="B602" i="9"/>
  <c r="B251" i="9"/>
  <c r="O43" i="9"/>
  <c r="J64" i="9"/>
  <c r="E65" i="9"/>
  <c r="H65" i="9"/>
  <c r="I65" i="9" s="1"/>
  <c r="G65" i="9"/>
  <c r="F65" i="9"/>
  <c r="O70" i="11" l="1"/>
  <c r="M71" i="11"/>
  <c r="N71" i="11" s="1"/>
  <c r="B72" i="11"/>
  <c r="H70" i="11"/>
  <c r="I70" i="11" s="1"/>
  <c r="G70" i="11"/>
  <c r="D71" i="11"/>
  <c r="F70" i="11"/>
  <c r="E70" i="11"/>
  <c r="J69" i="11"/>
  <c r="D75" i="10"/>
  <c r="H74" i="10"/>
  <c r="I74" i="10" s="1"/>
  <c r="G74" i="10"/>
  <c r="F74" i="10"/>
  <c r="B76" i="10"/>
  <c r="J73" i="10"/>
  <c r="E74" i="10"/>
  <c r="O69" i="10"/>
  <c r="M70" i="10" s="1"/>
  <c r="N70" i="10" s="1"/>
  <c r="B603" i="9"/>
  <c r="O601" i="9"/>
  <c r="M602" i="9"/>
  <c r="N602" i="9" s="1"/>
  <c r="B252" i="9"/>
  <c r="M44" i="9"/>
  <c r="N44" i="9" s="1"/>
  <c r="J65" i="9"/>
  <c r="E66" i="9"/>
  <c r="G66" i="9"/>
  <c r="H66" i="9"/>
  <c r="I66" i="9" s="1"/>
  <c r="F66" i="9"/>
  <c r="H71" i="11" l="1"/>
  <c r="I71" i="11" s="1"/>
  <c r="G71" i="11"/>
  <c r="D72" i="11"/>
  <c r="F71" i="11"/>
  <c r="J70" i="11"/>
  <c r="E71" i="11"/>
  <c r="E72" i="11" s="1"/>
  <c r="O71" i="11"/>
  <c r="M72" i="11"/>
  <c r="N72" i="11" s="1"/>
  <c r="B73" i="11"/>
  <c r="E75" i="10"/>
  <c r="J74" i="10"/>
  <c r="B77" i="10"/>
  <c r="H75" i="10"/>
  <c r="I75" i="10" s="1"/>
  <c r="D76" i="10"/>
  <c r="G75" i="10"/>
  <c r="F75" i="10"/>
  <c r="O70" i="10"/>
  <c r="M71" i="10" s="1"/>
  <c r="N71" i="10" s="1"/>
  <c r="O602" i="9"/>
  <c r="M603" i="9"/>
  <c r="N603" i="9" s="1"/>
  <c r="B604" i="9"/>
  <c r="B253" i="9"/>
  <c r="O44" i="9"/>
  <c r="M45" i="9" s="1"/>
  <c r="N45" i="9" s="1"/>
  <c r="J66" i="9"/>
  <c r="E67" i="9"/>
  <c r="G67" i="9"/>
  <c r="H67" i="9"/>
  <c r="I67" i="9" s="1"/>
  <c r="F67" i="9"/>
  <c r="B74" i="11" l="1"/>
  <c r="O72" i="11"/>
  <c r="M73" i="11" s="1"/>
  <c r="N73" i="11" s="1"/>
  <c r="H72" i="11"/>
  <c r="I72" i="11" s="1"/>
  <c r="G72" i="11"/>
  <c r="D73" i="11"/>
  <c r="E73" i="11" s="1"/>
  <c r="F72" i="11"/>
  <c r="J71" i="11"/>
  <c r="D77" i="10"/>
  <c r="H76" i="10"/>
  <c r="I76" i="10" s="1"/>
  <c r="G76" i="10"/>
  <c r="F76" i="10"/>
  <c r="B78" i="10"/>
  <c r="J75" i="10"/>
  <c r="E76" i="10"/>
  <c r="O71" i="10"/>
  <c r="M72" i="10" s="1"/>
  <c r="N72" i="10" s="1"/>
  <c r="B605" i="9"/>
  <c r="O603" i="9"/>
  <c r="M604" i="9"/>
  <c r="N604" i="9" s="1"/>
  <c r="B254" i="9"/>
  <c r="O45" i="9"/>
  <c r="M46" i="9" s="1"/>
  <c r="N46" i="9" s="1"/>
  <c r="J67" i="9"/>
  <c r="E68" i="9"/>
  <c r="D69" i="9" s="1"/>
  <c r="G68" i="9"/>
  <c r="H68" i="9"/>
  <c r="I68" i="9" s="1"/>
  <c r="F68" i="9"/>
  <c r="O73" i="11" l="1"/>
  <c r="M74" i="11" s="1"/>
  <c r="N74" i="11" s="1"/>
  <c r="J72" i="11"/>
  <c r="H73" i="11"/>
  <c r="I73" i="11" s="1"/>
  <c r="G73" i="11"/>
  <c r="D74" i="11"/>
  <c r="E74" i="11" s="1"/>
  <c r="F73" i="11"/>
  <c r="B75" i="11"/>
  <c r="E77" i="10"/>
  <c r="J76" i="10"/>
  <c r="B79" i="10"/>
  <c r="G77" i="10"/>
  <c r="H77" i="10"/>
  <c r="I77" i="10" s="1"/>
  <c r="D78" i="10"/>
  <c r="F77" i="10"/>
  <c r="O72" i="10"/>
  <c r="M73" i="10" s="1"/>
  <c r="N73" i="10" s="1"/>
  <c r="O604" i="9"/>
  <c r="M605" i="9"/>
  <c r="N605" i="9" s="1"/>
  <c r="B606" i="9"/>
  <c r="D70" i="9"/>
  <c r="D71" i="9" s="1"/>
  <c r="D72" i="9" s="1"/>
  <c r="B255" i="9"/>
  <c r="O46" i="9"/>
  <c r="M47" i="9" s="1"/>
  <c r="J68" i="9"/>
  <c r="E69" i="9"/>
  <c r="H69" i="9"/>
  <c r="I69" i="9" s="1"/>
  <c r="G69" i="9"/>
  <c r="F69" i="9"/>
  <c r="O74" i="11" l="1"/>
  <c r="M75" i="11"/>
  <c r="N75" i="11" s="1"/>
  <c r="B76" i="11"/>
  <c r="J73" i="11"/>
  <c r="G74" i="11"/>
  <c r="H74" i="11"/>
  <c r="I74" i="11" s="1"/>
  <c r="D75" i="11"/>
  <c r="F74" i="11"/>
  <c r="E78" i="10"/>
  <c r="D79" i="10"/>
  <c r="G78" i="10"/>
  <c r="H78" i="10"/>
  <c r="I78" i="10" s="1"/>
  <c r="F78" i="10"/>
  <c r="J77" i="10"/>
  <c r="B80" i="10"/>
  <c r="O73" i="10"/>
  <c r="M74" i="10" s="1"/>
  <c r="N74" i="10" s="1"/>
  <c r="B607" i="9"/>
  <c r="O605" i="9"/>
  <c r="M606" i="9" s="1"/>
  <c r="N606" i="9" s="1"/>
  <c r="B256" i="9"/>
  <c r="N47" i="9"/>
  <c r="J69" i="9"/>
  <c r="E70" i="9"/>
  <c r="G70" i="9"/>
  <c r="H70" i="9"/>
  <c r="I70" i="9" s="1"/>
  <c r="F70" i="9"/>
  <c r="E79" i="10" l="1"/>
  <c r="G75" i="11"/>
  <c r="H75" i="11"/>
  <c r="I75" i="11" s="1"/>
  <c r="D76" i="11"/>
  <c r="F75" i="11"/>
  <c r="E75" i="11"/>
  <c r="J74" i="11"/>
  <c r="O75" i="11"/>
  <c r="M76" i="11" s="1"/>
  <c r="N76" i="11" s="1"/>
  <c r="B77" i="11"/>
  <c r="J78" i="10"/>
  <c r="B81" i="10"/>
  <c r="G79" i="10"/>
  <c r="H79" i="10"/>
  <c r="I79" i="10" s="1"/>
  <c r="D80" i="10"/>
  <c r="F79" i="10"/>
  <c r="O74" i="10"/>
  <c r="M75" i="10" s="1"/>
  <c r="N75" i="10" s="1"/>
  <c r="O606" i="9"/>
  <c r="M607" i="9" s="1"/>
  <c r="N607" i="9" s="1"/>
  <c r="B608" i="9"/>
  <c r="B257" i="9"/>
  <c r="O47" i="9"/>
  <c r="M48" i="9" s="1"/>
  <c r="J70" i="9"/>
  <c r="E71" i="9"/>
  <c r="G71" i="9"/>
  <c r="H71" i="9"/>
  <c r="I71" i="9" s="1"/>
  <c r="F71" i="9"/>
  <c r="E76" i="11" l="1"/>
  <c r="O76" i="11"/>
  <c r="M77" i="11"/>
  <c r="N77" i="11" s="1"/>
  <c r="B78" i="11"/>
  <c r="J75" i="11"/>
  <c r="H76" i="11"/>
  <c r="I76" i="11" s="1"/>
  <c r="G76" i="11"/>
  <c r="D77" i="11"/>
  <c r="E77" i="11" s="1"/>
  <c r="F76" i="11"/>
  <c r="G80" i="10"/>
  <c r="H80" i="10"/>
  <c r="I80" i="10" s="1"/>
  <c r="F80" i="10"/>
  <c r="B82" i="10"/>
  <c r="J79" i="10"/>
  <c r="E80" i="10"/>
  <c r="D81" i="10" s="1"/>
  <c r="O75" i="10"/>
  <c r="M76" i="10" s="1"/>
  <c r="N76" i="10" s="1"/>
  <c r="O607" i="9"/>
  <c r="M608" i="9"/>
  <c r="N608" i="9" s="1"/>
  <c r="B609" i="9"/>
  <c r="B258" i="9"/>
  <c r="N48" i="9"/>
  <c r="J71" i="9"/>
  <c r="J76" i="11" l="1"/>
  <c r="H77" i="11"/>
  <c r="I77" i="11" s="1"/>
  <c r="G77" i="11"/>
  <c r="D78" i="11"/>
  <c r="E78" i="11" s="1"/>
  <c r="F77" i="11"/>
  <c r="O77" i="11"/>
  <c r="M78" i="11"/>
  <c r="N78" i="11" s="1"/>
  <c r="B79" i="11"/>
  <c r="G81" i="10"/>
  <c r="D82" i="10"/>
  <c r="H81" i="10"/>
  <c r="I81" i="10" s="1"/>
  <c r="F81" i="10"/>
  <c r="B83" i="10"/>
  <c r="J80" i="10"/>
  <c r="E81" i="10"/>
  <c r="O76" i="10"/>
  <c r="M77" i="10" s="1"/>
  <c r="N77" i="10" s="1"/>
  <c r="B610" i="9"/>
  <c r="O608" i="9"/>
  <c r="M609" i="9" s="1"/>
  <c r="N609" i="9" s="1"/>
  <c r="B259" i="9"/>
  <c r="O48" i="9"/>
  <c r="M49" i="9" s="1"/>
  <c r="G72" i="9"/>
  <c r="H72" i="9"/>
  <c r="I72" i="9" s="1"/>
  <c r="F72" i="9"/>
  <c r="E72" i="9"/>
  <c r="D73" i="9" s="1"/>
  <c r="B80" i="11" l="1"/>
  <c r="J77" i="11"/>
  <c r="O78" i="11"/>
  <c r="M79" i="11" s="1"/>
  <c r="N79" i="11" s="1"/>
  <c r="H78" i="11"/>
  <c r="I78" i="11" s="1"/>
  <c r="G78" i="11"/>
  <c r="D79" i="11"/>
  <c r="F78" i="11"/>
  <c r="E82" i="10"/>
  <c r="J81" i="10"/>
  <c r="B84" i="10"/>
  <c r="D83" i="10"/>
  <c r="G82" i="10"/>
  <c r="H82" i="10"/>
  <c r="I82" i="10" s="1"/>
  <c r="F82" i="10"/>
  <c r="O77" i="10"/>
  <c r="M78" i="10" s="1"/>
  <c r="N78" i="10" s="1"/>
  <c r="O609" i="9"/>
  <c r="M610" i="9" s="1"/>
  <c r="N610" i="9" s="1"/>
  <c r="B611" i="9"/>
  <c r="D74" i="9"/>
  <c r="D75" i="9" s="1"/>
  <c r="D76" i="9" s="1"/>
  <c r="D77" i="9" s="1"/>
  <c r="D78" i="9" s="1"/>
  <c r="D79" i="9" s="1"/>
  <c r="B260" i="9"/>
  <c r="N49" i="9"/>
  <c r="J72" i="9"/>
  <c r="J78" i="11" l="1"/>
  <c r="B81" i="11"/>
  <c r="H79" i="11"/>
  <c r="I79" i="11" s="1"/>
  <c r="G79" i="11"/>
  <c r="D80" i="11"/>
  <c r="F79" i="11"/>
  <c r="O79" i="11"/>
  <c r="M80" i="11" s="1"/>
  <c r="N80" i="11" s="1"/>
  <c r="E79" i="11"/>
  <c r="J82" i="10"/>
  <c r="D84" i="10"/>
  <c r="H83" i="10"/>
  <c r="I83" i="10" s="1"/>
  <c r="G83" i="10"/>
  <c r="F83" i="10"/>
  <c r="E83" i="10"/>
  <c r="B85" i="10"/>
  <c r="O78" i="10"/>
  <c r="M79" i="10" s="1"/>
  <c r="N79" i="10" s="1"/>
  <c r="O610" i="9"/>
  <c r="M611" i="9"/>
  <c r="N611" i="9" s="1"/>
  <c r="B612" i="9"/>
  <c r="B261" i="9"/>
  <c r="O49" i="9"/>
  <c r="D80" i="9"/>
  <c r="E73" i="9"/>
  <c r="H73" i="9"/>
  <c r="I73" i="9" s="1"/>
  <c r="G73" i="9"/>
  <c r="F73" i="9"/>
  <c r="E84" i="10" l="1"/>
  <c r="H80" i="11"/>
  <c r="I80" i="11" s="1"/>
  <c r="G80" i="11"/>
  <c r="F80" i="11"/>
  <c r="B82" i="11"/>
  <c r="O80" i="11"/>
  <c r="M81" i="11" s="1"/>
  <c r="N81" i="11" s="1"/>
  <c r="J79" i="11"/>
  <c r="E80" i="11"/>
  <c r="D81" i="11" s="1"/>
  <c r="B86" i="10"/>
  <c r="J83" i="10"/>
  <c r="D85" i="10"/>
  <c r="G84" i="10"/>
  <c r="H84" i="10"/>
  <c r="I84" i="10" s="1"/>
  <c r="F84" i="10"/>
  <c r="O79" i="10"/>
  <c r="M80" i="10" s="1"/>
  <c r="N80" i="10" s="1"/>
  <c r="O611" i="9"/>
  <c r="M612" i="9" s="1"/>
  <c r="N612" i="9" s="1"/>
  <c r="B613" i="9"/>
  <c r="B262" i="9"/>
  <c r="M50" i="9"/>
  <c r="N50" i="9" s="1"/>
  <c r="J73" i="9"/>
  <c r="G74" i="9"/>
  <c r="H74" i="9"/>
  <c r="I74" i="9" s="1"/>
  <c r="F74" i="9"/>
  <c r="E74" i="9"/>
  <c r="G81" i="11" l="1"/>
  <c r="D82" i="11"/>
  <c r="H81" i="11"/>
  <c r="I81" i="11" s="1"/>
  <c r="F81" i="11"/>
  <c r="E81" i="11"/>
  <c r="E82" i="11" s="1"/>
  <c r="O81" i="11"/>
  <c r="M82" i="11" s="1"/>
  <c r="N82" i="11" s="1"/>
  <c r="B83" i="11"/>
  <c r="J80" i="11"/>
  <c r="J84" i="10"/>
  <c r="G85" i="10"/>
  <c r="H85" i="10"/>
  <c r="I85" i="10" s="1"/>
  <c r="D86" i="10"/>
  <c r="F85" i="10"/>
  <c r="E85" i="10"/>
  <c r="B87" i="10"/>
  <c r="O80" i="10"/>
  <c r="M81" i="10" s="1"/>
  <c r="N81" i="10" s="1"/>
  <c r="O612" i="9"/>
  <c r="M613" i="9" s="1"/>
  <c r="N613" i="9" s="1"/>
  <c r="B614" i="9"/>
  <c r="B263" i="9"/>
  <c r="O50" i="9"/>
  <c r="J74" i="9"/>
  <c r="G75" i="9"/>
  <c r="H75" i="9"/>
  <c r="I75" i="9" s="1"/>
  <c r="F75" i="9"/>
  <c r="E75" i="9"/>
  <c r="E86" i="10" l="1"/>
  <c r="J81" i="11"/>
  <c r="O82" i="11"/>
  <c r="M83" i="11" s="1"/>
  <c r="N83" i="11" s="1"/>
  <c r="B84" i="11"/>
  <c r="G82" i="11"/>
  <c r="H82" i="11"/>
  <c r="I82" i="11" s="1"/>
  <c r="D83" i="11"/>
  <c r="F82" i="11"/>
  <c r="H86" i="10"/>
  <c r="I86" i="10" s="1"/>
  <c r="D87" i="10"/>
  <c r="E87" i="10" s="1"/>
  <c r="G86" i="10"/>
  <c r="F86" i="10"/>
  <c r="J85" i="10"/>
  <c r="B88" i="10"/>
  <c r="O81" i="10"/>
  <c r="M82" i="10" s="1"/>
  <c r="N82" i="10" s="1"/>
  <c r="O613" i="9"/>
  <c r="M614" i="9"/>
  <c r="N614" i="9" s="1"/>
  <c r="B615" i="9"/>
  <c r="B264" i="9"/>
  <c r="M51" i="9"/>
  <c r="N51" i="9" s="1"/>
  <c r="J75" i="9"/>
  <c r="G76" i="9"/>
  <c r="H76" i="9"/>
  <c r="I76" i="9" s="1"/>
  <c r="F76" i="9"/>
  <c r="E76" i="9"/>
  <c r="O83" i="11" l="1"/>
  <c r="M84" i="11" s="1"/>
  <c r="N84" i="11" s="1"/>
  <c r="B85" i="11"/>
  <c r="G83" i="11"/>
  <c r="D84" i="11"/>
  <c r="H83" i="11"/>
  <c r="I83" i="11" s="1"/>
  <c r="F83" i="11"/>
  <c r="J82" i="11"/>
  <c r="E83" i="11"/>
  <c r="J86" i="10"/>
  <c r="B89" i="10"/>
  <c r="H87" i="10"/>
  <c r="I87" i="10" s="1"/>
  <c r="G87" i="10"/>
  <c r="D88" i="10"/>
  <c r="E88" i="10" s="1"/>
  <c r="F87" i="10"/>
  <c r="O82" i="10"/>
  <c r="M83" i="10" s="1"/>
  <c r="N83" i="10" s="1"/>
  <c r="O614" i="9"/>
  <c r="M615" i="9"/>
  <c r="N615" i="9" s="1"/>
  <c r="B616" i="9"/>
  <c r="B265" i="9"/>
  <c r="O51" i="9"/>
  <c r="M52" i="9" s="1"/>
  <c r="N52" i="9" s="1"/>
  <c r="J76" i="9"/>
  <c r="H77" i="9"/>
  <c r="I77" i="9" s="1"/>
  <c r="G77" i="9"/>
  <c r="F77" i="9"/>
  <c r="E77" i="9"/>
  <c r="J83" i="11" l="1"/>
  <c r="O84" i="11"/>
  <c r="M85" i="11" s="1"/>
  <c r="N85" i="11" s="1"/>
  <c r="G84" i="11"/>
  <c r="H84" i="11"/>
  <c r="I84" i="11" s="1"/>
  <c r="D85" i="11"/>
  <c r="F84" i="11"/>
  <c r="B86" i="11"/>
  <c r="E84" i="11"/>
  <c r="E85" i="11" s="1"/>
  <c r="H88" i="10"/>
  <c r="I88" i="10" s="1"/>
  <c r="G88" i="10"/>
  <c r="D89" i="10"/>
  <c r="E89" i="10" s="1"/>
  <c r="F88" i="10"/>
  <c r="J87" i="10"/>
  <c r="B90" i="10"/>
  <c r="O83" i="10"/>
  <c r="M84" i="10" s="1"/>
  <c r="N84" i="10" s="1"/>
  <c r="B617" i="9"/>
  <c r="M616" i="9"/>
  <c r="N616" i="9" s="1"/>
  <c r="O615" i="9"/>
  <c r="B266" i="9"/>
  <c r="O52" i="9"/>
  <c r="J77" i="9"/>
  <c r="E78" i="9"/>
  <c r="G78" i="9"/>
  <c r="H78" i="9"/>
  <c r="I78" i="9" s="1"/>
  <c r="F78" i="9"/>
  <c r="O85" i="11" l="1"/>
  <c r="M86" i="11" s="1"/>
  <c r="N86" i="11" s="1"/>
  <c r="G85" i="11"/>
  <c r="D86" i="11"/>
  <c r="H85" i="11"/>
  <c r="I85" i="11" s="1"/>
  <c r="F85" i="11"/>
  <c r="E86" i="11"/>
  <c r="B87" i="11"/>
  <c r="J84" i="11"/>
  <c r="B91" i="10"/>
  <c r="H89" i="10"/>
  <c r="I89" i="10" s="1"/>
  <c r="D90" i="10"/>
  <c r="G89" i="10"/>
  <c r="F89" i="10"/>
  <c r="J88" i="10"/>
  <c r="O84" i="10"/>
  <c r="M85" i="10" s="1"/>
  <c r="N85" i="10" s="1"/>
  <c r="O616" i="9"/>
  <c r="M617" i="9"/>
  <c r="N617" i="9" s="1"/>
  <c r="B618" i="9"/>
  <c r="B267" i="9"/>
  <c r="M53" i="9"/>
  <c r="N53" i="9" s="1"/>
  <c r="J78" i="9"/>
  <c r="G80" i="9"/>
  <c r="H80" i="9"/>
  <c r="I80" i="9" s="1"/>
  <c r="F80" i="9"/>
  <c r="E79" i="9"/>
  <c r="E80" i="9" s="1"/>
  <c r="D81" i="9" s="1"/>
  <c r="G79" i="9"/>
  <c r="H79" i="9"/>
  <c r="I79" i="9" s="1"/>
  <c r="F79" i="9"/>
  <c r="O86" i="11" l="1"/>
  <c r="M87" i="11" s="1"/>
  <c r="N87" i="11" s="1"/>
  <c r="B88" i="11"/>
  <c r="G86" i="11"/>
  <c r="H86" i="11"/>
  <c r="I86" i="11" s="1"/>
  <c r="D87" i="11"/>
  <c r="F86" i="11"/>
  <c r="J85" i="11"/>
  <c r="B92" i="10"/>
  <c r="H90" i="10"/>
  <c r="I90" i="10" s="1"/>
  <c r="D91" i="10"/>
  <c r="G90" i="10"/>
  <c r="F90" i="10"/>
  <c r="J89" i="10"/>
  <c r="E90" i="10"/>
  <c r="O85" i="10"/>
  <c r="M86" i="10" s="1"/>
  <c r="N86" i="10" s="1"/>
  <c r="B619" i="9"/>
  <c r="O617" i="9"/>
  <c r="M618" i="9"/>
  <c r="N618" i="9" s="1"/>
  <c r="B268" i="9"/>
  <c r="D82" i="9"/>
  <c r="O53" i="9"/>
  <c r="J79" i="9"/>
  <c r="J80" i="9"/>
  <c r="E81" i="9"/>
  <c r="H81" i="9"/>
  <c r="I81" i="9" s="1"/>
  <c r="G81" i="9"/>
  <c r="F81" i="9"/>
  <c r="O87" i="11" l="1"/>
  <c r="M88" i="11" s="1"/>
  <c r="N88" i="11" s="1"/>
  <c r="G87" i="11"/>
  <c r="D88" i="11"/>
  <c r="H87" i="11"/>
  <c r="I87" i="11" s="1"/>
  <c r="F87" i="11"/>
  <c r="J86" i="11"/>
  <c r="E87" i="11"/>
  <c r="B89" i="11"/>
  <c r="E91" i="10"/>
  <c r="H91" i="10"/>
  <c r="I91" i="10" s="1"/>
  <c r="D92" i="10"/>
  <c r="G91" i="10"/>
  <c r="F91" i="10"/>
  <c r="J90" i="10"/>
  <c r="B93" i="10"/>
  <c r="O86" i="10"/>
  <c r="M87" i="10" s="1"/>
  <c r="N87" i="10" s="1"/>
  <c r="D83" i="9"/>
  <c r="O618" i="9"/>
  <c r="M619" i="9" s="1"/>
  <c r="N619" i="9" s="1"/>
  <c r="B620" i="9"/>
  <c r="B269" i="9"/>
  <c r="M54" i="9"/>
  <c r="N54" i="9" s="1"/>
  <c r="J81" i="9"/>
  <c r="E82" i="9"/>
  <c r="G82" i="9"/>
  <c r="H82" i="9"/>
  <c r="I82" i="9" s="1"/>
  <c r="F82" i="9"/>
  <c r="E88" i="11" l="1"/>
  <c r="J87" i="11"/>
  <c r="O88" i="11"/>
  <c r="M89" i="11" s="1"/>
  <c r="N89" i="11" s="1"/>
  <c r="B90" i="11"/>
  <c r="G88" i="11"/>
  <c r="H88" i="11"/>
  <c r="I88" i="11" s="1"/>
  <c r="D89" i="11"/>
  <c r="F88" i="11"/>
  <c r="B94" i="10"/>
  <c r="G92" i="10"/>
  <c r="H92" i="10"/>
  <c r="I92" i="10" s="1"/>
  <c r="F92" i="10"/>
  <c r="E92" i="10"/>
  <c r="D93" i="10" s="1"/>
  <c r="J91" i="10"/>
  <c r="O87" i="10"/>
  <c r="M88" i="10" s="1"/>
  <c r="N88" i="10" s="1"/>
  <c r="D84" i="9"/>
  <c r="O619" i="9"/>
  <c r="M620" i="9" s="1"/>
  <c r="N620" i="9" s="1"/>
  <c r="B621" i="9"/>
  <c r="B270" i="9"/>
  <c r="O54" i="9"/>
  <c r="M55" i="9" s="1"/>
  <c r="N55" i="9" s="1"/>
  <c r="J82" i="9"/>
  <c r="E83" i="9"/>
  <c r="G83" i="9"/>
  <c r="H83" i="9"/>
  <c r="I83" i="9" s="1"/>
  <c r="F83" i="9"/>
  <c r="O89" i="11" l="1"/>
  <c r="M90" i="11" s="1"/>
  <c r="N90" i="11" s="1"/>
  <c r="B91" i="11"/>
  <c r="G89" i="11"/>
  <c r="D90" i="11"/>
  <c r="H89" i="11"/>
  <c r="I89" i="11" s="1"/>
  <c r="F89" i="11"/>
  <c r="J88" i="11"/>
  <c r="E89" i="11"/>
  <c r="G93" i="10"/>
  <c r="H93" i="10"/>
  <c r="I93" i="10" s="1"/>
  <c r="D94" i="10"/>
  <c r="F93" i="10"/>
  <c r="J92" i="10"/>
  <c r="E93" i="10"/>
  <c r="B95" i="10"/>
  <c r="O88" i="10"/>
  <c r="M89" i="10" s="1"/>
  <c r="N89" i="10" s="1"/>
  <c r="O620" i="9"/>
  <c r="M621" i="9"/>
  <c r="N621" i="9" s="1"/>
  <c r="B622" i="9"/>
  <c r="B271" i="9"/>
  <c r="O55" i="9"/>
  <c r="M56" i="9" s="1"/>
  <c r="J83" i="9"/>
  <c r="E84" i="9"/>
  <c r="D85" i="9" s="1"/>
  <c r="G84" i="9"/>
  <c r="H84" i="9"/>
  <c r="I84" i="9" s="1"/>
  <c r="F84" i="9"/>
  <c r="E94" i="10" l="1"/>
  <c r="J89" i="11"/>
  <c r="O90" i="11"/>
  <c r="M91" i="11" s="1"/>
  <c r="N91" i="11" s="1"/>
  <c r="G90" i="11"/>
  <c r="H90" i="11"/>
  <c r="I90" i="11" s="1"/>
  <c r="D91" i="11"/>
  <c r="F90" i="11"/>
  <c r="E90" i="11"/>
  <c r="E91" i="11" s="1"/>
  <c r="B92" i="11"/>
  <c r="G94" i="10"/>
  <c r="D95" i="10"/>
  <c r="H94" i="10"/>
  <c r="I94" i="10" s="1"/>
  <c r="F94" i="10"/>
  <c r="B96" i="10"/>
  <c r="J93" i="10"/>
  <c r="O89" i="10"/>
  <c r="M90" i="10" s="1"/>
  <c r="N90" i="10" s="1"/>
  <c r="B623" i="9"/>
  <c r="O621" i="9"/>
  <c r="M622" i="9"/>
  <c r="N622" i="9" s="1"/>
  <c r="D86" i="9"/>
  <c r="D87" i="9" s="1"/>
  <c r="D88" i="9" s="1"/>
  <c r="D89" i="9" s="1"/>
  <c r="D90" i="9" s="1"/>
  <c r="B272" i="9"/>
  <c r="N56" i="9"/>
  <c r="J84" i="9"/>
  <c r="E95" i="10" l="1"/>
  <c r="J90" i="11"/>
  <c r="O91" i="11"/>
  <c r="M92" i="11" s="1"/>
  <c r="N92" i="11" s="1"/>
  <c r="B93" i="11"/>
  <c r="G91" i="11"/>
  <c r="D92" i="11"/>
  <c r="H91" i="11"/>
  <c r="I91" i="11" s="1"/>
  <c r="F91" i="11"/>
  <c r="J94" i="10"/>
  <c r="H95" i="10"/>
  <c r="I95" i="10" s="1"/>
  <c r="G95" i="10"/>
  <c r="D96" i="10"/>
  <c r="F95" i="10"/>
  <c r="B97" i="10"/>
  <c r="O90" i="10"/>
  <c r="M91" i="10" s="1"/>
  <c r="N91" i="10" s="1"/>
  <c r="B624" i="9"/>
  <c r="O622" i="9"/>
  <c r="M623" i="9"/>
  <c r="N623" i="9" s="1"/>
  <c r="D91" i="9"/>
  <c r="B273" i="9"/>
  <c r="O56" i="9"/>
  <c r="E85" i="9"/>
  <c r="H85" i="9"/>
  <c r="I85" i="9" s="1"/>
  <c r="G85" i="9"/>
  <c r="F85" i="9"/>
  <c r="E96" i="10" l="1"/>
  <c r="O92" i="11"/>
  <c r="M93" i="11" s="1"/>
  <c r="N93" i="11" s="1"/>
  <c r="G92" i="11"/>
  <c r="H92" i="11"/>
  <c r="I92" i="11" s="1"/>
  <c r="F92" i="11"/>
  <c r="J91" i="11"/>
  <c r="B94" i="11"/>
  <c r="E92" i="11"/>
  <c r="D93" i="11" s="1"/>
  <c r="G96" i="10"/>
  <c r="D97" i="10"/>
  <c r="E97" i="10" s="1"/>
  <c r="H96" i="10"/>
  <c r="I96" i="10" s="1"/>
  <c r="F96" i="10"/>
  <c r="B98" i="10"/>
  <c r="J95" i="10"/>
  <c r="O91" i="10"/>
  <c r="M92" i="10" s="1"/>
  <c r="N92" i="10" s="1"/>
  <c r="O623" i="9"/>
  <c r="M624" i="9"/>
  <c r="N624" i="9" s="1"/>
  <c r="B625" i="9"/>
  <c r="D92" i="9"/>
  <c r="B274" i="9"/>
  <c r="M57" i="9"/>
  <c r="N57" i="9" s="1"/>
  <c r="J85" i="9"/>
  <c r="G87" i="9"/>
  <c r="H87" i="9"/>
  <c r="I87" i="9" s="1"/>
  <c r="F87" i="9"/>
  <c r="E86" i="9"/>
  <c r="E87" i="9" s="1"/>
  <c r="H86" i="9"/>
  <c r="I86" i="9" s="1"/>
  <c r="G86" i="9"/>
  <c r="F86" i="9"/>
  <c r="G93" i="11" l="1"/>
  <c r="D94" i="11"/>
  <c r="H93" i="11"/>
  <c r="I93" i="11" s="1"/>
  <c r="F93" i="11"/>
  <c r="E93" i="11"/>
  <c r="E94" i="11" s="1"/>
  <c r="O93" i="11"/>
  <c r="M94" i="11" s="1"/>
  <c r="N94" i="11" s="1"/>
  <c r="B95" i="11"/>
  <c r="J92" i="11"/>
  <c r="B99" i="10"/>
  <c r="J96" i="10"/>
  <c r="D98" i="10"/>
  <c r="G97" i="10"/>
  <c r="H97" i="10"/>
  <c r="I97" i="10" s="1"/>
  <c r="F97" i="10"/>
  <c r="O92" i="10"/>
  <c r="M93" i="10" s="1"/>
  <c r="N93" i="10" s="1"/>
  <c r="B626" i="9"/>
  <c r="O624" i="9"/>
  <c r="M625" i="9" s="1"/>
  <c r="N625" i="9" s="1"/>
  <c r="B275" i="9"/>
  <c r="O57" i="9"/>
  <c r="M58" i="9" s="1"/>
  <c r="N58" i="9" s="1"/>
  <c r="J87" i="9"/>
  <c r="J86" i="9"/>
  <c r="E88" i="9"/>
  <c r="G88" i="9"/>
  <c r="H88" i="9"/>
  <c r="I88" i="9" s="1"/>
  <c r="F88" i="9"/>
  <c r="O94" i="11" l="1"/>
  <c r="M95" i="11" s="1"/>
  <c r="N95" i="11" s="1"/>
  <c r="B96" i="11"/>
  <c r="G94" i="11"/>
  <c r="H94" i="11"/>
  <c r="I94" i="11" s="1"/>
  <c r="D95" i="11"/>
  <c r="F94" i="11"/>
  <c r="J93" i="11"/>
  <c r="J97" i="10"/>
  <c r="G98" i="10"/>
  <c r="H98" i="10"/>
  <c r="I98" i="10" s="1"/>
  <c r="D99" i="10"/>
  <c r="F98" i="10"/>
  <c r="E98" i="10"/>
  <c r="B100" i="10"/>
  <c r="O93" i="10"/>
  <c r="M94" i="10" s="1"/>
  <c r="N94" i="10" s="1"/>
  <c r="O625" i="9"/>
  <c r="M626" i="9" s="1"/>
  <c r="N626" i="9" s="1"/>
  <c r="B627" i="9"/>
  <c r="B276" i="9"/>
  <c r="O58" i="9"/>
  <c r="M59" i="9" s="1"/>
  <c r="J88" i="9"/>
  <c r="E89" i="9"/>
  <c r="H89" i="9"/>
  <c r="I89" i="9" s="1"/>
  <c r="G89" i="9"/>
  <c r="F89" i="9"/>
  <c r="E99" i="10" l="1"/>
  <c r="J94" i="11"/>
  <c r="O95" i="11"/>
  <c r="M96" i="11" s="1"/>
  <c r="N96" i="11" s="1"/>
  <c r="G95" i="11"/>
  <c r="D96" i="11"/>
  <c r="H95" i="11"/>
  <c r="I95" i="11" s="1"/>
  <c r="F95" i="11"/>
  <c r="E95" i="11"/>
  <c r="E96" i="11" s="1"/>
  <c r="B97" i="11"/>
  <c r="G99" i="10"/>
  <c r="H99" i="10"/>
  <c r="I99" i="10" s="1"/>
  <c r="D100" i="10"/>
  <c r="F99" i="10"/>
  <c r="J98" i="10"/>
  <c r="B101" i="10"/>
  <c r="O94" i="10"/>
  <c r="M95" i="10" s="1"/>
  <c r="N95" i="10" s="1"/>
  <c r="O626" i="9"/>
  <c r="M627" i="9"/>
  <c r="N627" i="9" s="1"/>
  <c r="B628" i="9"/>
  <c r="B277" i="9"/>
  <c r="N59" i="9"/>
  <c r="J89" i="9"/>
  <c r="E90" i="9"/>
  <c r="G90" i="9"/>
  <c r="H90" i="9"/>
  <c r="I90" i="9" s="1"/>
  <c r="F90" i="9"/>
  <c r="O96" i="11" l="1"/>
  <c r="M97" i="11" s="1"/>
  <c r="N97" i="11" s="1"/>
  <c r="B98" i="11"/>
  <c r="J95" i="11"/>
  <c r="G96" i="11"/>
  <c r="H96" i="11"/>
  <c r="I96" i="11" s="1"/>
  <c r="D97" i="11"/>
  <c r="F96" i="11"/>
  <c r="G100" i="10"/>
  <c r="D101" i="10"/>
  <c r="H100" i="10"/>
  <c r="I100" i="10" s="1"/>
  <c r="F100" i="10"/>
  <c r="E100" i="10"/>
  <c r="J99" i="10"/>
  <c r="B102" i="10"/>
  <c r="O95" i="10"/>
  <c r="M96" i="10" s="1"/>
  <c r="N96" i="10" s="1"/>
  <c r="B629" i="9"/>
  <c r="O627" i="9"/>
  <c r="M628" i="9"/>
  <c r="N628" i="9" s="1"/>
  <c r="B278" i="9"/>
  <c r="O59" i="9"/>
  <c r="M60" i="9" s="1"/>
  <c r="J90" i="9"/>
  <c r="O97" i="11" l="1"/>
  <c r="M98" i="11" s="1"/>
  <c r="N98" i="11" s="1"/>
  <c r="G97" i="11"/>
  <c r="D98" i="11"/>
  <c r="H97" i="11"/>
  <c r="I97" i="11" s="1"/>
  <c r="F97" i="11"/>
  <c r="J96" i="11"/>
  <c r="E97" i="11"/>
  <c r="E98" i="11" s="1"/>
  <c r="B99" i="11"/>
  <c r="E101" i="10"/>
  <c r="J100" i="10"/>
  <c r="G101" i="10"/>
  <c r="H101" i="10"/>
  <c r="I101" i="10" s="1"/>
  <c r="D102" i="10"/>
  <c r="F101" i="10"/>
  <c r="B103" i="10"/>
  <c r="O96" i="10"/>
  <c r="M97" i="10" s="1"/>
  <c r="N97" i="10" s="1"/>
  <c r="B630" i="9"/>
  <c r="O628" i="9"/>
  <c r="M629" i="9" s="1"/>
  <c r="N629" i="9" s="1"/>
  <c r="B279" i="9"/>
  <c r="N60" i="9"/>
  <c r="E91" i="9"/>
  <c r="G91" i="9"/>
  <c r="H91" i="9"/>
  <c r="I91" i="9" s="1"/>
  <c r="F91" i="9"/>
  <c r="O98" i="11" l="1"/>
  <c r="M99" i="11" s="1"/>
  <c r="N99" i="11" s="1"/>
  <c r="B100" i="11"/>
  <c r="G98" i="11"/>
  <c r="H98" i="11"/>
  <c r="I98" i="11" s="1"/>
  <c r="D99" i="11"/>
  <c r="F98" i="11"/>
  <c r="J97" i="11"/>
  <c r="H102" i="10"/>
  <c r="I102" i="10" s="1"/>
  <c r="D103" i="10"/>
  <c r="G102" i="10"/>
  <c r="F102" i="10"/>
  <c r="B104" i="10"/>
  <c r="J101" i="10"/>
  <c r="E102" i="10"/>
  <c r="O97" i="10"/>
  <c r="M98" i="10" s="1"/>
  <c r="N98" i="10" s="1"/>
  <c r="O629" i="9"/>
  <c r="M630" i="9" s="1"/>
  <c r="N630" i="9" s="1"/>
  <c r="B631" i="9"/>
  <c r="B280" i="9"/>
  <c r="O60" i="9"/>
  <c r="M61" i="9" s="1"/>
  <c r="J91" i="9"/>
  <c r="E92" i="9"/>
  <c r="D93" i="9" s="1"/>
  <c r="G92" i="9"/>
  <c r="H92" i="9"/>
  <c r="I92" i="9" s="1"/>
  <c r="F92" i="9"/>
  <c r="O99" i="11" l="1"/>
  <c r="M100" i="11" s="1"/>
  <c r="N100" i="11" s="1"/>
  <c r="G99" i="11"/>
  <c r="D100" i="11"/>
  <c r="H99" i="11"/>
  <c r="I99" i="11" s="1"/>
  <c r="F99" i="11"/>
  <c r="J98" i="11"/>
  <c r="E99" i="11"/>
  <c r="E100" i="11" s="1"/>
  <c r="B101" i="11"/>
  <c r="E103" i="10"/>
  <c r="B105" i="10"/>
  <c r="H103" i="10"/>
  <c r="I103" i="10" s="1"/>
  <c r="G103" i="10"/>
  <c r="D104" i="10"/>
  <c r="F103" i="10"/>
  <c r="J102" i="10"/>
  <c r="O98" i="10"/>
  <c r="M99" i="10" s="1"/>
  <c r="N99" i="10" s="1"/>
  <c r="O630" i="9"/>
  <c r="M631" i="9" s="1"/>
  <c r="N631" i="9" s="1"/>
  <c r="B632" i="9"/>
  <c r="B281" i="9"/>
  <c r="D94" i="9"/>
  <c r="D95" i="9" s="1"/>
  <c r="D96" i="9" s="1"/>
  <c r="N61" i="9"/>
  <c r="J92" i="9"/>
  <c r="E93" i="9"/>
  <c r="H93" i="9"/>
  <c r="I93" i="9" s="1"/>
  <c r="G93" i="9"/>
  <c r="F93" i="9"/>
  <c r="J99" i="11" l="1"/>
  <c r="O100" i="11"/>
  <c r="M101" i="11" s="1"/>
  <c r="N101" i="11" s="1"/>
  <c r="B102" i="11"/>
  <c r="G100" i="11"/>
  <c r="H100" i="11"/>
  <c r="I100" i="11" s="1"/>
  <c r="D101" i="11"/>
  <c r="F100" i="11"/>
  <c r="H104" i="10"/>
  <c r="I104" i="10" s="1"/>
  <c r="G104" i="10"/>
  <c r="F104" i="10"/>
  <c r="J103" i="10"/>
  <c r="E104" i="10"/>
  <c r="D105" i="10" s="1"/>
  <c r="B106" i="10"/>
  <c r="O99" i="10"/>
  <c r="M100" i="10" s="1"/>
  <c r="N100" i="10" s="1"/>
  <c r="O631" i="9"/>
  <c r="M632" i="9" s="1"/>
  <c r="N632" i="9" s="1"/>
  <c r="B633" i="9"/>
  <c r="B282" i="9"/>
  <c r="J93" i="9"/>
  <c r="O61" i="9"/>
  <c r="M62" i="9" s="1"/>
  <c r="E94" i="9"/>
  <c r="G94" i="9"/>
  <c r="H94" i="9"/>
  <c r="I94" i="9" s="1"/>
  <c r="F94" i="9"/>
  <c r="O101" i="11" l="1"/>
  <c r="M102" i="11"/>
  <c r="N102" i="11" s="1"/>
  <c r="J100" i="11"/>
  <c r="H101" i="11"/>
  <c r="I101" i="11" s="1"/>
  <c r="G101" i="11"/>
  <c r="D102" i="11"/>
  <c r="F101" i="11"/>
  <c r="B103" i="11"/>
  <c r="E101" i="11"/>
  <c r="D106" i="10"/>
  <c r="G105" i="10"/>
  <c r="H105" i="10"/>
  <c r="I105" i="10" s="1"/>
  <c r="F105" i="10"/>
  <c r="J104" i="10"/>
  <c r="E105" i="10"/>
  <c r="B107" i="10"/>
  <c r="O100" i="10"/>
  <c r="M101" i="10" s="1"/>
  <c r="N101" i="10" s="1"/>
  <c r="O632" i="9"/>
  <c r="M633" i="9"/>
  <c r="N633" i="9" s="1"/>
  <c r="B634" i="9"/>
  <c r="B283" i="9"/>
  <c r="N62" i="9"/>
  <c r="J94" i="9"/>
  <c r="E95" i="9"/>
  <c r="G95" i="9"/>
  <c r="H95" i="9"/>
  <c r="I95" i="9" s="1"/>
  <c r="F95" i="9"/>
  <c r="H102" i="11" l="1"/>
  <c r="I102" i="11" s="1"/>
  <c r="G102" i="11"/>
  <c r="D103" i="11"/>
  <c r="F102" i="11"/>
  <c r="B104" i="11"/>
  <c r="E102" i="11"/>
  <c r="J101" i="11"/>
  <c r="O102" i="11"/>
  <c r="M103" i="11" s="1"/>
  <c r="N103" i="11" s="1"/>
  <c r="E106" i="10"/>
  <c r="H106" i="10"/>
  <c r="I106" i="10" s="1"/>
  <c r="D107" i="10"/>
  <c r="G106" i="10"/>
  <c r="F106" i="10"/>
  <c r="J105" i="10"/>
  <c r="B108" i="10"/>
  <c r="O101" i="10"/>
  <c r="M102" i="10" s="1"/>
  <c r="N102" i="10" s="1"/>
  <c r="B635" i="9"/>
  <c r="O633" i="9"/>
  <c r="M634" i="9" s="1"/>
  <c r="N634" i="9" s="1"/>
  <c r="B284" i="9"/>
  <c r="O62" i="9"/>
  <c r="M63" i="9" s="1"/>
  <c r="J95" i="9"/>
  <c r="O103" i="11" l="1"/>
  <c r="M104" i="11" s="1"/>
  <c r="N104" i="11" s="1"/>
  <c r="H103" i="11"/>
  <c r="I103" i="11" s="1"/>
  <c r="G103" i="11"/>
  <c r="D104" i="11"/>
  <c r="F103" i="11"/>
  <c r="E103" i="11"/>
  <c r="E104" i="11" s="1"/>
  <c r="B105" i="11"/>
  <c r="J102" i="11"/>
  <c r="E107" i="10"/>
  <c r="J106" i="10"/>
  <c r="B109" i="10"/>
  <c r="G107" i="10"/>
  <c r="D108" i="10"/>
  <c r="H107" i="10"/>
  <c r="I107" i="10" s="1"/>
  <c r="F107" i="10"/>
  <c r="O102" i="10"/>
  <c r="M103" i="10" s="1"/>
  <c r="N103" i="10" s="1"/>
  <c r="O634" i="9"/>
  <c r="M635" i="9" s="1"/>
  <c r="N635" i="9" s="1"/>
  <c r="B636" i="9"/>
  <c r="B285" i="9"/>
  <c r="N63" i="9"/>
  <c r="E96" i="9"/>
  <c r="D97" i="9" s="1"/>
  <c r="G96" i="9"/>
  <c r="H96" i="9"/>
  <c r="I96" i="9" s="1"/>
  <c r="F96" i="9"/>
  <c r="J103" i="11" l="1"/>
  <c r="B106" i="11"/>
  <c r="H104" i="11"/>
  <c r="I104" i="11" s="1"/>
  <c r="G104" i="11"/>
  <c r="D105" i="11"/>
  <c r="F104" i="11"/>
  <c r="O104" i="11"/>
  <c r="M105" i="11" s="1"/>
  <c r="N105" i="11" s="1"/>
  <c r="E108" i="10"/>
  <c r="J107" i="10"/>
  <c r="D109" i="10"/>
  <c r="G108" i="10"/>
  <c r="H108" i="10"/>
  <c r="I108" i="10" s="1"/>
  <c r="F108" i="10"/>
  <c r="B110" i="10"/>
  <c r="O103" i="10"/>
  <c r="M104" i="10" s="1"/>
  <c r="N104" i="10" s="1"/>
  <c r="O635" i="9"/>
  <c r="M636" i="9"/>
  <c r="N636" i="9" s="1"/>
  <c r="B637" i="9"/>
  <c r="B286" i="9"/>
  <c r="D98" i="9"/>
  <c r="D99" i="9" s="1"/>
  <c r="D100" i="9" s="1"/>
  <c r="D101" i="9" s="1"/>
  <c r="D102" i="9" s="1"/>
  <c r="D103" i="9" s="1"/>
  <c r="D104" i="9" s="1"/>
  <c r="O63" i="9"/>
  <c r="M64" i="9" s="1"/>
  <c r="J96" i="9"/>
  <c r="O105" i="11" l="1"/>
  <c r="M106" i="11" s="1"/>
  <c r="N106" i="11" s="1"/>
  <c r="G105" i="11"/>
  <c r="H105" i="11"/>
  <c r="I105" i="11" s="1"/>
  <c r="D106" i="11"/>
  <c r="F105" i="11"/>
  <c r="J104" i="11"/>
  <c r="E105" i="11"/>
  <c r="B107" i="11"/>
  <c r="E109" i="10"/>
  <c r="B111" i="10"/>
  <c r="J108" i="10"/>
  <c r="G109" i="10"/>
  <c r="D110" i="10"/>
  <c r="H109" i="10"/>
  <c r="I109" i="10" s="1"/>
  <c r="F109" i="10"/>
  <c r="O104" i="10"/>
  <c r="M105" i="10" s="1"/>
  <c r="N105" i="10" s="1"/>
  <c r="B638" i="9"/>
  <c r="O636" i="9"/>
  <c r="M637" i="9" s="1"/>
  <c r="N637" i="9" s="1"/>
  <c r="B287" i="9"/>
  <c r="N64" i="9"/>
  <c r="E97" i="9"/>
  <c r="G97" i="9"/>
  <c r="H97" i="9"/>
  <c r="I97" i="9" s="1"/>
  <c r="F97" i="9"/>
  <c r="B108" i="11" l="1"/>
  <c r="H106" i="11"/>
  <c r="I106" i="11" s="1"/>
  <c r="G106" i="11"/>
  <c r="D107" i="11"/>
  <c r="F106" i="11"/>
  <c r="J105" i="11"/>
  <c r="O106" i="11"/>
  <c r="M107" i="11" s="1"/>
  <c r="N107" i="11" s="1"/>
  <c r="E106" i="11"/>
  <c r="J109" i="10"/>
  <c r="D111" i="10"/>
  <c r="G110" i="10"/>
  <c r="H110" i="10"/>
  <c r="I110" i="10" s="1"/>
  <c r="F110" i="10"/>
  <c r="E110" i="10"/>
  <c r="B112" i="10"/>
  <c r="O105" i="10"/>
  <c r="M106" i="10" s="1"/>
  <c r="N106" i="10" s="1"/>
  <c r="O637" i="9"/>
  <c r="M638" i="9"/>
  <c r="N638" i="9" s="1"/>
  <c r="B639" i="9"/>
  <c r="B288" i="9"/>
  <c r="O64" i="9"/>
  <c r="M65" i="9" s="1"/>
  <c r="J97" i="9"/>
  <c r="E98" i="9"/>
  <c r="G98" i="9"/>
  <c r="H98" i="9"/>
  <c r="I98" i="9" s="1"/>
  <c r="F98" i="9"/>
  <c r="O107" i="11" l="1"/>
  <c r="M108" i="11" s="1"/>
  <c r="N108" i="11" s="1"/>
  <c r="B109" i="11"/>
  <c r="G107" i="11"/>
  <c r="H107" i="11"/>
  <c r="I107" i="11" s="1"/>
  <c r="D108" i="11"/>
  <c r="F107" i="11"/>
  <c r="J106" i="11"/>
  <c r="E107" i="11"/>
  <c r="E111" i="10"/>
  <c r="B113" i="10"/>
  <c r="J110" i="10"/>
  <c r="H111" i="10"/>
  <c r="I111" i="10" s="1"/>
  <c r="G111" i="10"/>
  <c r="D112" i="10"/>
  <c r="F111" i="10"/>
  <c r="O106" i="10"/>
  <c r="M107" i="10" s="1"/>
  <c r="N107" i="10" s="1"/>
  <c r="O638" i="9"/>
  <c r="M639" i="9" s="1"/>
  <c r="N639" i="9" s="1"/>
  <c r="B640" i="9"/>
  <c r="B289" i="9"/>
  <c r="N65" i="9"/>
  <c r="J98" i="9"/>
  <c r="E99" i="9"/>
  <c r="G99" i="9"/>
  <c r="H99" i="9"/>
  <c r="I99" i="9" s="1"/>
  <c r="F99" i="9"/>
  <c r="E108" i="11" l="1"/>
  <c r="J107" i="11"/>
  <c r="H108" i="11"/>
  <c r="I108" i="11" s="1"/>
  <c r="G108" i="11"/>
  <c r="D109" i="11"/>
  <c r="F108" i="11"/>
  <c r="O108" i="11"/>
  <c r="M109" i="11" s="1"/>
  <c r="N109" i="11" s="1"/>
  <c r="B110" i="11"/>
  <c r="D113" i="10"/>
  <c r="G112" i="10"/>
  <c r="H112" i="10"/>
  <c r="I112" i="10" s="1"/>
  <c r="F112" i="10"/>
  <c r="J111" i="10"/>
  <c r="E112" i="10"/>
  <c r="B114" i="10"/>
  <c r="O107" i="10"/>
  <c r="M108" i="10" s="1"/>
  <c r="N108" i="10" s="1"/>
  <c r="O639" i="9"/>
  <c r="M640" i="9" s="1"/>
  <c r="N640" i="9" s="1"/>
  <c r="B641" i="9"/>
  <c r="B290" i="9"/>
  <c r="O65" i="9"/>
  <c r="M66" i="9" s="1"/>
  <c r="J99" i="9"/>
  <c r="E100" i="9"/>
  <c r="G100" i="9"/>
  <c r="H100" i="9"/>
  <c r="I100" i="9" s="1"/>
  <c r="F100" i="9"/>
  <c r="E109" i="11" l="1"/>
  <c r="O109" i="11"/>
  <c r="M110" i="11"/>
  <c r="N110" i="11" s="1"/>
  <c r="D110" i="11"/>
  <c r="H109" i="11"/>
  <c r="I109" i="11" s="1"/>
  <c r="G109" i="11"/>
  <c r="F109" i="11"/>
  <c r="J108" i="11"/>
  <c r="B111" i="11"/>
  <c r="E113" i="10"/>
  <c r="B115" i="10"/>
  <c r="J112" i="10"/>
  <c r="H113" i="10"/>
  <c r="I113" i="10" s="1"/>
  <c r="D114" i="10"/>
  <c r="G113" i="10"/>
  <c r="F113" i="10"/>
  <c r="O108" i="10"/>
  <c r="M109" i="10" s="1"/>
  <c r="N109" i="10" s="1"/>
  <c r="O640" i="9"/>
  <c r="M641" i="9"/>
  <c r="N641" i="9" s="1"/>
  <c r="B642" i="9"/>
  <c r="B291" i="9"/>
  <c r="N66" i="9"/>
  <c r="J100" i="9"/>
  <c r="E101" i="9"/>
  <c r="G101" i="9"/>
  <c r="H101" i="9"/>
  <c r="I101" i="9" s="1"/>
  <c r="F101" i="9"/>
  <c r="E110" i="11" l="1"/>
  <c r="J109" i="11"/>
  <c r="O110" i="11"/>
  <c r="M111" i="11" s="1"/>
  <c r="N111" i="11" s="1"/>
  <c r="B112" i="11"/>
  <c r="H110" i="11"/>
  <c r="I110" i="11" s="1"/>
  <c r="G110" i="11"/>
  <c r="D111" i="11"/>
  <c r="F110" i="11"/>
  <c r="E114" i="10"/>
  <c r="H114" i="10"/>
  <c r="I114" i="10" s="1"/>
  <c r="G114" i="10"/>
  <c r="D115" i="10"/>
  <c r="F114" i="10"/>
  <c r="J113" i="10"/>
  <c r="B116" i="10"/>
  <c r="O109" i="10"/>
  <c r="M110" i="10" s="1"/>
  <c r="N110" i="10" s="1"/>
  <c r="B643" i="9"/>
  <c r="O641" i="9"/>
  <c r="M642" i="9" s="1"/>
  <c r="N642" i="9" s="1"/>
  <c r="B292" i="9"/>
  <c r="O66" i="9"/>
  <c r="M67" i="9" s="1"/>
  <c r="J101" i="9"/>
  <c r="E102" i="9"/>
  <c r="G102" i="9"/>
  <c r="H102" i="9"/>
  <c r="I102" i="9" s="1"/>
  <c r="F102" i="9"/>
  <c r="O111" i="11" l="1"/>
  <c r="M112" i="11" s="1"/>
  <c r="N112" i="11" s="1"/>
  <c r="H111" i="11"/>
  <c r="I111" i="11" s="1"/>
  <c r="G111" i="11"/>
  <c r="D112" i="11"/>
  <c r="F111" i="11"/>
  <c r="J110" i="11"/>
  <c r="E111" i="11"/>
  <c r="E112" i="11" s="1"/>
  <c r="B113" i="11"/>
  <c r="E115" i="10"/>
  <c r="B117" i="10"/>
  <c r="H115" i="10"/>
  <c r="I115" i="10" s="1"/>
  <c r="G115" i="10"/>
  <c r="D116" i="10"/>
  <c r="F115" i="10"/>
  <c r="J114" i="10"/>
  <c r="O110" i="10"/>
  <c r="M111" i="10" s="1"/>
  <c r="N111" i="10" s="1"/>
  <c r="O642" i="9"/>
  <c r="M643" i="9" s="1"/>
  <c r="N643" i="9" s="1"/>
  <c r="B644" i="9"/>
  <c r="B293" i="9"/>
  <c r="N67" i="9"/>
  <c r="J102" i="9"/>
  <c r="E103" i="9"/>
  <c r="G103" i="9"/>
  <c r="H103" i="9"/>
  <c r="I103" i="9" s="1"/>
  <c r="F103" i="9"/>
  <c r="O112" i="11" l="1"/>
  <c r="M113" i="11" s="1"/>
  <c r="N113" i="11" s="1"/>
  <c r="B114" i="11"/>
  <c r="G112" i="11"/>
  <c r="H112" i="11"/>
  <c r="I112" i="11" s="1"/>
  <c r="D113" i="11"/>
  <c r="F112" i="11"/>
  <c r="J111" i="11"/>
  <c r="G116" i="10"/>
  <c r="H116" i="10"/>
  <c r="I116" i="10" s="1"/>
  <c r="F116" i="10"/>
  <c r="J115" i="10"/>
  <c r="E116" i="10"/>
  <c r="D117" i="10" s="1"/>
  <c r="B118" i="10"/>
  <c r="O111" i="10"/>
  <c r="M112" i="10" s="1"/>
  <c r="N112" i="10" s="1"/>
  <c r="O643" i="9"/>
  <c r="M644" i="9" s="1"/>
  <c r="N644" i="9" s="1"/>
  <c r="B645" i="9"/>
  <c r="B294" i="9"/>
  <c r="O67" i="9"/>
  <c r="M68" i="9" s="1"/>
  <c r="J103" i="9"/>
  <c r="E104" i="9"/>
  <c r="D105" i="9" s="1"/>
  <c r="G104" i="9"/>
  <c r="H104" i="9"/>
  <c r="I104" i="9" s="1"/>
  <c r="F104" i="9"/>
  <c r="O113" i="11" l="1"/>
  <c r="M114" i="11"/>
  <c r="N114" i="11" s="1"/>
  <c r="J112" i="11"/>
  <c r="H113" i="11"/>
  <c r="I113" i="11" s="1"/>
  <c r="G113" i="11"/>
  <c r="D114" i="11"/>
  <c r="F113" i="11"/>
  <c r="B115" i="11"/>
  <c r="E113" i="11"/>
  <c r="J116" i="10"/>
  <c r="H117" i="10"/>
  <c r="I117" i="10" s="1"/>
  <c r="D118" i="10"/>
  <c r="G117" i="10"/>
  <c r="F117" i="10"/>
  <c r="E117" i="10"/>
  <c r="B119" i="10"/>
  <c r="O112" i="10"/>
  <c r="M113" i="10" s="1"/>
  <c r="N113" i="10" s="1"/>
  <c r="O644" i="9"/>
  <c r="M645" i="9"/>
  <c r="N645" i="9" s="1"/>
  <c r="B646" i="9"/>
  <c r="B295" i="9"/>
  <c r="D106" i="9"/>
  <c r="N68" i="9"/>
  <c r="J104" i="9"/>
  <c r="E105" i="9"/>
  <c r="G105" i="9"/>
  <c r="H105" i="9"/>
  <c r="I105" i="9" s="1"/>
  <c r="F105" i="9"/>
  <c r="E114" i="11" l="1"/>
  <c r="B116" i="11"/>
  <c r="H114" i="11"/>
  <c r="I114" i="11" s="1"/>
  <c r="G114" i="11"/>
  <c r="D115" i="11"/>
  <c r="F114" i="11"/>
  <c r="O114" i="11"/>
  <c r="M115" i="11" s="1"/>
  <c r="N115" i="11" s="1"/>
  <c r="J113" i="11"/>
  <c r="E118" i="10"/>
  <c r="B120" i="10"/>
  <c r="G118" i="10"/>
  <c r="D119" i="10"/>
  <c r="H118" i="10"/>
  <c r="I118" i="10" s="1"/>
  <c r="F118" i="10"/>
  <c r="J117" i="10"/>
  <c r="O113" i="10"/>
  <c r="M114" i="10" s="1"/>
  <c r="N114" i="10" s="1"/>
  <c r="B647" i="9"/>
  <c r="O645" i="9"/>
  <c r="M646" i="9" s="1"/>
  <c r="N646" i="9" s="1"/>
  <c r="D107" i="9"/>
  <c r="B296" i="9"/>
  <c r="O68" i="9"/>
  <c r="M69" i="9" s="1"/>
  <c r="J105" i="9"/>
  <c r="E106" i="9"/>
  <c r="G106" i="9"/>
  <c r="H106" i="9"/>
  <c r="I106" i="9" s="1"/>
  <c r="F106" i="9"/>
  <c r="O115" i="11" l="1"/>
  <c r="M116" i="11"/>
  <c r="N116" i="11" s="1"/>
  <c r="H115" i="11"/>
  <c r="I115" i="11" s="1"/>
  <c r="G115" i="11"/>
  <c r="D116" i="11"/>
  <c r="F115" i="11"/>
  <c r="J114" i="11"/>
  <c r="E115" i="11"/>
  <c r="E116" i="11" s="1"/>
  <c r="B117" i="11"/>
  <c r="J118" i="10"/>
  <c r="H119" i="10"/>
  <c r="I119" i="10" s="1"/>
  <c r="G119" i="10"/>
  <c r="D120" i="10"/>
  <c r="F119" i="10"/>
  <c r="E119" i="10"/>
  <c r="B121" i="10"/>
  <c r="O114" i="10"/>
  <c r="M115" i="10" s="1"/>
  <c r="N115" i="10" s="1"/>
  <c r="O646" i="9"/>
  <c r="M647" i="9" s="1"/>
  <c r="N647" i="9" s="1"/>
  <c r="B648" i="9"/>
  <c r="B297" i="9"/>
  <c r="D108" i="9"/>
  <c r="N69" i="9"/>
  <c r="J106" i="9"/>
  <c r="G108" i="9"/>
  <c r="E107" i="9"/>
  <c r="G107" i="9"/>
  <c r="H107" i="9"/>
  <c r="I107" i="9" s="1"/>
  <c r="F107" i="9"/>
  <c r="E120" i="10" l="1"/>
  <c r="B118" i="11"/>
  <c r="H116" i="11"/>
  <c r="I116" i="11" s="1"/>
  <c r="G116" i="11"/>
  <c r="D117" i="11"/>
  <c r="F116" i="11"/>
  <c r="O116" i="11"/>
  <c r="M117" i="11" s="1"/>
  <c r="N117" i="11" s="1"/>
  <c r="J115" i="11"/>
  <c r="H120" i="10"/>
  <c r="I120" i="10" s="1"/>
  <c r="G120" i="10"/>
  <c r="D121" i="10"/>
  <c r="F120" i="10"/>
  <c r="J119" i="10"/>
  <c r="B122" i="10"/>
  <c r="O115" i="10"/>
  <c r="M116" i="10" s="1"/>
  <c r="N116" i="10" s="1"/>
  <c r="E108" i="9"/>
  <c r="D109" i="9" s="1"/>
  <c r="F108" i="9"/>
  <c r="H108" i="9"/>
  <c r="I108" i="9" s="1"/>
  <c r="J108" i="9" s="1"/>
  <c r="O647" i="9"/>
  <c r="M648" i="9" s="1"/>
  <c r="N648" i="9" s="1"/>
  <c r="B649" i="9"/>
  <c r="B298" i="9"/>
  <c r="J107" i="9"/>
  <c r="O69" i="9"/>
  <c r="M70" i="9" s="1"/>
  <c r="E121" i="10" l="1"/>
  <c r="O117" i="11"/>
  <c r="M118" i="11"/>
  <c r="N118" i="11" s="1"/>
  <c r="H117" i="11"/>
  <c r="I117" i="11" s="1"/>
  <c r="G117" i="11"/>
  <c r="D118" i="11"/>
  <c r="F117" i="11"/>
  <c r="J116" i="11"/>
  <c r="E117" i="11"/>
  <c r="E118" i="11" s="1"/>
  <c r="B119" i="11"/>
  <c r="B123" i="10"/>
  <c r="G121" i="10"/>
  <c r="H121" i="10"/>
  <c r="I121" i="10" s="1"/>
  <c r="D122" i="10"/>
  <c r="F121" i="10"/>
  <c r="J120" i="10"/>
  <c r="O116" i="10"/>
  <c r="M117" i="10" s="1"/>
  <c r="N117" i="10" s="1"/>
  <c r="D110" i="9"/>
  <c r="O648" i="9"/>
  <c r="M649" i="9"/>
  <c r="N649" i="9" s="1"/>
  <c r="B650" i="9"/>
  <c r="B299" i="9"/>
  <c r="N70" i="9"/>
  <c r="O118" i="11" l="1"/>
  <c r="M119" i="11"/>
  <c r="N119" i="11" s="1"/>
  <c r="B120" i="11"/>
  <c r="H118" i="11"/>
  <c r="I118" i="11" s="1"/>
  <c r="G118" i="11"/>
  <c r="D119" i="11"/>
  <c r="F118" i="11"/>
  <c r="J117" i="11"/>
  <c r="H122" i="10"/>
  <c r="I122" i="10" s="1"/>
  <c r="D123" i="10"/>
  <c r="G122" i="10"/>
  <c r="F122" i="10"/>
  <c r="J121" i="10"/>
  <c r="E122" i="10"/>
  <c r="B124" i="10"/>
  <c r="O117" i="10"/>
  <c r="M118" i="10" s="1"/>
  <c r="N118" i="10" s="1"/>
  <c r="D111" i="9"/>
  <c r="B651" i="9"/>
  <c r="O649" i="9"/>
  <c r="M650" i="9"/>
  <c r="N650" i="9" s="1"/>
  <c r="B300" i="9"/>
  <c r="O70" i="9"/>
  <c r="M71" i="9" s="1"/>
  <c r="E109" i="9"/>
  <c r="G109" i="9"/>
  <c r="H109" i="9"/>
  <c r="I109" i="9" s="1"/>
  <c r="F109" i="9"/>
  <c r="H119" i="11" l="1"/>
  <c r="I119" i="11" s="1"/>
  <c r="G119" i="11"/>
  <c r="D120" i="11"/>
  <c r="F119" i="11"/>
  <c r="E119" i="11"/>
  <c r="E120" i="11" s="1"/>
  <c r="J118" i="11"/>
  <c r="O119" i="11"/>
  <c r="M120" i="11"/>
  <c r="N120" i="11" s="1"/>
  <c r="B121" i="11"/>
  <c r="E123" i="10"/>
  <c r="B125" i="10"/>
  <c r="G123" i="10"/>
  <c r="H123" i="10"/>
  <c r="I123" i="10" s="1"/>
  <c r="D124" i="10"/>
  <c r="F123" i="10"/>
  <c r="J122" i="10"/>
  <c r="O118" i="10"/>
  <c r="M119" i="10" s="1"/>
  <c r="N119" i="10" s="1"/>
  <c r="D112" i="9"/>
  <c r="O650" i="9"/>
  <c r="M651" i="9" s="1"/>
  <c r="N651" i="9" s="1"/>
  <c r="B652" i="9"/>
  <c r="B301" i="9"/>
  <c r="N71" i="9"/>
  <c r="J109" i="9"/>
  <c r="E110" i="9"/>
  <c r="G110" i="9"/>
  <c r="H110" i="9"/>
  <c r="I110" i="9" s="1"/>
  <c r="F110" i="9"/>
  <c r="B122" i="11" l="1"/>
  <c r="O120" i="11"/>
  <c r="M121" i="11" s="1"/>
  <c r="N121" i="11" s="1"/>
  <c r="H120" i="11"/>
  <c r="I120" i="11" s="1"/>
  <c r="G120" i="11"/>
  <c r="D121" i="11"/>
  <c r="F120" i="11"/>
  <c r="J119" i="11"/>
  <c r="E124" i="10"/>
  <c r="J123" i="10"/>
  <c r="G124" i="10"/>
  <c r="H124" i="10"/>
  <c r="I124" i="10" s="1"/>
  <c r="D125" i="10"/>
  <c r="F124" i="10"/>
  <c r="B126" i="10"/>
  <c r="O119" i="10"/>
  <c r="M120" i="10" s="1"/>
  <c r="N120" i="10" s="1"/>
  <c r="D113" i="9"/>
  <c r="O651" i="9"/>
  <c r="M652" i="9"/>
  <c r="N652" i="9" s="1"/>
  <c r="B653" i="9"/>
  <c r="B302" i="9"/>
  <c r="O71" i="9"/>
  <c r="M72" i="9" s="1"/>
  <c r="J110" i="9"/>
  <c r="E111" i="9"/>
  <c r="G111" i="9"/>
  <c r="H111" i="9"/>
  <c r="I111" i="9" s="1"/>
  <c r="F111" i="9"/>
  <c r="O121" i="11" l="1"/>
  <c r="M122" i="11"/>
  <c r="N122" i="11" s="1"/>
  <c r="H121" i="11"/>
  <c r="I121" i="11" s="1"/>
  <c r="G121" i="11"/>
  <c r="D122" i="11"/>
  <c r="F121" i="11"/>
  <c r="J120" i="11"/>
  <c r="E121" i="11"/>
  <c r="B123" i="11"/>
  <c r="E125" i="10"/>
  <c r="B127" i="10"/>
  <c r="D126" i="10"/>
  <c r="G125" i="10"/>
  <c r="H125" i="10"/>
  <c r="I125" i="10" s="1"/>
  <c r="F125" i="10"/>
  <c r="J124" i="10"/>
  <c r="O120" i="10"/>
  <c r="M121" i="10" s="1"/>
  <c r="N121" i="10" s="1"/>
  <c r="D114" i="9"/>
  <c r="O652" i="9"/>
  <c r="M653" i="9" s="1"/>
  <c r="N653" i="9" s="1"/>
  <c r="B654" i="9"/>
  <c r="B303" i="9"/>
  <c r="N72" i="9"/>
  <c r="J111" i="9"/>
  <c r="E112" i="9"/>
  <c r="G112" i="9"/>
  <c r="H112" i="9"/>
  <c r="I112" i="9" s="1"/>
  <c r="F112" i="9"/>
  <c r="B124" i="11" l="1"/>
  <c r="H122" i="11"/>
  <c r="I122" i="11" s="1"/>
  <c r="G122" i="11"/>
  <c r="D123" i="11"/>
  <c r="F122" i="11"/>
  <c r="O122" i="11"/>
  <c r="M123" i="11"/>
  <c r="N123" i="11" s="1"/>
  <c r="E122" i="11"/>
  <c r="J121" i="11"/>
  <c r="E126" i="10"/>
  <c r="J125" i="10"/>
  <c r="G126" i="10"/>
  <c r="D127" i="10"/>
  <c r="H126" i="10"/>
  <c r="I126" i="10" s="1"/>
  <c r="F126" i="10"/>
  <c r="B128" i="10"/>
  <c r="O121" i="10"/>
  <c r="M122" i="10" s="1"/>
  <c r="N122" i="10" s="1"/>
  <c r="D115" i="9"/>
  <c r="O653" i="9"/>
  <c r="M654" i="9" s="1"/>
  <c r="N654" i="9" s="1"/>
  <c r="B655" i="9"/>
  <c r="B304" i="9"/>
  <c r="O72" i="9"/>
  <c r="M73" i="9" s="1"/>
  <c r="J112" i="9"/>
  <c r="E113" i="9"/>
  <c r="G113" i="9"/>
  <c r="H113" i="9"/>
  <c r="I113" i="9" s="1"/>
  <c r="F113" i="9"/>
  <c r="J122" i="11" l="1"/>
  <c r="H123" i="11"/>
  <c r="I123" i="11" s="1"/>
  <c r="G123" i="11"/>
  <c r="D124" i="11"/>
  <c r="F123" i="11"/>
  <c r="E123" i="11"/>
  <c r="E124" i="11" s="1"/>
  <c r="O123" i="11"/>
  <c r="M124" i="11" s="1"/>
  <c r="N124" i="11" s="1"/>
  <c r="B125" i="11"/>
  <c r="E127" i="10"/>
  <c r="B129" i="10"/>
  <c r="G127" i="10"/>
  <c r="D128" i="10"/>
  <c r="H127" i="10"/>
  <c r="I127" i="10" s="1"/>
  <c r="F127" i="10"/>
  <c r="J126" i="10"/>
  <c r="O122" i="10"/>
  <c r="M123" i="10"/>
  <c r="N123" i="10" s="1"/>
  <c r="D116" i="9"/>
  <c r="O654" i="9"/>
  <c r="M655" i="9" s="1"/>
  <c r="N655" i="9" s="1"/>
  <c r="B656" i="9"/>
  <c r="B305" i="9"/>
  <c r="N73" i="9"/>
  <c r="J113" i="9"/>
  <c r="E114" i="9"/>
  <c r="G114" i="9"/>
  <c r="H114" i="9"/>
  <c r="I114" i="9" s="1"/>
  <c r="F114" i="9"/>
  <c r="O124" i="11" l="1"/>
  <c r="M125" i="11" s="1"/>
  <c r="N125" i="11" s="1"/>
  <c r="B126" i="11"/>
  <c r="G124" i="11"/>
  <c r="D125" i="11"/>
  <c r="H124" i="11"/>
  <c r="I124" i="11" s="1"/>
  <c r="F124" i="11"/>
  <c r="J123" i="11"/>
  <c r="E128" i="10"/>
  <c r="D129" i="10" s="1"/>
  <c r="G129" i="10" s="1"/>
  <c r="J127" i="10"/>
  <c r="H128" i="10"/>
  <c r="I128" i="10" s="1"/>
  <c r="G128" i="10"/>
  <c r="F128" i="10"/>
  <c r="B130" i="10"/>
  <c r="O123" i="10"/>
  <c r="M124" i="10" s="1"/>
  <c r="N124" i="10" s="1"/>
  <c r="O655" i="9"/>
  <c r="M656" i="9" s="1"/>
  <c r="N656" i="9" s="1"/>
  <c r="B657" i="9"/>
  <c r="B306" i="9"/>
  <c r="O73" i="9"/>
  <c r="M74" i="9" s="1"/>
  <c r="J114" i="9"/>
  <c r="O125" i="11" l="1"/>
  <c r="M126" i="11"/>
  <c r="N126" i="11" s="1"/>
  <c r="D126" i="11"/>
  <c r="H125" i="11"/>
  <c r="I125" i="11" s="1"/>
  <c r="G125" i="11"/>
  <c r="F125" i="11"/>
  <c r="J124" i="11"/>
  <c r="B127" i="11"/>
  <c r="E125" i="11"/>
  <c r="E126" i="11" s="1"/>
  <c r="E129" i="10"/>
  <c r="F129" i="10"/>
  <c r="H129" i="10"/>
  <c r="I129" i="10" s="1"/>
  <c r="J128" i="10"/>
  <c r="B131" i="10"/>
  <c r="D130" i="10"/>
  <c r="O124" i="10"/>
  <c r="M125" i="10" s="1"/>
  <c r="N125" i="10" s="1"/>
  <c r="O656" i="9"/>
  <c r="M657" i="9" s="1"/>
  <c r="N657" i="9" s="1"/>
  <c r="B658" i="9"/>
  <c r="B307" i="9"/>
  <c r="N74" i="9"/>
  <c r="E115" i="9"/>
  <c r="G115" i="9"/>
  <c r="H115" i="9"/>
  <c r="I115" i="9" s="1"/>
  <c r="F115" i="9"/>
  <c r="B128" i="11" l="1"/>
  <c r="J125" i="11"/>
  <c r="O126" i="11"/>
  <c r="M127" i="11" s="1"/>
  <c r="N127" i="11" s="1"/>
  <c r="D127" i="11"/>
  <c r="G126" i="11"/>
  <c r="H126" i="11"/>
  <c r="I126" i="11" s="1"/>
  <c r="F126" i="11"/>
  <c r="J129" i="10"/>
  <c r="G130" i="10"/>
  <c r="H130" i="10"/>
  <c r="I130" i="10" s="1"/>
  <c r="D131" i="10"/>
  <c r="F130" i="10"/>
  <c r="E130" i="10"/>
  <c r="B132" i="10"/>
  <c r="O125" i="10"/>
  <c r="M126" i="10" s="1"/>
  <c r="N126" i="10" s="1"/>
  <c r="O657" i="9"/>
  <c r="M658" i="9" s="1"/>
  <c r="N658" i="9" s="1"/>
  <c r="B659" i="9"/>
  <c r="B308" i="9"/>
  <c r="O74" i="9"/>
  <c r="M75" i="9" s="1"/>
  <c r="J115" i="9"/>
  <c r="E116" i="9"/>
  <c r="D117" i="9" s="1"/>
  <c r="G116" i="9"/>
  <c r="H116" i="9"/>
  <c r="I116" i="9" s="1"/>
  <c r="F116" i="9"/>
  <c r="O127" i="11" l="1"/>
  <c r="M128" i="11" s="1"/>
  <c r="N128" i="11" s="1"/>
  <c r="J126" i="11"/>
  <c r="B129" i="11"/>
  <c r="H127" i="11"/>
  <c r="I127" i="11" s="1"/>
  <c r="G127" i="11"/>
  <c r="D128" i="11"/>
  <c r="F127" i="11"/>
  <c r="E127" i="11"/>
  <c r="E131" i="10"/>
  <c r="D132" i="10"/>
  <c r="G131" i="10"/>
  <c r="H131" i="10"/>
  <c r="I131" i="10" s="1"/>
  <c r="F131" i="10"/>
  <c r="J130" i="10"/>
  <c r="B133" i="10"/>
  <c r="O126" i="10"/>
  <c r="M127" i="10" s="1"/>
  <c r="N127" i="10" s="1"/>
  <c r="O658" i="9"/>
  <c r="M659" i="9"/>
  <c r="N659" i="9" s="1"/>
  <c r="B660" i="9"/>
  <c r="B309" i="9"/>
  <c r="D118" i="9"/>
  <c r="N75" i="9"/>
  <c r="J116" i="9"/>
  <c r="E117" i="9"/>
  <c r="G117" i="9"/>
  <c r="H117" i="9"/>
  <c r="I117" i="9" s="1"/>
  <c r="F117" i="9"/>
  <c r="E128" i="11" l="1"/>
  <c r="D129" i="11" s="1"/>
  <c r="O128" i="11"/>
  <c r="M129" i="11" s="1"/>
  <c r="N129" i="11" s="1"/>
  <c r="B130" i="11"/>
  <c r="G128" i="11"/>
  <c r="H128" i="11"/>
  <c r="I128" i="11" s="1"/>
  <c r="F128" i="11"/>
  <c r="J127" i="11"/>
  <c r="E132" i="10"/>
  <c r="B134" i="10"/>
  <c r="J131" i="10"/>
  <c r="D133" i="10"/>
  <c r="H132" i="10"/>
  <c r="I132" i="10" s="1"/>
  <c r="G132" i="10"/>
  <c r="F132" i="10"/>
  <c r="O127" i="10"/>
  <c r="M128" i="10" s="1"/>
  <c r="N128" i="10" s="1"/>
  <c r="B661" i="9"/>
  <c r="M660" i="9"/>
  <c r="N660" i="9" s="1"/>
  <c r="O659" i="9"/>
  <c r="D119" i="9"/>
  <c r="B310" i="9"/>
  <c r="O75" i="9"/>
  <c r="M76" i="9" s="1"/>
  <c r="J117" i="9"/>
  <c r="E118" i="9"/>
  <c r="H118" i="9"/>
  <c r="I118" i="9" s="1"/>
  <c r="G118" i="9"/>
  <c r="F118" i="9"/>
  <c r="O129" i="11" l="1"/>
  <c r="M130" i="11"/>
  <c r="N130" i="11" s="1"/>
  <c r="J128" i="11"/>
  <c r="D130" i="11"/>
  <c r="H129" i="11"/>
  <c r="I129" i="11" s="1"/>
  <c r="G129" i="11"/>
  <c r="F129" i="11"/>
  <c r="B131" i="11"/>
  <c r="E129" i="11"/>
  <c r="E130" i="11" s="1"/>
  <c r="G133" i="10"/>
  <c r="D134" i="10"/>
  <c r="H133" i="10"/>
  <c r="I133" i="10" s="1"/>
  <c r="F133" i="10"/>
  <c r="J132" i="10"/>
  <c r="B135" i="10"/>
  <c r="E133" i="10"/>
  <c r="O128" i="10"/>
  <c r="M129" i="10" s="1"/>
  <c r="N129" i="10" s="1"/>
  <c r="B662" i="9"/>
  <c r="O660" i="9"/>
  <c r="M661" i="9" s="1"/>
  <c r="N661" i="9" s="1"/>
  <c r="B311" i="9"/>
  <c r="D120" i="9"/>
  <c r="N76" i="9"/>
  <c r="J118" i="9"/>
  <c r="E119" i="9"/>
  <c r="H119" i="9"/>
  <c r="I119" i="9" s="1"/>
  <c r="G119" i="9"/>
  <c r="F119" i="9"/>
  <c r="J129" i="11" l="1"/>
  <c r="B132" i="11"/>
  <c r="O130" i="11"/>
  <c r="M131" i="11" s="1"/>
  <c r="N131" i="11" s="1"/>
  <c r="D131" i="11"/>
  <c r="H130" i="11"/>
  <c r="I130" i="11" s="1"/>
  <c r="G130" i="11"/>
  <c r="F130" i="11"/>
  <c r="E134" i="10"/>
  <c r="B136" i="10"/>
  <c r="J133" i="10"/>
  <c r="D135" i="10"/>
  <c r="G134" i="10"/>
  <c r="H134" i="10"/>
  <c r="I134" i="10" s="1"/>
  <c r="F134" i="10"/>
  <c r="O129" i="10"/>
  <c r="M130" i="10" s="1"/>
  <c r="N130" i="10" s="1"/>
  <c r="O661" i="9"/>
  <c r="M662" i="9"/>
  <c r="N662" i="9" s="1"/>
  <c r="B663" i="9"/>
  <c r="B312" i="9"/>
  <c r="O76" i="9"/>
  <c r="M77" i="9" s="1"/>
  <c r="J119" i="9"/>
  <c r="E120" i="9"/>
  <c r="D121" i="9" s="1"/>
  <c r="H120" i="9"/>
  <c r="I120" i="9" s="1"/>
  <c r="G120" i="9"/>
  <c r="F120" i="9"/>
  <c r="O131" i="11" l="1"/>
  <c r="M132" i="11"/>
  <c r="N132" i="11" s="1"/>
  <c r="J130" i="11"/>
  <c r="B133" i="11"/>
  <c r="H131" i="11"/>
  <c r="I131" i="11" s="1"/>
  <c r="G131" i="11"/>
  <c r="D132" i="11"/>
  <c r="F131" i="11"/>
  <c r="E131" i="11"/>
  <c r="J134" i="10"/>
  <c r="H135" i="10"/>
  <c r="I135" i="10" s="1"/>
  <c r="G135" i="10"/>
  <c r="D136" i="10"/>
  <c r="F135" i="10"/>
  <c r="E135" i="10"/>
  <c r="B137" i="10"/>
  <c r="O130" i="10"/>
  <c r="M131" i="10" s="1"/>
  <c r="N131" i="10" s="1"/>
  <c r="B664" i="9"/>
  <c r="O662" i="9"/>
  <c r="M663" i="9" s="1"/>
  <c r="N663" i="9" s="1"/>
  <c r="D122" i="9"/>
  <c r="B313" i="9"/>
  <c r="N77" i="9"/>
  <c r="J120" i="9"/>
  <c r="G132" i="11" l="1"/>
  <c r="D133" i="11"/>
  <c r="H132" i="11"/>
  <c r="I132" i="11" s="1"/>
  <c r="F132" i="11"/>
  <c r="B134" i="11"/>
  <c r="O132" i="11"/>
  <c r="M133" i="11" s="1"/>
  <c r="N133" i="11" s="1"/>
  <c r="J131" i="11"/>
  <c r="E132" i="11"/>
  <c r="E136" i="10"/>
  <c r="B138" i="10"/>
  <c r="D137" i="10"/>
  <c r="H136" i="10"/>
  <c r="I136" i="10" s="1"/>
  <c r="G136" i="10"/>
  <c r="F136" i="10"/>
  <c r="J135" i="10"/>
  <c r="O131" i="10"/>
  <c r="M132" i="10" s="1"/>
  <c r="N132" i="10" s="1"/>
  <c r="D123" i="9"/>
  <c r="O663" i="9"/>
  <c r="M664" i="9"/>
  <c r="N664" i="9" s="1"/>
  <c r="B665" i="9"/>
  <c r="B314" i="9"/>
  <c r="O77" i="9"/>
  <c r="M78" i="9" s="1"/>
  <c r="E121" i="9"/>
  <c r="H121" i="9"/>
  <c r="I121" i="9" s="1"/>
  <c r="G121" i="9"/>
  <c r="F121" i="9"/>
  <c r="E133" i="11" l="1"/>
  <c r="O133" i="11"/>
  <c r="M134" i="11" s="1"/>
  <c r="N134" i="11" s="1"/>
  <c r="J132" i="11"/>
  <c r="B135" i="11"/>
  <c r="H133" i="11"/>
  <c r="I133" i="11" s="1"/>
  <c r="G133" i="11"/>
  <c r="D134" i="11"/>
  <c r="F133" i="11"/>
  <c r="E137" i="10"/>
  <c r="J136" i="10"/>
  <c r="G137" i="10"/>
  <c r="H137" i="10"/>
  <c r="I137" i="10" s="1"/>
  <c r="D138" i="10"/>
  <c r="F137" i="10"/>
  <c r="B139" i="10"/>
  <c r="O132" i="10"/>
  <c r="M133" i="10" s="1"/>
  <c r="N133" i="10" s="1"/>
  <c r="D124" i="9"/>
  <c r="B666" i="9"/>
  <c r="O664" i="9"/>
  <c r="M665" i="9" s="1"/>
  <c r="N665" i="9" s="1"/>
  <c r="B315" i="9"/>
  <c r="N78" i="9"/>
  <c r="J121" i="9"/>
  <c r="E122" i="9"/>
  <c r="H122" i="9"/>
  <c r="I122" i="9" s="1"/>
  <c r="G122" i="9"/>
  <c r="F122" i="9"/>
  <c r="O134" i="11" l="1"/>
  <c r="M135" i="11" s="1"/>
  <c r="N135" i="11" s="1"/>
  <c r="H134" i="11"/>
  <c r="I134" i="11" s="1"/>
  <c r="G134" i="11"/>
  <c r="D135" i="11"/>
  <c r="F134" i="11"/>
  <c r="J133" i="11"/>
  <c r="B136" i="11"/>
  <c r="E134" i="11"/>
  <c r="E138" i="10"/>
  <c r="B140" i="10"/>
  <c r="H138" i="10"/>
  <c r="I138" i="10" s="1"/>
  <c r="D139" i="10"/>
  <c r="G138" i="10"/>
  <c r="F138" i="10"/>
  <c r="J137" i="10"/>
  <c r="O133" i="10"/>
  <c r="M134" i="10" s="1"/>
  <c r="N134" i="10" s="1"/>
  <c r="D125" i="9"/>
  <c r="O665" i="9"/>
  <c r="M666" i="9" s="1"/>
  <c r="N666" i="9" s="1"/>
  <c r="B667" i="9"/>
  <c r="B316" i="9"/>
  <c r="O78" i="9"/>
  <c r="M79" i="9" s="1"/>
  <c r="J122" i="9"/>
  <c r="E123" i="9"/>
  <c r="H123" i="9"/>
  <c r="I123" i="9" s="1"/>
  <c r="G123" i="9"/>
  <c r="F123" i="9"/>
  <c r="O135" i="11" l="1"/>
  <c r="M136" i="11"/>
  <c r="N136" i="11" s="1"/>
  <c r="H135" i="11"/>
  <c r="I135" i="11" s="1"/>
  <c r="G135" i="11"/>
  <c r="D136" i="11"/>
  <c r="F135" i="11"/>
  <c r="B137" i="11"/>
  <c r="J134" i="11"/>
  <c r="E135" i="11"/>
  <c r="E136" i="11" s="1"/>
  <c r="G139" i="10"/>
  <c r="D140" i="10"/>
  <c r="H139" i="10"/>
  <c r="I139" i="10" s="1"/>
  <c r="F139" i="10"/>
  <c r="E139" i="10"/>
  <c r="J138" i="10"/>
  <c r="B141" i="10"/>
  <c r="O134" i="10"/>
  <c r="M135" i="10" s="1"/>
  <c r="N135" i="10" s="1"/>
  <c r="D126" i="9"/>
  <c r="O666" i="9"/>
  <c r="M667" i="9" s="1"/>
  <c r="N667" i="9" s="1"/>
  <c r="B668" i="9"/>
  <c r="B317" i="9"/>
  <c r="N79" i="9"/>
  <c r="J123" i="9"/>
  <c r="E124" i="9"/>
  <c r="H124" i="9"/>
  <c r="I124" i="9" s="1"/>
  <c r="G124" i="9"/>
  <c r="F124" i="9"/>
  <c r="J135" i="11" l="1"/>
  <c r="B138" i="11"/>
  <c r="G136" i="11"/>
  <c r="H136" i="11"/>
  <c r="I136" i="11" s="1"/>
  <c r="D137" i="11"/>
  <c r="F136" i="11"/>
  <c r="O136" i="11"/>
  <c r="M137" i="11"/>
  <c r="N137" i="11" s="1"/>
  <c r="E140" i="10"/>
  <c r="D141" i="10" s="1"/>
  <c r="E141" i="10" s="1"/>
  <c r="B142" i="10"/>
  <c r="J139" i="10"/>
  <c r="G140" i="10"/>
  <c r="H140" i="10"/>
  <c r="I140" i="10" s="1"/>
  <c r="F140" i="10"/>
  <c r="O135" i="10"/>
  <c r="M136" i="10" s="1"/>
  <c r="N136" i="10" s="1"/>
  <c r="D127" i="9"/>
  <c r="O667" i="9"/>
  <c r="M668" i="9"/>
  <c r="N668" i="9" s="1"/>
  <c r="B669" i="9"/>
  <c r="B318" i="9"/>
  <c r="O79" i="9"/>
  <c r="M80" i="9" s="1"/>
  <c r="J124" i="9"/>
  <c r="E125" i="9"/>
  <c r="H125" i="9"/>
  <c r="I125" i="9" s="1"/>
  <c r="G125" i="9"/>
  <c r="F125" i="9"/>
  <c r="O137" i="11" l="1"/>
  <c r="M138" i="11"/>
  <c r="N138" i="11" s="1"/>
  <c r="H137" i="11"/>
  <c r="I137" i="11" s="1"/>
  <c r="G137" i="11"/>
  <c r="D138" i="11"/>
  <c r="F137" i="11"/>
  <c r="E137" i="11"/>
  <c r="B139" i="11"/>
  <c r="J136" i="11"/>
  <c r="G141" i="10"/>
  <c r="F141" i="10"/>
  <c r="H141" i="10"/>
  <c r="I141" i="10" s="1"/>
  <c r="D142" i="10"/>
  <c r="E142" i="10" s="1"/>
  <c r="J140" i="10"/>
  <c r="B143" i="10"/>
  <c r="O136" i="10"/>
  <c r="M137" i="10" s="1"/>
  <c r="N137" i="10" s="1"/>
  <c r="D128" i="9"/>
  <c r="B670" i="9"/>
  <c r="O668" i="9"/>
  <c r="M669" i="9" s="1"/>
  <c r="N669" i="9" s="1"/>
  <c r="B319" i="9"/>
  <c r="N80" i="9"/>
  <c r="J125" i="9"/>
  <c r="E126" i="9"/>
  <c r="H126" i="9"/>
  <c r="I126" i="9" s="1"/>
  <c r="G126" i="9"/>
  <c r="F126" i="9"/>
  <c r="E138" i="11" l="1"/>
  <c r="B140" i="11"/>
  <c r="O138" i="11"/>
  <c r="M139" i="11"/>
  <c r="N139" i="11" s="1"/>
  <c r="H138" i="11"/>
  <c r="I138" i="11" s="1"/>
  <c r="G138" i="11"/>
  <c r="D139" i="11"/>
  <c r="F138" i="11"/>
  <c r="J137" i="11"/>
  <c r="J141" i="10"/>
  <c r="F142" i="10"/>
  <c r="H142" i="10"/>
  <c r="I142" i="10" s="1"/>
  <c r="G142" i="10"/>
  <c r="D143" i="10"/>
  <c r="H143" i="10" s="1"/>
  <c r="I143" i="10" s="1"/>
  <c r="B144" i="10"/>
  <c r="O137" i="10"/>
  <c r="M138" i="10" s="1"/>
  <c r="N138" i="10" s="1"/>
  <c r="O669" i="9"/>
  <c r="M670" i="9"/>
  <c r="N670" i="9" s="1"/>
  <c r="B671" i="9"/>
  <c r="B320" i="9"/>
  <c r="O80" i="9"/>
  <c r="M81" i="9" s="1"/>
  <c r="J126" i="9"/>
  <c r="E127" i="9"/>
  <c r="H127" i="9"/>
  <c r="I127" i="9" s="1"/>
  <c r="G127" i="9"/>
  <c r="F127" i="9"/>
  <c r="J138" i="11" l="1"/>
  <c r="O139" i="11"/>
  <c r="M140" i="11" s="1"/>
  <c r="N140" i="11" s="1"/>
  <c r="G139" i="11"/>
  <c r="H139" i="11"/>
  <c r="I139" i="11" s="1"/>
  <c r="D140" i="11"/>
  <c r="F139" i="11"/>
  <c r="E139" i="11"/>
  <c r="B141" i="11"/>
  <c r="E143" i="10"/>
  <c r="G143" i="10"/>
  <c r="F143" i="10"/>
  <c r="J142" i="10"/>
  <c r="B145" i="10"/>
  <c r="D144" i="10"/>
  <c r="O138" i="10"/>
  <c r="M139" i="10" s="1"/>
  <c r="N139" i="10" s="1"/>
  <c r="B672" i="9"/>
  <c r="M671" i="9"/>
  <c r="N671" i="9" s="1"/>
  <c r="O670" i="9"/>
  <c r="B321" i="9"/>
  <c r="N81" i="9"/>
  <c r="J127" i="9"/>
  <c r="E128" i="9"/>
  <c r="D129" i="9" s="1"/>
  <c r="H128" i="9"/>
  <c r="I128" i="9" s="1"/>
  <c r="G128" i="9"/>
  <c r="F128" i="9"/>
  <c r="E140" i="11" l="1"/>
  <c r="D141" i="11" s="1"/>
  <c r="O140" i="11"/>
  <c r="M141" i="11" s="1"/>
  <c r="N141" i="11" s="1"/>
  <c r="B142" i="11"/>
  <c r="G140" i="11"/>
  <c r="H140" i="11"/>
  <c r="I140" i="11" s="1"/>
  <c r="F140" i="11"/>
  <c r="J139" i="11"/>
  <c r="J143" i="10"/>
  <c r="H144" i="10"/>
  <c r="I144" i="10" s="1"/>
  <c r="G144" i="10"/>
  <c r="D145" i="10"/>
  <c r="F144" i="10"/>
  <c r="E144" i="10"/>
  <c r="B146" i="10"/>
  <c r="O139" i="10"/>
  <c r="M140" i="10" s="1"/>
  <c r="N140" i="10" s="1"/>
  <c r="O671" i="9"/>
  <c r="M672" i="9" s="1"/>
  <c r="N672" i="9" s="1"/>
  <c r="B673" i="9"/>
  <c r="D130" i="9"/>
  <c r="B322" i="9"/>
  <c r="O81" i="9"/>
  <c r="M82" i="9" s="1"/>
  <c r="J128" i="9"/>
  <c r="E129" i="9"/>
  <c r="H129" i="9"/>
  <c r="I129" i="9" s="1"/>
  <c r="G129" i="9"/>
  <c r="F129" i="9"/>
  <c r="O141" i="11" l="1"/>
  <c r="M142" i="11"/>
  <c r="N142" i="11" s="1"/>
  <c r="H141" i="11"/>
  <c r="I141" i="11" s="1"/>
  <c r="G141" i="11"/>
  <c r="D142" i="11"/>
  <c r="F141" i="11"/>
  <c r="J140" i="11"/>
  <c r="B143" i="11"/>
  <c r="E141" i="11"/>
  <c r="E145" i="10"/>
  <c r="H145" i="10"/>
  <c r="I145" i="10" s="1"/>
  <c r="G145" i="10"/>
  <c r="D146" i="10"/>
  <c r="F145" i="10"/>
  <c r="B147" i="10"/>
  <c r="J144" i="10"/>
  <c r="O140" i="10"/>
  <c r="M141" i="10" s="1"/>
  <c r="N141" i="10" s="1"/>
  <c r="O672" i="9"/>
  <c r="M673" i="9" s="1"/>
  <c r="N673" i="9" s="1"/>
  <c r="B674" i="9"/>
  <c r="D131" i="9"/>
  <c r="B323" i="9"/>
  <c r="N82" i="9"/>
  <c r="J129" i="9"/>
  <c r="E130" i="9"/>
  <c r="H130" i="9"/>
  <c r="I130" i="9" s="1"/>
  <c r="G130" i="9"/>
  <c r="F130" i="9"/>
  <c r="E142" i="11" l="1"/>
  <c r="B144" i="11"/>
  <c r="O142" i="11"/>
  <c r="M143" i="11" s="1"/>
  <c r="N143" i="11" s="1"/>
  <c r="D143" i="11"/>
  <c r="H142" i="11"/>
  <c r="I142" i="11" s="1"/>
  <c r="G142" i="11"/>
  <c r="F142" i="11"/>
  <c r="J141" i="11"/>
  <c r="E146" i="10"/>
  <c r="B148" i="10"/>
  <c r="H146" i="10"/>
  <c r="I146" i="10" s="1"/>
  <c r="G146" i="10"/>
  <c r="D147" i="10"/>
  <c r="F146" i="10"/>
  <c r="J145" i="10"/>
  <c r="O141" i="10"/>
  <c r="M142" i="10" s="1"/>
  <c r="N142" i="10" s="1"/>
  <c r="O673" i="9"/>
  <c r="M674" i="9"/>
  <c r="N674" i="9" s="1"/>
  <c r="B675" i="9"/>
  <c r="B324" i="9"/>
  <c r="D132" i="9"/>
  <c r="O82" i="9"/>
  <c r="M83" i="9" s="1"/>
  <c r="J130" i="9"/>
  <c r="E131" i="9"/>
  <c r="H131" i="9"/>
  <c r="I131" i="9" s="1"/>
  <c r="G131" i="9"/>
  <c r="F131" i="9"/>
  <c r="O143" i="11" l="1"/>
  <c r="M144" i="11" s="1"/>
  <c r="N144" i="11" s="1"/>
  <c r="H143" i="11"/>
  <c r="I143" i="11" s="1"/>
  <c r="G143" i="11"/>
  <c r="D144" i="11"/>
  <c r="F143" i="11"/>
  <c r="J142" i="11"/>
  <c r="E143" i="11"/>
  <c r="B145" i="11"/>
  <c r="D148" i="10"/>
  <c r="G147" i="10"/>
  <c r="H147" i="10"/>
  <c r="I147" i="10" s="1"/>
  <c r="F147" i="10"/>
  <c r="J146" i="10"/>
  <c r="E147" i="10"/>
  <c r="B149" i="10"/>
  <c r="O142" i="10"/>
  <c r="M143" i="10" s="1"/>
  <c r="N143" i="10" s="1"/>
  <c r="B676" i="9"/>
  <c r="O674" i="9"/>
  <c r="M675" i="9"/>
  <c r="N675" i="9" s="1"/>
  <c r="B325" i="9"/>
  <c r="N83" i="9"/>
  <c r="J131" i="9"/>
  <c r="E132" i="9"/>
  <c r="D133" i="9" s="1"/>
  <c r="H132" i="9"/>
  <c r="I132" i="9" s="1"/>
  <c r="G132" i="9"/>
  <c r="F132" i="9"/>
  <c r="E144" i="11" l="1"/>
  <c r="O144" i="11"/>
  <c r="M145" i="11"/>
  <c r="N145" i="11" s="1"/>
  <c r="B146" i="11"/>
  <c r="D145" i="11"/>
  <c r="H144" i="11"/>
  <c r="I144" i="11" s="1"/>
  <c r="G144" i="11"/>
  <c r="F144" i="11"/>
  <c r="J143" i="11"/>
  <c r="E148" i="10"/>
  <c r="J147" i="10"/>
  <c r="B150" i="10"/>
  <c r="H148" i="10"/>
  <c r="I148" i="10" s="1"/>
  <c r="D149" i="10"/>
  <c r="G148" i="10"/>
  <c r="F148" i="10"/>
  <c r="O143" i="10"/>
  <c r="M144" i="10" s="1"/>
  <c r="N144" i="10" s="1"/>
  <c r="M676" i="9"/>
  <c r="N676" i="9" s="1"/>
  <c r="O675" i="9"/>
  <c r="B677" i="9"/>
  <c r="B326" i="9"/>
  <c r="D134" i="9"/>
  <c r="D135" i="9" s="1"/>
  <c r="D136" i="9" s="1"/>
  <c r="D137" i="9" s="1"/>
  <c r="D138" i="9" s="1"/>
  <c r="D139" i="9" s="1"/>
  <c r="D140" i="9" s="1"/>
  <c r="O83" i="9"/>
  <c r="M84" i="9" s="1"/>
  <c r="J132" i="9"/>
  <c r="H145" i="11" l="1"/>
  <c r="I145" i="11" s="1"/>
  <c r="G145" i="11"/>
  <c r="D146" i="11"/>
  <c r="F145" i="11"/>
  <c r="J144" i="11"/>
  <c r="O145" i="11"/>
  <c r="M146" i="11" s="1"/>
  <c r="N146" i="11" s="1"/>
  <c r="B147" i="11"/>
  <c r="E145" i="11"/>
  <c r="E146" i="11" s="1"/>
  <c r="E149" i="10"/>
  <c r="J148" i="10"/>
  <c r="B151" i="10"/>
  <c r="G149" i="10"/>
  <c r="D150" i="10"/>
  <c r="H149" i="10"/>
  <c r="I149" i="10" s="1"/>
  <c r="F149" i="10"/>
  <c r="O144" i="10"/>
  <c r="M145" i="10" s="1"/>
  <c r="N145" i="10" s="1"/>
  <c r="B678" i="9"/>
  <c r="M677" i="9"/>
  <c r="N677" i="9" s="1"/>
  <c r="O676" i="9"/>
  <c r="B327" i="9"/>
  <c r="N84" i="9"/>
  <c r="E133" i="9"/>
  <c r="H133" i="9"/>
  <c r="I133" i="9" s="1"/>
  <c r="G133" i="9"/>
  <c r="F133" i="9"/>
  <c r="O146" i="11" l="1"/>
  <c r="M147" i="11" s="1"/>
  <c r="N147" i="11" s="1"/>
  <c r="H146" i="11"/>
  <c r="I146" i="11" s="1"/>
  <c r="G146" i="11"/>
  <c r="D147" i="11"/>
  <c r="E147" i="11" s="1"/>
  <c r="F146" i="11"/>
  <c r="B148" i="11"/>
  <c r="J145" i="11"/>
  <c r="E150" i="10"/>
  <c r="J149" i="10"/>
  <c r="H150" i="10"/>
  <c r="I150" i="10" s="1"/>
  <c r="G150" i="10"/>
  <c r="D151" i="10"/>
  <c r="F150" i="10"/>
  <c r="B152" i="10"/>
  <c r="O145" i="10"/>
  <c r="M146" i="10" s="1"/>
  <c r="N146" i="10" s="1"/>
  <c r="O677" i="9"/>
  <c r="M678" i="9" s="1"/>
  <c r="N678" i="9" s="1"/>
  <c r="B679" i="9"/>
  <c r="B328" i="9"/>
  <c r="O84" i="9"/>
  <c r="M85" i="9" s="1"/>
  <c r="J133" i="9"/>
  <c r="E134" i="9"/>
  <c r="H134" i="9"/>
  <c r="I134" i="9" s="1"/>
  <c r="G134" i="9"/>
  <c r="F134" i="9"/>
  <c r="O147" i="11" l="1"/>
  <c r="M148" i="11"/>
  <c r="N148" i="11" s="1"/>
  <c r="H147" i="11"/>
  <c r="I147" i="11" s="1"/>
  <c r="G147" i="11"/>
  <c r="D148" i="11"/>
  <c r="F147" i="11"/>
  <c r="B149" i="11"/>
  <c r="J146" i="11"/>
  <c r="E151" i="10"/>
  <c r="D152" i="10"/>
  <c r="G151" i="10"/>
  <c r="H151" i="10"/>
  <c r="I151" i="10" s="1"/>
  <c r="F151" i="10"/>
  <c r="B153" i="10"/>
  <c r="J150" i="10"/>
  <c r="O146" i="10"/>
  <c r="M147" i="10" s="1"/>
  <c r="N147" i="10" s="1"/>
  <c r="O678" i="9"/>
  <c r="M679" i="9" s="1"/>
  <c r="N679" i="9" s="1"/>
  <c r="B680" i="9"/>
  <c r="B329" i="9"/>
  <c r="N85" i="9"/>
  <c r="J134" i="9"/>
  <c r="E135" i="9"/>
  <c r="H135" i="9"/>
  <c r="I135" i="9" s="1"/>
  <c r="G135" i="9"/>
  <c r="F135" i="9"/>
  <c r="B150" i="11" l="1"/>
  <c r="G148" i="11"/>
  <c r="H148" i="11"/>
  <c r="I148" i="11" s="1"/>
  <c r="D149" i="11"/>
  <c r="F148" i="11"/>
  <c r="O148" i="11"/>
  <c r="M149" i="11" s="1"/>
  <c r="N149" i="11" s="1"/>
  <c r="E148" i="11"/>
  <c r="J147" i="11"/>
  <c r="E152" i="10"/>
  <c r="D153" i="10" s="1"/>
  <c r="B154" i="10"/>
  <c r="J151" i="10"/>
  <c r="H152" i="10"/>
  <c r="I152" i="10" s="1"/>
  <c r="G152" i="10"/>
  <c r="F152" i="10"/>
  <c r="O147" i="10"/>
  <c r="M148" i="10" s="1"/>
  <c r="N148" i="10" s="1"/>
  <c r="O679" i="9"/>
  <c r="M680" i="9" s="1"/>
  <c r="N680" i="9" s="1"/>
  <c r="B681" i="9"/>
  <c r="B330" i="9"/>
  <c r="O85" i="9"/>
  <c r="M86" i="9" s="1"/>
  <c r="J135" i="9"/>
  <c r="E136" i="9"/>
  <c r="H136" i="9"/>
  <c r="I136" i="9" s="1"/>
  <c r="G136" i="9"/>
  <c r="F136" i="9"/>
  <c r="O149" i="11" l="1"/>
  <c r="M150" i="11" s="1"/>
  <c r="N150" i="11" s="1"/>
  <c r="J148" i="11"/>
  <c r="B151" i="11"/>
  <c r="H149" i="11"/>
  <c r="I149" i="11" s="1"/>
  <c r="G149" i="11"/>
  <c r="D150" i="11"/>
  <c r="F149" i="11"/>
  <c r="E149" i="11"/>
  <c r="J152" i="10"/>
  <c r="G153" i="10"/>
  <c r="H153" i="10"/>
  <c r="I153" i="10" s="1"/>
  <c r="D154" i="10"/>
  <c r="F153" i="10"/>
  <c r="E153" i="10"/>
  <c r="B155" i="10"/>
  <c r="O148" i="10"/>
  <c r="M149" i="10" s="1"/>
  <c r="N149" i="10" s="1"/>
  <c r="O680" i="9"/>
  <c r="M681" i="9" s="1"/>
  <c r="N681" i="9" s="1"/>
  <c r="B682" i="9"/>
  <c r="B331" i="9"/>
  <c r="N86" i="9"/>
  <c r="J136" i="9"/>
  <c r="E137" i="9"/>
  <c r="H137" i="9"/>
  <c r="I137" i="9" s="1"/>
  <c r="G137" i="9"/>
  <c r="F137" i="9"/>
  <c r="E154" i="10" l="1"/>
  <c r="O150" i="11"/>
  <c r="M151" i="11"/>
  <c r="N151" i="11" s="1"/>
  <c r="H150" i="11"/>
  <c r="I150" i="11" s="1"/>
  <c r="G150" i="11"/>
  <c r="D151" i="11"/>
  <c r="F150" i="11"/>
  <c r="B152" i="11"/>
  <c r="J149" i="11"/>
  <c r="E150" i="11"/>
  <c r="B156" i="10"/>
  <c r="G154" i="10"/>
  <c r="H154" i="10"/>
  <c r="I154" i="10" s="1"/>
  <c r="D155" i="10"/>
  <c r="F154" i="10"/>
  <c r="J153" i="10"/>
  <c r="O149" i="10"/>
  <c r="M150" i="10" s="1"/>
  <c r="N150" i="10" s="1"/>
  <c r="O681" i="9"/>
  <c r="M682" i="9" s="1"/>
  <c r="N682" i="9" s="1"/>
  <c r="B683" i="9"/>
  <c r="B332" i="9"/>
  <c r="O86" i="9"/>
  <c r="M87" i="9" s="1"/>
  <c r="J137" i="9"/>
  <c r="E138" i="9"/>
  <c r="H138" i="9"/>
  <c r="I138" i="9" s="1"/>
  <c r="G138" i="9"/>
  <c r="F138" i="9"/>
  <c r="E151" i="11" l="1"/>
  <c r="B153" i="11"/>
  <c r="O151" i="11"/>
  <c r="M152" i="11" s="1"/>
  <c r="N152" i="11" s="1"/>
  <c r="G151" i="11"/>
  <c r="H151" i="11"/>
  <c r="I151" i="11" s="1"/>
  <c r="D152" i="11"/>
  <c r="F151" i="11"/>
  <c r="J150" i="11"/>
  <c r="H155" i="10"/>
  <c r="I155" i="10" s="1"/>
  <c r="G155" i="10"/>
  <c r="D156" i="10"/>
  <c r="F155" i="10"/>
  <c r="J154" i="10"/>
  <c r="E155" i="10"/>
  <c r="B157" i="10"/>
  <c r="O150" i="10"/>
  <c r="M151" i="10" s="1"/>
  <c r="N151" i="10" s="1"/>
  <c r="O682" i="9"/>
  <c r="M683" i="9"/>
  <c r="N683" i="9" s="1"/>
  <c r="B684" i="9"/>
  <c r="B333" i="9"/>
  <c r="N87" i="9"/>
  <c r="J138" i="9"/>
  <c r="E139" i="9"/>
  <c r="H139" i="9"/>
  <c r="I139" i="9" s="1"/>
  <c r="G139" i="9"/>
  <c r="F139" i="9"/>
  <c r="E156" i="10" l="1"/>
  <c r="O152" i="11"/>
  <c r="M153" i="11" s="1"/>
  <c r="N153" i="11" s="1"/>
  <c r="J151" i="11"/>
  <c r="B154" i="11"/>
  <c r="G152" i="11"/>
  <c r="H152" i="11"/>
  <c r="I152" i="11" s="1"/>
  <c r="F152" i="11"/>
  <c r="E152" i="11"/>
  <c r="D153" i="11" s="1"/>
  <c r="B158" i="10"/>
  <c r="D157" i="10"/>
  <c r="G156" i="10"/>
  <c r="H156" i="10"/>
  <c r="I156" i="10" s="1"/>
  <c r="F156" i="10"/>
  <c r="J155" i="10"/>
  <c r="O151" i="10"/>
  <c r="M152" i="10" s="1"/>
  <c r="N152" i="10" s="1"/>
  <c r="B685" i="9"/>
  <c r="O683" i="9"/>
  <c r="M684" i="9" s="1"/>
  <c r="N684" i="9" s="1"/>
  <c r="B334" i="9"/>
  <c r="O87" i="9"/>
  <c r="M88" i="9" s="1"/>
  <c r="J139" i="9"/>
  <c r="E140" i="9"/>
  <c r="H140" i="9"/>
  <c r="I140" i="9" s="1"/>
  <c r="G140" i="9"/>
  <c r="F140" i="9"/>
  <c r="H153" i="11" l="1"/>
  <c r="I153" i="11" s="1"/>
  <c r="G153" i="11"/>
  <c r="D154" i="11"/>
  <c r="F153" i="11"/>
  <c r="E153" i="11"/>
  <c r="O153" i="11"/>
  <c r="M154" i="11"/>
  <c r="N154" i="11" s="1"/>
  <c r="J152" i="11"/>
  <c r="B155" i="11"/>
  <c r="J156" i="10"/>
  <c r="H157" i="10"/>
  <c r="I157" i="10" s="1"/>
  <c r="G157" i="10"/>
  <c r="D158" i="10"/>
  <c r="F157" i="10"/>
  <c r="E157" i="10"/>
  <c r="B159" i="10"/>
  <c r="O152" i="10"/>
  <c r="M153" i="10" s="1"/>
  <c r="N153" i="10" s="1"/>
  <c r="O684" i="9"/>
  <c r="M685" i="9" s="1"/>
  <c r="N685" i="9" s="1"/>
  <c r="B686" i="9"/>
  <c r="D141" i="9"/>
  <c r="B335" i="9"/>
  <c r="N88" i="9"/>
  <c r="J140" i="9"/>
  <c r="E154" i="11" l="1"/>
  <c r="O154" i="11"/>
  <c r="M155" i="11" s="1"/>
  <c r="N155" i="11" s="1"/>
  <c r="D155" i="11"/>
  <c r="H154" i="11"/>
  <c r="I154" i="11" s="1"/>
  <c r="G154" i="11"/>
  <c r="F154" i="11"/>
  <c r="B156" i="11"/>
  <c r="J153" i="11"/>
  <c r="E158" i="10"/>
  <c r="B160" i="10"/>
  <c r="H158" i="10"/>
  <c r="I158" i="10" s="1"/>
  <c r="G158" i="10"/>
  <c r="D159" i="10"/>
  <c r="F158" i="10"/>
  <c r="J157" i="10"/>
  <c r="O153" i="10"/>
  <c r="M154" i="10" s="1"/>
  <c r="N154" i="10" s="1"/>
  <c r="O685" i="9"/>
  <c r="M686" i="9" s="1"/>
  <c r="N686" i="9" s="1"/>
  <c r="B687" i="9"/>
  <c r="B336" i="9"/>
  <c r="D142" i="9"/>
  <c r="H141" i="9"/>
  <c r="I141" i="9" s="1"/>
  <c r="G141" i="9"/>
  <c r="F141" i="9"/>
  <c r="E141" i="9"/>
  <c r="O88" i="9"/>
  <c r="M89" i="9" s="1"/>
  <c r="E155" i="11" l="1"/>
  <c r="H155" i="11"/>
  <c r="I155" i="11" s="1"/>
  <c r="G155" i="11"/>
  <c r="D156" i="11"/>
  <c r="F155" i="11"/>
  <c r="J154" i="11"/>
  <c r="B157" i="11"/>
  <c r="O155" i="11"/>
  <c r="M156" i="11"/>
  <c r="N156" i="11" s="1"/>
  <c r="D160" i="10"/>
  <c r="H159" i="10"/>
  <c r="I159" i="10" s="1"/>
  <c r="G159" i="10"/>
  <c r="F159" i="10"/>
  <c r="J158" i="10"/>
  <c r="E159" i="10"/>
  <c r="B161" i="10"/>
  <c r="O154" i="10"/>
  <c r="M155" i="10" s="1"/>
  <c r="N155" i="10" s="1"/>
  <c r="E142" i="9"/>
  <c r="F142" i="9"/>
  <c r="O686" i="9"/>
  <c r="M687" i="9" s="1"/>
  <c r="N687" i="9" s="1"/>
  <c r="B688" i="9"/>
  <c r="J141" i="9"/>
  <c r="D143" i="9"/>
  <c r="H142" i="9"/>
  <c r="I142" i="9" s="1"/>
  <c r="G142" i="9"/>
  <c r="B337" i="9"/>
  <c r="N89" i="9"/>
  <c r="E156" i="11" l="1"/>
  <c r="B158" i="11"/>
  <c r="H156" i="11"/>
  <c r="I156" i="11" s="1"/>
  <c r="G156" i="11"/>
  <c r="D157" i="11"/>
  <c r="F156" i="11"/>
  <c r="O156" i="11"/>
  <c r="M157" i="11" s="1"/>
  <c r="N157" i="11" s="1"/>
  <c r="J155" i="11"/>
  <c r="E160" i="10"/>
  <c r="B162" i="10"/>
  <c r="J159" i="10"/>
  <c r="D161" i="10"/>
  <c r="H160" i="10"/>
  <c r="I160" i="10" s="1"/>
  <c r="G160" i="10"/>
  <c r="F160" i="10"/>
  <c r="O155" i="10"/>
  <c r="M156" i="10" s="1"/>
  <c r="N156" i="10" s="1"/>
  <c r="O687" i="9"/>
  <c r="M688" i="9" s="1"/>
  <c r="N688" i="9" s="1"/>
  <c r="B689" i="9"/>
  <c r="J142" i="9"/>
  <c r="D144" i="9"/>
  <c r="G143" i="9"/>
  <c r="H143" i="9"/>
  <c r="I143" i="9" s="1"/>
  <c r="F143" i="9"/>
  <c r="B338" i="9"/>
  <c r="E143" i="9"/>
  <c r="E144" i="9" s="1"/>
  <c r="O89" i="9"/>
  <c r="O157" i="11" l="1"/>
  <c r="M158" i="11" s="1"/>
  <c r="N158" i="11" s="1"/>
  <c r="B159" i="11"/>
  <c r="H157" i="11"/>
  <c r="I157" i="11" s="1"/>
  <c r="G157" i="11"/>
  <c r="D158" i="11"/>
  <c r="F157" i="11"/>
  <c r="J156" i="11"/>
  <c r="E157" i="11"/>
  <c r="J160" i="10"/>
  <c r="D162" i="10"/>
  <c r="H161" i="10"/>
  <c r="I161" i="10" s="1"/>
  <c r="G161" i="10"/>
  <c r="F161" i="10"/>
  <c r="E161" i="10"/>
  <c r="B163" i="10"/>
  <c r="O156" i="10"/>
  <c r="M157" i="10" s="1"/>
  <c r="N157" i="10" s="1"/>
  <c r="O688" i="9"/>
  <c r="M689" i="9"/>
  <c r="N689" i="9" s="1"/>
  <c r="B690" i="9"/>
  <c r="J143" i="9"/>
  <c r="D145" i="9"/>
  <c r="E145" i="9"/>
  <c r="H144" i="9"/>
  <c r="I144" i="9" s="1"/>
  <c r="G144" i="9"/>
  <c r="B339" i="9"/>
  <c r="F144" i="9"/>
  <c r="M90" i="9"/>
  <c r="N90" i="9" s="1"/>
  <c r="E162" i="10" l="1"/>
  <c r="O158" i="11"/>
  <c r="M159" i="11" s="1"/>
  <c r="N159" i="11" s="1"/>
  <c r="H158" i="11"/>
  <c r="I158" i="11" s="1"/>
  <c r="G158" i="11"/>
  <c r="D159" i="11"/>
  <c r="F158" i="11"/>
  <c r="J157" i="11"/>
  <c r="B160" i="11"/>
  <c r="E158" i="11"/>
  <c r="B164" i="10"/>
  <c r="J161" i="10"/>
  <c r="H162" i="10"/>
  <c r="I162" i="10" s="1"/>
  <c r="D163" i="10"/>
  <c r="G162" i="10"/>
  <c r="F162" i="10"/>
  <c r="O157" i="10"/>
  <c r="M158" i="10" s="1"/>
  <c r="N158" i="10" s="1"/>
  <c r="F145" i="9"/>
  <c r="B691" i="9"/>
  <c r="O689" i="9"/>
  <c r="M690" i="9" s="1"/>
  <c r="N690" i="9" s="1"/>
  <c r="B340" i="9"/>
  <c r="J144" i="9"/>
  <c r="D146" i="9"/>
  <c r="H145" i="9"/>
  <c r="I145" i="9" s="1"/>
  <c r="G145" i="9"/>
  <c r="O90" i="9"/>
  <c r="M91" i="9" s="1"/>
  <c r="E159" i="11" l="1"/>
  <c r="O159" i="11"/>
  <c r="M160" i="11"/>
  <c r="N160" i="11" s="1"/>
  <c r="B161" i="11"/>
  <c r="H159" i="11"/>
  <c r="I159" i="11" s="1"/>
  <c r="G159" i="11"/>
  <c r="D160" i="11"/>
  <c r="F159" i="11"/>
  <c r="J158" i="11"/>
  <c r="H163" i="10"/>
  <c r="I163" i="10" s="1"/>
  <c r="D164" i="10"/>
  <c r="G163" i="10"/>
  <c r="F163" i="10"/>
  <c r="J162" i="10"/>
  <c r="E163" i="10"/>
  <c r="B165" i="10"/>
  <c r="O158" i="10"/>
  <c r="M159" i="10" s="1"/>
  <c r="N159" i="10" s="1"/>
  <c r="O690" i="9"/>
  <c r="M691" i="9"/>
  <c r="N691" i="9" s="1"/>
  <c r="B692" i="9"/>
  <c r="J145" i="9"/>
  <c r="D147" i="9"/>
  <c r="H146" i="9"/>
  <c r="I146" i="9" s="1"/>
  <c r="G146" i="9"/>
  <c r="E146" i="9"/>
  <c r="F146" i="9"/>
  <c r="B341" i="9"/>
  <c r="N91" i="9"/>
  <c r="J159" i="11" l="1"/>
  <c r="B162" i="11"/>
  <c r="G160" i="11"/>
  <c r="D161" i="11"/>
  <c r="H160" i="11"/>
  <c r="I160" i="11" s="1"/>
  <c r="F160" i="11"/>
  <c r="E160" i="11"/>
  <c r="O160" i="11"/>
  <c r="M161" i="11" s="1"/>
  <c r="N161" i="11" s="1"/>
  <c r="E164" i="10"/>
  <c r="D165" i="10" s="1"/>
  <c r="H165" i="10" s="1"/>
  <c r="I165" i="10" s="1"/>
  <c r="B166" i="10"/>
  <c r="G164" i="10"/>
  <c r="H164" i="10"/>
  <c r="I164" i="10" s="1"/>
  <c r="F164" i="10"/>
  <c r="J163" i="10"/>
  <c r="O159" i="10"/>
  <c r="M160" i="10" s="1"/>
  <c r="N160" i="10" s="1"/>
  <c r="F147" i="9"/>
  <c r="E147" i="9"/>
  <c r="O691" i="9"/>
  <c r="M692" i="9" s="1"/>
  <c r="N692" i="9" s="1"/>
  <c r="B693" i="9"/>
  <c r="J146" i="9"/>
  <c r="B342" i="9"/>
  <c r="D148" i="9"/>
  <c r="H147" i="9"/>
  <c r="I147" i="9" s="1"/>
  <c r="G147" i="9"/>
  <c r="O91" i="9"/>
  <c r="M92" i="9" s="1"/>
  <c r="J160" i="11" l="1"/>
  <c r="O161" i="11"/>
  <c r="M162" i="11"/>
  <c r="N162" i="11" s="1"/>
  <c r="H161" i="11"/>
  <c r="I161" i="11" s="1"/>
  <c r="G161" i="11"/>
  <c r="D162" i="11"/>
  <c r="F161" i="11"/>
  <c r="B163" i="11"/>
  <c r="E161" i="11"/>
  <c r="F165" i="10"/>
  <c r="E165" i="10"/>
  <c r="G165" i="10"/>
  <c r="B167" i="10"/>
  <c r="J164" i="10"/>
  <c r="D166" i="10"/>
  <c r="O160" i="10"/>
  <c r="M161" i="10" s="1"/>
  <c r="N161" i="10" s="1"/>
  <c r="O692" i="9"/>
  <c r="M693" i="9" s="1"/>
  <c r="N693" i="9" s="1"/>
  <c r="B694" i="9"/>
  <c r="J147" i="9"/>
  <c r="D149" i="9"/>
  <c r="G148" i="9"/>
  <c r="H148" i="9"/>
  <c r="I148" i="9" s="1"/>
  <c r="F148" i="9"/>
  <c r="F149" i="9"/>
  <c r="E148" i="9"/>
  <c r="E149" i="9" s="1"/>
  <c r="B343" i="9"/>
  <c r="N92" i="9"/>
  <c r="E162" i="11" l="1"/>
  <c r="B164" i="11"/>
  <c r="J161" i="11"/>
  <c r="O162" i="11"/>
  <c r="M163" i="11"/>
  <c r="N163" i="11" s="1"/>
  <c r="H162" i="11"/>
  <c r="I162" i="11" s="1"/>
  <c r="G162" i="11"/>
  <c r="D163" i="11"/>
  <c r="F162" i="11"/>
  <c r="J165" i="10"/>
  <c r="D167" i="10"/>
  <c r="H166" i="10"/>
  <c r="I166" i="10" s="1"/>
  <c r="G166" i="10"/>
  <c r="F166" i="10"/>
  <c r="E166" i="10"/>
  <c r="B168" i="10"/>
  <c r="O161" i="10"/>
  <c r="M162" i="10" s="1"/>
  <c r="N162" i="10" s="1"/>
  <c r="O693" i="9"/>
  <c r="M694" i="9" s="1"/>
  <c r="N694" i="9" s="1"/>
  <c r="B695" i="9"/>
  <c r="J148" i="9"/>
  <c r="D150" i="9"/>
  <c r="H149" i="9"/>
  <c r="I149" i="9" s="1"/>
  <c r="G149" i="9"/>
  <c r="B344" i="9"/>
  <c r="O92" i="9"/>
  <c r="M93" i="9" s="1"/>
  <c r="O163" i="11" l="1"/>
  <c r="M164" i="11"/>
  <c r="N164" i="11" s="1"/>
  <c r="G163" i="11"/>
  <c r="D164" i="11"/>
  <c r="H163" i="11"/>
  <c r="I163" i="11" s="1"/>
  <c r="F163" i="11"/>
  <c r="J162" i="11"/>
  <c r="E163" i="11"/>
  <c r="E164" i="11" s="1"/>
  <c r="B165" i="11"/>
  <c r="E167" i="10"/>
  <c r="B169" i="10"/>
  <c r="J166" i="10"/>
  <c r="H167" i="10"/>
  <c r="I167" i="10" s="1"/>
  <c r="G167" i="10"/>
  <c r="D168" i="10"/>
  <c r="F167" i="10"/>
  <c r="O162" i="10"/>
  <c r="M163" i="10" s="1"/>
  <c r="N163" i="10" s="1"/>
  <c r="O694" i="9"/>
  <c r="M695" i="9" s="1"/>
  <c r="N695" i="9" s="1"/>
  <c r="B696" i="9"/>
  <c r="B345" i="9"/>
  <c r="J149" i="9"/>
  <c r="D151" i="9"/>
  <c r="H150" i="9"/>
  <c r="I150" i="9" s="1"/>
  <c r="G150" i="9"/>
  <c r="F150" i="9"/>
  <c r="E150" i="9"/>
  <c r="E151" i="9" s="1"/>
  <c r="N93" i="9"/>
  <c r="H164" i="11" l="1"/>
  <c r="I164" i="11" s="1"/>
  <c r="G164" i="11"/>
  <c r="D165" i="11"/>
  <c r="E165" i="11" s="1"/>
  <c r="F164" i="11"/>
  <c r="B166" i="11"/>
  <c r="O164" i="11"/>
  <c r="M165" i="11" s="1"/>
  <c r="N165" i="11" s="1"/>
  <c r="J163" i="11"/>
  <c r="H168" i="10"/>
  <c r="I168" i="10" s="1"/>
  <c r="G168" i="10"/>
  <c r="D169" i="10"/>
  <c r="F168" i="10"/>
  <c r="J167" i="10"/>
  <c r="E168" i="10"/>
  <c r="B170" i="10"/>
  <c r="O163" i="10"/>
  <c r="M164" i="10" s="1"/>
  <c r="N164" i="10" s="1"/>
  <c r="O695" i="9"/>
  <c r="M696" i="9" s="1"/>
  <c r="N696" i="9" s="1"/>
  <c r="B697" i="9"/>
  <c r="J150" i="9"/>
  <c r="D152" i="9"/>
  <c r="H151" i="9"/>
  <c r="I151" i="9" s="1"/>
  <c r="G151" i="9"/>
  <c r="B346" i="9"/>
  <c r="F151" i="9"/>
  <c r="O93" i="9"/>
  <c r="M94" i="9" s="1"/>
  <c r="E169" i="10" l="1"/>
  <c r="O165" i="11"/>
  <c r="M166" i="11" s="1"/>
  <c r="N166" i="11" s="1"/>
  <c r="D166" i="11"/>
  <c r="H165" i="11"/>
  <c r="I165" i="11" s="1"/>
  <c r="G165" i="11"/>
  <c r="F165" i="11"/>
  <c r="B167" i="11"/>
  <c r="E166" i="11"/>
  <c r="J164" i="11"/>
  <c r="B171" i="10"/>
  <c r="H169" i="10"/>
  <c r="I169" i="10" s="1"/>
  <c r="G169" i="10"/>
  <c r="D170" i="10"/>
  <c r="F169" i="10"/>
  <c r="J168" i="10"/>
  <c r="O164" i="10"/>
  <c r="M165" i="10" s="1"/>
  <c r="N165" i="10" s="1"/>
  <c r="O696" i="9"/>
  <c r="M697" i="9"/>
  <c r="N697" i="9" s="1"/>
  <c r="B698" i="9"/>
  <c r="J151" i="9"/>
  <c r="G152" i="9"/>
  <c r="H152" i="9"/>
  <c r="I152" i="9" s="1"/>
  <c r="F152" i="9"/>
  <c r="B347" i="9"/>
  <c r="E152" i="9"/>
  <c r="D153" i="9" s="1"/>
  <c r="N94" i="9"/>
  <c r="B168" i="11" l="1"/>
  <c r="J165" i="11"/>
  <c r="O166" i="11"/>
  <c r="M167" i="11" s="1"/>
  <c r="N167" i="11" s="1"/>
  <c r="D167" i="11"/>
  <c r="H166" i="11"/>
  <c r="I166" i="11" s="1"/>
  <c r="G166" i="11"/>
  <c r="F166" i="11"/>
  <c r="D171" i="10"/>
  <c r="G170" i="10"/>
  <c r="H170" i="10"/>
  <c r="I170" i="10" s="1"/>
  <c r="F170" i="10"/>
  <c r="J169" i="10"/>
  <c r="E170" i="10"/>
  <c r="B172" i="10"/>
  <c r="O165" i="10"/>
  <c r="M166" i="10" s="1"/>
  <c r="N166" i="10" s="1"/>
  <c r="B699" i="9"/>
  <c r="O697" i="9"/>
  <c r="M698" i="9" s="1"/>
  <c r="N698" i="9" s="1"/>
  <c r="D154" i="9"/>
  <c r="E153" i="9"/>
  <c r="H153" i="9"/>
  <c r="I153" i="9" s="1"/>
  <c r="G153" i="9"/>
  <c r="F153" i="9"/>
  <c r="J152" i="9"/>
  <c r="B348" i="9"/>
  <c r="O94" i="9"/>
  <c r="M95" i="9" s="1"/>
  <c r="O167" i="11" l="1"/>
  <c r="M168" i="11"/>
  <c r="N168" i="11" s="1"/>
  <c r="G167" i="11"/>
  <c r="D168" i="11"/>
  <c r="H167" i="11"/>
  <c r="I167" i="11" s="1"/>
  <c r="F167" i="11"/>
  <c r="J166" i="11"/>
  <c r="E167" i="11"/>
  <c r="E168" i="11" s="1"/>
  <c r="B169" i="11"/>
  <c r="E171" i="10"/>
  <c r="B173" i="10"/>
  <c r="J170" i="10"/>
  <c r="G171" i="10"/>
  <c r="D172" i="10"/>
  <c r="H171" i="10"/>
  <c r="I171" i="10" s="1"/>
  <c r="F171" i="10"/>
  <c r="O166" i="10"/>
  <c r="M167" i="10" s="1"/>
  <c r="N167" i="10" s="1"/>
  <c r="F154" i="9"/>
  <c r="E154" i="9"/>
  <c r="O698" i="9"/>
  <c r="M699" i="9"/>
  <c r="N699" i="9" s="1"/>
  <c r="B700" i="9"/>
  <c r="B349" i="9"/>
  <c r="J153" i="9"/>
  <c r="D155" i="9"/>
  <c r="G154" i="9"/>
  <c r="H154" i="9"/>
  <c r="I154" i="9" s="1"/>
  <c r="N95" i="9"/>
  <c r="J167" i="11" l="1"/>
  <c r="O168" i="11"/>
  <c r="M169" i="11"/>
  <c r="N169" i="11" s="1"/>
  <c r="B170" i="11"/>
  <c r="H168" i="11"/>
  <c r="I168" i="11" s="1"/>
  <c r="G168" i="11"/>
  <c r="D169" i="11"/>
  <c r="F168" i="11"/>
  <c r="J171" i="10"/>
  <c r="G172" i="10"/>
  <c r="H172" i="10"/>
  <c r="I172" i="10" s="1"/>
  <c r="D173" i="10"/>
  <c r="F172" i="10"/>
  <c r="E172" i="10"/>
  <c r="B174" i="10"/>
  <c r="O167" i="10"/>
  <c r="M168" i="10" s="1"/>
  <c r="N168" i="10" s="1"/>
  <c r="B701" i="9"/>
  <c r="O699" i="9"/>
  <c r="M700" i="9" s="1"/>
  <c r="N700" i="9" s="1"/>
  <c r="D156" i="9"/>
  <c r="G155" i="9"/>
  <c r="H155" i="9"/>
  <c r="I155" i="9" s="1"/>
  <c r="F156" i="9"/>
  <c r="F155" i="9"/>
  <c r="J154" i="9"/>
  <c r="E155" i="9"/>
  <c r="E156" i="9" s="1"/>
  <c r="B350" i="9"/>
  <c r="O95" i="9"/>
  <c r="M96" i="9" s="1"/>
  <c r="H169" i="11" l="1"/>
  <c r="I169" i="11" s="1"/>
  <c r="G169" i="11"/>
  <c r="D170" i="11"/>
  <c r="F169" i="11"/>
  <c r="B171" i="11"/>
  <c r="E169" i="11"/>
  <c r="J168" i="11"/>
  <c r="O169" i="11"/>
  <c r="M170" i="11" s="1"/>
  <c r="N170" i="11" s="1"/>
  <c r="E173" i="10"/>
  <c r="H173" i="10"/>
  <c r="I173" i="10" s="1"/>
  <c r="G173" i="10"/>
  <c r="D174" i="10"/>
  <c r="F173" i="10"/>
  <c r="B175" i="10"/>
  <c r="J172" i="10"/>
  <c r="O168" i="10"/>
  <c r="M169" i="10" s="1"/>
  <c r="N169" i="10" s="1"/>
  <c r="O700" i="9"/>
  <c r="M701" i="9" s="1"/>
  <c r="N701" i="9" s="1"/>
  <c r="B702" i="9"/>
  <c r="B351" i="9"/>
  <c r="D157" i="9"/>
  <c r="E157" i="9"/>
  <c r="J155" i="9"/>
  <c r="G156" i="9"/>
  <c r="H156" i="9"/>
  <c r="I156" i="9" s="1"/>
  <c r="N96" i="9"/>
  <c r="E170" i="11" l="1"/>
  <c r="O170" i="11"/>
  <c r="M171" i="11" s="1"/>
  <c r="N171" i="11" s="1"/>
  <c r="G170" i="11"/>
  <c r="H170" i="11"/>
  <c r="I170" i="11" s="1"/>
  <c r="D171" i="11"/>
  <c r="F170" i="11"/>
  <c r="B172" i="11"/>
  <c r="J169" i="11"/>
  <c r="E174" i="10"/>
  <c r="B176" i="10"/>
  <c r="G174" i="10"/>
  <c r="H174" i="10"/>
  <c r="I174" i="10" s="1"/>
  <c r="D175" i="10"/>
  <c r="F174" i="10"/>
  <c r="J173" i="10"/>
  <c r="O169" i="10"/>
  <c r="M170" i="10" s="1"/>
  <c r="N170" i="10" s="1"/>
  <c r="O701" i="9"/>
  <c r="M702" i="9" s="1"/>
  <c r="N702" i="9" s="1"/>
  <c r="B703" i="9"/>
  <c r="J156" i="9"/>
  <c r="D158" i="9"/>
  <c r="H157" i="9"/>
  <c r="I157" i="9" s="1"/>
  <c r="G157" i="9"/>
  <c r="F158" i="9"/>
  <c r="F157" i="9"/>
  <c r="B352" i="9"/>
  <c r="O96" i="9"/>
  <c r="M97" i="9" s="1"/>
  <c r="E171" i="11" l="1"/>
  <c r="O171" i="11"/>
  <c r="M172" i="11" s="1"/>
  <c r="N172" i="11" s="1"/>
  <c r="B173" i="11"/>
  <c r="H171" i="11"/>
  <c r="I171" i="11" s="1"/>
  <c r="G171" i="11"/>
  <c r="D172" i="11"/>
  <c r="F171" i="11"/>
  <c r="J170" i="11"/>
  <c r="G175" i="10"/>
  <c r="H175" i="10"/>
  <c r="I175" i="10" s="1"/>
  <c r="D176" i="10"/>
  <c r="F175" i="10"/>
  <c r="J174" i="10"/>
  <c r="E175" i="10"/>
  <c r="B177" i="10"/>
  <c r="O170" i="10"/>
  <c r="M171" i="10" s="1"/>
  <c r="N171" i="10" s="1"/>
  <c r="O702" i="9"/>
  <c r="M703" i="9"/>
  <c r="N703" i="9" s="1"/>
  <c r="B704" i="9"/>
  <c r="B353" i="9"/>
  <c r="J157" i="9"/>
  <c r="D159" i="9"/>
  <c r="H158" i="9"/>
  <c r="I158" i="9" s="1"/>
  <c r="G158" i="9"/>
  <c r="E158" i="9"/>
  <c r="E159" i="9" s="1"/>
  <c r="N97" i="9"/>
  <c r="O172" i="11" l="1"/>
  <c r="M173" i="11"/>
  <c r="N173" i="11" s="1"/>
  <c r="G172" i="11"/>
  <c r="H172" i="11"/>
  <c r="I172" i="11" s="1"/>
  <c r="D173" i="11"/>
  <c r="F172" i="11"/>
  <c r="J171" i="11"/>
  <c r="B174" i="11"/>
  <c r="E172" i="11"/>
  <c r="E176" i="10"/>
  <c r="D177" i="10" s="1"/>
  <c r="E177" i="10" s="1"/>
  <c r="B178" i="10"/>
  <c r="H176" i="10"/>
  <c r="I176" i="10" s="1"/>
  <c r="G176" i="10"/>
  <c r="F176" i="10"/>
  <c r="J175" i="10"/>
  <c r="O171" i="10"/>
  <c r="M172" i="10" s="1"/>
  <c r="N172" i="10" s="1"/>
  <c r="B705" i="9"/>
  <c r="O703" i="9"/>
  <c r="M704" i="9" s="1"/>
  <c r="N704" i="9" s="1"/>
  <c r="J158" i="9"/>
  <c r="D160" i="9"/>
  <c r="H159" i="9"/>
  <c r="I159" i="9" s="1"/>
  <c r="G159" i="9"/>
  <c r="F160" i="9"/>
  <c r="F159" i="9"/>
  <c r="B354" i="9"/>
  <c r="O97" i="9"/>
  <c r="M98" i="9" s="1"/>
  <c r="E173" i="11" l="1"/>
  <c r="J172" i="11"/>
  <c r="B175" i="11"/>
  <c r="H173" i="11"/>
  <c r="I173" i="11" s="1"/>
  <c r="G173" i="11"/>
  <c r="D174" i="11"/>
  <c r="F173" i="11"/>
  <c r="O173" i="11"/>
  <c r="M174" i="11"/>
  <c r="N174" i="11" s="1"/>
  <c r="J176" i="10"/>
  <c r="B179" i="10"/>
  <c r="D178" i="10"/>
  <c r="H177" i="10"/>
  <c r="I177" i="10" s="1"/>
  <c r="G177" i="10"/>
  <c r="F177" i="10"/>
  <c r="O172" i="10"/>
  <c r="M173" i="10" s="1"/>
  <c r="N173" i="10" s="1"/>
  <c r="O704" i="9"/>
  <c r="M705" i="9" s="1"/>
  <c r="N705" i="9" s="1"/>
  <c r="B706" i="9"/>
  <c r="B355" i="9"/>
  <c r="J159" i="9"/>
  <c r="D161" i="9"/>
  <c r="H160" i="9"/>
  <c r="I160" i="9" s="1"/>
  <c r="G160" i="9"/>
  <c r="F161" i="9"/>
  <c r="E160" i="9"/>
  <c r="N98" i="9"/>
  <c r="H174" i="11" l="1"/>
  <c r="I174" i="11" s="1"/>
  <c r="G174" i="11"/>
  <c r="D175" i="11"/>
  <c r="F174" i="11"/>
  <c r="O174" i="11"/>
  <c r="M175" i="11"/>
  <c r="N175" i="11" s="1"/>
  <c r="J173" i="11"/>
  <c r="E174" i="11"/>
  <c r="B176" i="11"/>
  <c r="J177" i="10"/>
  <c r="G178" i="10"/>
  <c r="H178" i="10"/>
  <c r="I178" i="10" s="1"/>
  <c r="D179" i="10"/>
  <c r="F178" i="10"/>
  <c r="E178" i="10"/>
  <c r="B180" i="10"/>
  <c r="O173" i="10"/>
  <c r="M174" i="10" s="1"/>
  <c r="N174" i="10" s="1"/>
  <c r="O705" i="9"/>
  <c r="M706" i="9" s="1"/>
  <c r="N706" i="9" s="1"/>
  <c r="B707" i="9"/>
  <c r="J160" i="9"/>
  <c r="D162" i="9"/>
  <c r="H161" i="9"/>
  <c r="I161" i="9" s="1"/>
  <c r="G161" i="9"/>
  <c r="F162" i="9"/>
  <c r="B356" i="9"/>
  <c r="E161" i="9"/>
  <c r="E162" i="9" s="1"/>
  <c r="O98" i="9"/>
  <c r="M99" i="9" s="1"/>
  <c r="E179" i="10" l="1"/>
  <c r="E175" i="11"/>
  <c r="O175" i="11"/>
  <c r="M176" i="11"/>
  <c r="N176" i="11" s="1"/>
  <c r="B177" i="11"/>
  <c r="G175" i="11"/>
  <c r="D176" i="11"/>
  <c r="H175" i="11"/>
  <c r="I175" i="11" s="1"/>
  <c r="F175" i="11"/>
  <c r="J174" i="11"/>
  <c r="D180" i="10"/>
  <c r="H179" i="10"/>
  <c r="I179" i="10" s="1"/>
  <c r="G179" i="10"/>
  <c r="F179" i="10"/>
  <c r="J178" i="10"/>
  <c r="B181" i="10"/>
  <c r="O174" i="10"/>
  <c r="M175" i="10" s="1"/>
  <c r="N175" i="10" s="1"/>
  <c r="O706" i="9"/>
  <c r="M707" i="9" s="1"/>
  <c r="N707" i="9" s="1"/>
  <c r="B708" i="9"/>
  <c r="J161" i="9"/>
  <c r="B357" i="9"/>
  <c r="D163" i="9"/>
  <c r="F163" i="9" s="1"/>
  <c r="H162" i="9"/>
  <c r="I162" i="9" s="1"/>
  <c r="G162" i="9"/>
  <c r="N99" i="9"/>
  <c r="E180" i="10" l="1"/>
  <c r="J175" i="11"/>
  <c r="H176" i="11"/>
  <c r="I176" i="11" s="1"/>
  <c r="G176" i="11"/>
  <c r="F176" i="11"/>
  <c r="O176" i="11"/>
  <c r="M177" i="11" s="1"/>
  <c r="N177" i="11" s="1"/>
  <c r="B178" i="11"/>
  <c r="E176" i="11"/>
  <c r="D177" i="11" s="1"/>
  <c r="B182" i="10"/>
  <c r="J179" i="10"/>
  <c r="G180" i="10"/>
  <c r="H180" i="10"/>
  <c r="I180" i="10" s="1"/>
  <c r="D181" i="10"/>
  <c r="F180" i="10"/>
  <c r="O175" i="10"/>
  <c r="M176" i="10" s="1"/>
  <c r="N176" i="10" s="1"/>
  <c r="M708" i="9"/>
  <c r="N708" i="9" s="1"/>
  <c r="O707" i="9"/>
  <c r="B709" i="9"/>
  <c r="J162" i="9"/>
  <c r="D164" i="9"/>
  <c r="G163" i="9"/>
  <c r="H163" i="9"/>
  <c r="I163" i="9" s="1"/>
  <c r="J163" i="9" s="1"/>
  <c r="F164" i="9"/>
  <c r="B358" i="9"/>
  <c r="E163" i="9"/>
  <c r="E164" i="9" s="1"/>
  <c r="O99" i="9"/>
  <c r="M100" i="9" s="1"/>
  <c r="H177" i="11" l="1"/>
  <c r="I177" i="11" s="1"/>
  <c r="G177" i="11"/>
  <c r="D178" i="11"/>
  <c r="F177" i="11"/>
  <c r="E177" i="11"/>
  <c r="E178" i="11" s="1"/>
  <c r="O177" i="11"/>
  <c r="M178" i="11" s="1"/>
  <c r="N178" i="11" s="1"/>
  <c r="B179" i="11"/>
  <c r="J176" i="11"/>
  <c r="G181" i="10"/>
  <c r="H181" i="10"/>
  <c r="I181" i="10" s="1"/>
  <c r="D182" i="10"/>
  <c r="F181" i="10"/>
  <c r="J180" i="10"/>
  <c r="E181" i="10"/>
  <c r="B183" i="10"/>
  <c r="O176" i="10"/>
  <c r="M177" i="10" s="1"/>
  <c r="N177" i="10" s="1"/>
  <c r="B710" i="9"/>
  <c r="O708" i="9"/>
  <c r="M709" i="9" s="1"/>
  <c r="N709" i="9" s="1"/>
  <c r="D165" i="9"/>
  <c r="G164" i="9"/>
  <c r="H164" i="9"/>
  <c r="I164" i="9" s="1"/>
  <c r="J164" i="9" s="1"/>
  <c r="F165" i="9"/>
  <c r="B359" i="9"/>
  <c r="N100" i="9"/>
  <c r="O178" i="11" l="1"/>
  <c r="M179" i="11" s="1"/>
  <c r="N179" i="11" s="1"/>
  <c r="B180" i="11"/>
  <c r="D179" i="11"/>
  <c r="H178" i="11"/>
  <c r="I178" i="11" s="1"/>
  <c r="G178" i="11"/>
  <c r="F178" i="11"/>
  <c r="J177" i="11"/>
  <c r="E182" i="10"/>
  <c r="B184" i="10"/>
  <c r="G182" i="10"/>
  <c r="H182" i="10"/>
  <c r="I182" i="10" s="1"/>
  <c r="D183" i="10"/>
  <c r="F182" i="10"/>
  <c r="J181" i="10"/>
  <c r="O177" i="10"/>
  <c r="M178" i="10" s="1"/>
  <c r="N178" i="10" s="1"/>
  <c r="O709" i="9"/>
  <c r="M710" i="9"/>
  <c r="N710" i="9" s="1"/>
  <c r="B711" i="9"/>
  <c r="B360" i="9"/>
  <c r="D166" i="9"/>
  <c r="E165" i="9"/>
  <c r="E166" i="9" s="1"/>
  <c r="H165" i="9"/>
  <c r="I165" i="9" s="1"/>
  <c r="G165" i="9"/>
  <c r="F166" i="9"/>
  <c r="O100" i="9"/>
  <c r="M101" i="9" s="1"/>
  <c r="O179" i="11" l="1"/>
  <c r="M180" i="11" s="1"/>
  <c r="N180" i="11" s="1"/>
  <c r="J178" i="11"/>
  <c r="G179" i="11"/>
  <c r="D180" i="11"/>
  <c r="H179" i="11"/>
  <c r="I179" i="11" s="1"/>
  <c r="F179" i="11"/>
  <c r="E179" i="11"/>
  <c r="E180" i="11" s="1"/>
  <c r="B181" i="11"/>
  <c r="G183" i="10"/>
  <c r="D184" i="10"/>
  <c r="H183" i="10"/>
  <c r="I183" i="10" s="1"/>
  <c r="F183" i="10"/>
  <c r="J182" i="10"/>
  <c r="E183" i="10"/>
  <c r="B185" i="10"/>
  <c r="O178" i="10"/>
  <c r="M179" i="10" s="1"/>
  <c r="N179" i="10" s="1"/>
  <c r="O710" i="9"/>
  <c r="M711" i="9" s="1"/>
  <c r="N711" i="9" s="1"/>
  <c r="B712" i="9"/>
  <c r="J165" i="9"/>
  <c r="D167" i="9"/>
  <c r="H166" i="9"/>
  <c r="I166" i="9" s="1"/>
  <c r="G166" i="9"/>
  <c r="B361" i="9"/>
  <c r="N101" i="9"/>
  <c r="E184" i="10" l="1"/>
  <c r="B182" i="11"/>
  <c r="H180" i="11"/>
  <c r="I180" i="11" s="1"/>
  <c r="G180" i="11"/>
  <c r="D181" i="11"/>
  <c r="F180" i="11"/>
  <c r="O180" i="11"/>
  <c r="M181" i="11"/>
  <c r="N181" i="11" s="1"/>
  <c r="J179" i="11"/>
  <c r="B186" i="10"/>
  <c r="J183" i="10"/>
  <c r="D185" i="10"/>
  <c r="G184" i="10"/>
  <c r="H184" i="10"/>
  <c r="I184" i="10" s="1"/>
  <c r="F184" i="10"/>
  <c r="O179" i="10"/>
  <c r="M180" i="10" s="1"/>
  <c r="N180" i="10" s="1"/>
  <c r="O711" i="9"/>
  <c r="M712" i="9"/>
  <c r="N712" i="9" s="1"/>
  <c r="B713" i="9"/>
  <c r="B362" i="9"/>
  <c r="J166" i="9"/>
  <c r="D168" i="9"/>
  <c r="H167" i="9"/>
  <c r="I167" i="9" s="1"/>
  <c r="G167" i="9"/>
  <c r="F167" i="9"/>
  <c r="F168" i="9"/>
  <c r="E167" i="9"/>
  <c r="E168" i="9" s="1"/>
  <c r="O101" i="9"/>
  <c r="M102" i="9" s="1"/>
  <c r="H181" i="11" l="1"/>
  <c r="I181" i="11" s="1"/>
  <c r="G181" i="11"/>
  <c r="D182" i="11"/>
  <c r="F181" i="11"/>
  <c r="J180" i="11"/>
  <c r="O181" i="11"/>
  <c r="M182" i="11" s="1"/>
  <c r="N182" i="11" s="1"/>
  <c r="E181" i="11"/>
  <c r="B183" i="11"/>
  <c r="J184" i="10"/>
  <c r="D186" i="10"/>
  <c r="H185" i="10"/>
  <c r="I185" i="10" s="1"/>
  <c r="G185" i="10"/>
  <c r="F185" i="10"/>
  <c r="E185" i="10"/>
  <c r="B187" i="10"/>
  <c r="O180" i="10"/>
  <c r="M181" i="10" s="1"/>
  <c r="N181" i="10" s="1"/>
  <c r="O712" i="9"/>
  <c r="M713" i="9"/>
  <c r="N713" i="9" s="1"/>
  <c r="B714" i="9"/>
  <c r="D169" i="9"/>
  <c r="E169" i="9"/>
  <c r="J167" i="9"/>
  <c r="H168" i="9"/>
  <c r="I168" i="9" s="1"/>
  <c r="G168" i="9"/>
  <c r="F169" i="9"/>
  <c r="B363" i="9"/>
  <c r="N102" i="9"/>
  <c r="E182" i="11" l="1"/>
  <c r="E186" i="10"/>
  <c r="O182" i="11"/>
  <c r="M183" i="11" s="1"/>
  <c r="N183" i="11" s="1"/>
  <c r="G182" i="11"/>
  <c r="H182" i="11"/>
  <c r="I182" i="11" s="1"/>
  <c r="D183" i="11"/>
  <c r="F182" i="11"/>
  <c r="B184" i="11"/>
  <c r="J181" i="11"/>
  <c r="B188" i="10"/>
  <c r="J185" i="10"/>
  <c r="G186" i="10"/>
  <c r="D187" i="10"/>
  <c r="H186" i="10"/>
  <c r="I186" i="10" s="1"/>
  <c r="F186" i="10"/>
  <c r="O181" i="10"/>
  <c r="M182" i="10" s="1"/>
  <c r="N182" i="10" s="1"/>
  <c r="B715" i="9"/>
  <c r="O713" i="9"/>
  <c r="M714" i="9" s="1"/>
  <c r="N714" i="9" s="1"/>
  <c r="J168" i="9"/>
  <c r="B364" i="9"/>
  <c r="D170" i="9"/>
  <c r="H169" i="9"/>
  <c r="I169" i="9" s="1"/>
  <c r="G169" i="9"/>
  <c r="O102" i="9"/>
  <c r="M103" i="9" s="1"/>
  <c r="E183" i="11" l="1"/>
  <c r="O183" i="11"/>
  <c r="M184" i="11" s="1"/>
  <c r="N184" i="11" s="1"/>
  <c r="H183" i="11"/>
  <c r="I183" i="11" s="1"/>
  <c r="G183" i="11"/>
  <c r="D184" i="11"/>
  <c r="F183" i="11"/>
  <c r="B185" i="11"/>
  <c r="J182" i="11"/>
  <c r="J186" i="10"/>
  <c r="G187" i="10"/>
  <c r="H187" i="10"/>
  <c r="I187" i="10" s="1"/>
  <c r="D188" i="10"/>
  <c r="F187" i="10"/>
  <c r="E187" i="10"/>
  <c r="B189" i="10"/>
  <c r="O182" i="10"/>
  <c r="M183" i="10" s="1"/>
  <c r="N183" i="10" s="1"/>
  <c r="O714" i="9"/>
  <c r="M715" i="9"/>
  <c r="N715" i="9" s="1"/>
  <c r="B716" i="9"/>
  <c r="B365" i="9"/>
  <c r="J169" i="9"/>
  <c r="D171" i="9"/>
  <c r="G170" i="9"/>
  <c r="H170" i="9"/>
  <c r="I170" i="9" s="1"/>
  <c r="F171" i="9"/>
  <c r="E170" i="9"/>
  <c r="E171" i="9" s="1"/>
  <c r="F170" i="9"/>
  <c r="N103" i="9"/>
  <c r="E184" i="11" l="1"/>
  <c r="O184" i="11"/>
  <c r="M185" i="11" s="1"/>
  <c r="N185" i="11" s="1"/>
  <c r="B186" i="11"/>
  <c r="G184" i="11"/>
  <c r="D185" i="11"/>
  <c r="H184" i="11"/>
  <c r="I184" i="11" s="1"/>
  <c r="F184" i="11"/>
  <c r="J183" i="11"/>
  <c r="E188" i="10"/>
  <c r="D189" i="10" s="1"/>
  <c r="E189" i="10" s="1"/>
  <c r="B190" i="10"/>
  <c r="G188" i="10"/>
  <c r="H188" i="10"/>
  <c r="I188" i="10" s="1"/>
  <c r="F188" i="10"/>
  <c r="J187" i="10"/>
  <c r="O183" i="10"/>
  <c r="M184" i="10" s="1"/>
  <c r="N184" i="10" s="1"/>
  <c r="B717" i="9"/>
  <c r="O715" i="9"/>
  <c r="M716" i="9" s="1"/>
  <c r="N716" i="9" s="1"/>
  <c r="J170" i="9"/>
  <c r="D172" i="9"/>
  <c r="H171" i="9"/>
  <c r="I171" i="9" s="1"/>
  <c r="G171" i="9"/>
  <c r="F172" i="9"/>
  <c r="B366" i="9"/>
  <c r="O103" i="9"/>
  <c r="M104" i="9" s="1"/>
  <c r="J184" i="11" l="1"/>
  <c r="B187" i="11"/>
  <c r="H185" i="11"/>
  <c r="I185" i="11" s="1"/>
  <c r="D186" i="11"/>
  <c r="G185" i="11"/>
  <c r="F185" i="11"/>
  <c r="O185" i="11"/>
  <c r="M186" i="11" s="1"/>
  <c r="N186" i="11" s="1"/>
  <c r="E185" i="11"/>
  <c r="F189" i="10"/>
  <c r="H189" i="10"/>
  <c r="I189" i="10" s="1"/>
  <c r="G189" i="10"/>
  <c r="D190" i="10"/>
  <c r="F190" i="10" s="1"/>
  <c r="J188" i="10"/>
  <c r="B191" i="10"/>
  <c r="O184" i="10"/>
  <c r="M185" i="10" s="1"/>
  <c r="N185" i="10" s="1"/>
  <c r="O716" i="9"/>
  <c r="M717" i="9" s="1"/>
  <c r="N717" i="9" s="1"/>
  <c r="B718" i="9"/>
  <c r="B367" i="9"/>
  <c r="J171" i="9"/>
  <c r="D173" i="9"/>
  <c r="G172" i="9"/>
  <c r="H172" i="9"/>
  <c r="I172" i="9" s="1"/>
  <c r="F173" i="9"/>
  <c r="E172" i="9"/>
  <c r="N104" i="9"/>
  <c r="O186" i="11" l="1"/>
  <c r="M187" i="11"/>
  <c r="N187" i="11" s="1"/>
  <c r="B188" i="11"/>
  <c r="H186" i="11"/>
  <c r="I186" i="11" s="1"/>
  <c r="G186" i="11"/>
  <c r="D187" i="11"/>
  <c r="F186" i="11"/>
  <c r="E186" i="11"/>
  <c r="J185" i="11"/>
  <c r="E190" i="10"/>
  <c r="J189" i="10"/>
  <c r="H190" i="10"/>
  <c r="I190" i="10" s="1"/>
  <c r="G190" i="10"/>
  <c r="B192" i="10"/>
  <c r="D191" i="10"/>
  <c r="O185" i="10"/>
  <c r="M186" i="10" s="1"/>
  <c r="N186" i="10" s="1"/>
  <c r="O717" i="9"/>
  <c r="M718" i="9" s="1"/>
  <c r="N718" i="9" s="1"/>
  <c r="B719" i="9"/>
  <c r="J172" i="9"/>
  <c r="D174" i="9"/>
  <c r="H173" i="9"/>
  <c r="I173" i="9" s="1"/>
  <c r="G173" i="9"/>
  <c r="E173" i="9"/>
  <c r="E174" i="9" s="1"/>
  <c r="B368" i="9"/>
  <c r="O104" i="9"/>
  <c r="M105" i="9" s="1"/>
  <c r="B189" i="11" l="1"/>
  <c r="G187" i="11"/>
  <c r="D188" i="11"/>
  <c r="H187" i="11"/>
  <c r="I187" i="11" s="1"/>
  <c r="F187" i="11"/>
  <c r="O187" i="11"/>
  <c r="M188" i="11"/>
  <c r="N188" i="11" s="1"/>
  <c r="J186" i="11"/>
  <c r="E187" i="11"/>
  <c r="J190" i="10"/>
  <c r="H191" i="10"/>
  <c r="I191" i="10" s="1"/>
  <c r="D192" i="10"/>
  <c r="F192" i="10" s="1"/>
  <c r="G191" i="10"/>
  <c r="F191" i="10"/>
  <c r="E191" i="10"/>
  <c r="B193" i="10"/>
  <c r="O186" i="10"/>
  <c r="M187" i="10" s="1"/>
  <c r="N187" i="10" s="1"/>
  <c r="O718" i="9"/>
  <c r="M719" i="9"/>
  <c r="N719" i="9" s="1"/>
  <c r="B720" i="9"/>
  <c r="B369" i="9"/>
  <c r="J173" i="9"/>
  <c r="D175" i="9"/>
  <c r="H174" i="9"/>
  <c r="I174" i="9" s="1"/>
  <c r="G174" i="9"/>
  <c r="F174" i="9"/>
  <c r="N105" i="9"/>
  <c r="E192" i="10" l="1"/>
  <c r="J187" i="11"/>
  <c r="B190" i="11"/>
  <c r="O188" i="11"/>
  <c r="M189" i="11" s="1"/>
  <c r="N189" i="11" s="1"/>
  <c r="H188" i="11"/>
  <c r="I188" i="11" s="1"/>
  <c r="G188" i="11"/>
  <c r="F188" i="11"/>
  <c r="E188" i="11"/>
  <c r="D189" i="11" s="1"/>
  <c r="B194" i="10"/>
  <c r="H192" i="10"/>
  <c r="I192" i="10" s="1"/>
  <c r="G192" i="10"/>
  <c r="D193" i="10"/>
  <c r="J191" i="10"/>
  <c r="O187" i="10"/>
  <c r="M188" i="10" s="1"/>
  <c r="N188" i="10" s="1"/>
  <c r="B721" i="9"/>
  <c r="O719" i="9"/>
  <c r="M720" i="9"/>
  <c r="N720" i="9" s="1"/>
  <c r="B370" i="9"/>
  <c r="J174" i="9"/>
  <c r="D176" i="9"/>
  <c r="G175" i="9"/>
  <c r="H175" i="9"/>
  <c r="I175" i="9" s="1"/>
  <c r="F175" i="9"/>
  <c r="E175" i="9"/>
  <c r="O105" i="9"/>
  <c r="M106" i="9" s="1"/>
  <c r="H189" i="11" l="1"/>
  <c r="I189" i="11" s="1"/>
  <c r="G189" i="11"/>
  <c r="D190" i="11"/>
  <c r="F189" i="11"/>
  <c r="E189" i="11"/>
  <c r="E190" i="11" s="1"/>
  <c r="O189" i="11"/>
  <c r="M190" i="11"/>
  <c r="N190" i="11" s="1"/>
  <c r="J188" i="11"/>
  <c r="B191" i="11"/>
  <c r="H193" i="10"/>
  <c r="I193" i="10" s="1"/>
  <c r="G193" i="10"/>
  <c r="D194" i="10"/>
  <c r="F194" i="10" s="1"/>
  <c r="F193" i="10"/>
  <c r="J192" i="10"/>
  <c r="E193" i="10"/>
  <c r="B195" i="10"/>
  <c r="O188" i="10"/>
  <c r="M189" i="10" s="1"/>
  <c r="N189" i="10" s="1"/>
  <c r="O720" i="9"/>
  <c r="M721" i="9"/>
  <c r="N721" i="9" s="1"/>
  <c r="B722" i="9"/>
  <c r="G176" i="9"/>
  <c r="H176" i="9"/>
  <c r="I176" i="9" s="1"/>
  <c r="J175" i="9"/>
  <c r="E176" i="9"/>
  <c r="D177" i="9" s="1"/>
  <c r="B371" i="9"/>
  <c r="F176" i="9"/>
  <c r="N106" i="9"/>
  <c r="O190" i="11" l="1"/>
  <c r="M191" i="11" s="1"/>
  <c r="N191" i="11" s="1"/>
  <c r="D191" i="11"/>
  <c r="H190" i="11"/>
  <c r="I190" i="11" s="1"/>
  <c r="G190" i="11"/>
  <c r="F190" i="11"/>
  <c r="B192" i="11"/>
  <c r="E191" i="11"/>
  <c r="J189" i="11"/>
  <c r="E194" i="10"/>
  <c r="B196" i="10"/>
  <c r="G194" i="10"/>
  <c r="H194" i="10"/>
  <c r="I194" i="10" s="1"/>
  <c r="D195" i="10"/>
  <c r="J193" i="10"/>
  <c r="O189" i="10"/>
  <c r="M190" i="10" s="1"/>
  <c r="N190" i="10" s="1"/>
  <c r="O721" i="9"/>
  <c r="M722" i="9" s="1"/>
  <c r="N722" i="9" s="1"/>
  <c r="B723" i="9"/>
  <c r="D178" i="9"/>
  <c r="E177" i="9"/>
  <c r="E178" i="9" s="1"/>
  <c r="G177" i="9"/>
  <c r="H177" i="9"/>
  <c r="I177" i="9" s="1"/>
  <c r="F178" i="9"/>
  <c r="F177" i="9"/>
  <c r="J176" i="9"/>
  <c r="B372" i="9"/>
  <c r="O106" i="9"/>
  <c r="M107" i="9" s="1"/>
  <c r="O191" i="11" l="1"/>
  <c r="M192" i="11"/>
  <c r="N192" i="11" s="1"/>
  <c r="B193" i="11"/>
  <c r="J190" i="11"/>
  <c r="H191" i="11"/>
  <c r="I191" i="11" s="1"/>
  <c r="G191" i="11"/>
  <c r="D192" i="11"/>
  <c r="F191" i="11"/>
  <c r="J194" i="10"/>
  <c r="H195" i="10"/>
  <c r="I195" i="10" s="1"/>
  <c r="G195" i="10"/>
  <c r="D196" i="10"/>
  <c r="F196" i="10" s="1"/>
  <c r="F195" i="10"/>
  <c r="E195" i="10"/>
  <c r="B197" i="10"/>
  <c r="O190" i="10"/>
  <c r="M191" i="10" s="1"/>
  <c r="N191" i="10" s="1"/>
  <c r="O722" i="9"/>
  <c r="M723" i="9" s="1"/>
  <c r="N723" i="9" s="1"/>
  <c r="B724" i="9"/>
  <c r="B373" i="9"/>
  <c r="J177" i="9"/>
  <c r="D179" i="9"/>
  <c r="G178" i="9"/>
  <c r="H178" i="9"/>
  <c r="I178" i="9" s="1"/>
  <c r="N107" i="9"/>
  <c r="E196" i="10" l="1"/>
  <c r="B194" i="11"/>
  <c r="J191" i="11"/>
  <c r="O192" i="11"/>
  <c r="M193" i="11"/>
  <c r="N193" i="11" s="1"/>
  <c r="H192" i="11"/>
  <c r="I192" i="11" s="1"/>
  <c r="G192" i="11"/>
  <c r="D193" i="11"/>
  <c r="F192" i="11"/>
  <c r="E192" i="11"/>
  <c r="G196" i="10"/>
  <c r="H196" i="10"/>
  <c r="I196" i="10" s="1"/>
  <c r="D197" i="10"/>
  <c r="E197" i="10" s="1"/>
  <c r="B198" i="10"/>
  <c r="J195" i="10"/>
  <c r="O191" i="10"/>
  <c r="M192" i="10"/>
  <c r="N192" i="10" s="1"/>
  <c r="J178" i="9"/>
  <c r="O723" i="9"/>
  <c r="M724" i="9"/>
  <c r="N724" i="9" s="1"/>
  <c r="B725" i="9"/>
  <c r="D180" i="9"/>
  <c r="G179" i="9"/>
  <c r="H179" i="9"/>
  <c r="I179" i="9" s="1"/>
  <c r="F180" i="9"/>
  <c r="F179" i="9"/>
  <c r="E179" i="9"/>
  <c r="E180" i="9" s="1"/>
  <c r="B374" i="9"/>
  <c r="O107" i="9"/>
  <c r="M108" i="9" s="1"/>
  <c r="O193" i="11" l="1"/>
  <c r="M194" i="11" s="1"/>
  <c r="N194" i="11" s="1"/>
  <c r="B195" i="11"/>
  <c r="H193" i="11"/>
  <c r="I193" i="11" s="1"/>
  <c r="G193" i="11"/>
  <c r="D194" i="11"/>
  <c r="F193" i="11"/>
  <c r="J192" i="11"/>
  <c r="E193" i="11"/>
  <c r="J196" i="10"/>
  <c r="B199" i="10"/>
  <c r="D198" i="10"/>
  <c r="G197" i="10"/>
  <c r="H197" i="10"/>
  <c r="I197" i="10" s="1"/>
  <c r="F197" i="10"/>
  <c r="O192" i="10"/>
  <c r="M193" i="10" s="1"/>
  <c r="N193" i="10" s="1"/>
  <c r="B726" i="9"/>
  <c r="O724" i="9"/>
  <c r="M725" i="9"/>
  <c r="N725" i="9" s="1"/>
  <c r="B375" i="9"/>
  <c r="D181" i="9"/>
  <c r="E181" i="9"/>
  <c r="J179" i="9"/>
  <c r="H180" i="9"/>
  <c r="I180" i="9" s="1"/>
  <c r="G180" i="9"/>
  <c r="N108" i="9"/>
  <c r="O194" i="11" l="1"/>
  <c r="M195" i="11" s="1"/>
  <c r="N195" i="11" s="1"/>
  <c r="H194" i="11"/>
  <c r="I194" i="11" s="1"/>
  <c r="G194" i="11"/>
  <c r="D195" i="11"/>
  <c r="F194" i="11"/>
  <c r="E194" i="11"/>
  <c r="E195" i="11" s="1"/>
  <c r="J193" i="11"/>
  <c r="B196" i="11"/>
  <c r="J197" i="10"/>
  <c r="G198" i="10"/>
  <c r="H198" i="10"/>
  <c r="I198" i="10" s="1"/>
  <c r="D199" i="10"/>
  <c r="F198" i="10"/>
  <c r="E198" i="10"/>
  <c r="B200" i="10"/>
  <c r="O193" i="10"/>
  <c r="M194" i="10" s="1"/>
  <c r="N194" i="10" s="1"/>
  <c r="B727" i="9"/>
  <c r="O725" i="9"/>
  <c r="M726" i="9"/>
  <c r="N726" i="9" s="1"/>
  <c r="J180" i="9"/>
  <c r="D182" i="9"/>
  <c r="H181" i="9"/>
  <c r="I181" i="9" s="1"/>
  <c r="G181" i="9"/>
  <c r="F181" i="9"/>
  <c r="F182" i="9"/>
  <c r="B376" i="9"/>
  <c r="O108" i="9"/>
  <c r="M109" i="9" s="1"/>
  <c r="O195" i="11" l="1"/>
  <c r="M196" i="11" s="1"/>
  <c r="N196" i="11" s="1"/>
  <c r="H195" i="11"/>
  <c r="I195" i="11" s="1"/>
  <c r="G195" i="11"/>
  <c r="D196" i="11"/>
  <c r="E196" i="11" s="1"/>
  <c r="F195" i="11"/>
  <c r="B197" i="11"/>
  <c r="J194" i="11"/>
  <c r="E199" i="10"/>
  <c r="G199" i="10"/>
  <c r="H199" i="10"/>
  <c r="I199" i="10" s="1"/>
  <c r="D200" i="10"/>
  <c r="F199" i="10"/>
  <c r="J198" i="10"/>
  <c r="B201" i="10"/>
  <c r="O194" i="10"/>
  <c r="M195" i="10" s="1"/>
  <c r="N195" i="10" s="1"/>
  <c r="O726" i="9"/>
  <c r="M727" i="9"/>
  <c r="N727" i="9" s="1"/>
  <c r="B728" i="9"/>
  <c r="B377" i="9"/>
  <c r="J181" i="9"/>
  <c r="D183" i="9"/>
  <c r="G182" i="9"/>
  <c r="H182" i="9"/>
  <c r="I182" i="9" s="1"/>
  <c r="E182" i="9"/>
  <c r="E183" i="9" s="1"/>
  <c r="N109" i="9"/>
  <c r="O196" i="11" l="1"/>
  <c r="M197" i="11"/>
  <c r="N197" i="11" s="1"/>
  <c r="B198" i="11"/>
  <c r="G196" i="11"/>
  <c r="H196" i="11"/>
  <c r="I196" i="11" s="1"/>
  <c r="D197" i="11"/>
  <c r="F196" i="11"/>
  <c r="J195" i="11"/>
  <c r="E200" i="10"/>
  <c r="D201" i="10" s="1"/>
  <c r="F201" i="10" s="1"/>
  <c r="F200" i="10"/>
  <c r="G200" i="10"/>
  <c r="H200" i="10"/>
  <c r="I200" i="10" s="1"/>
  <c r="J199" i="10"/>
  <c r="B202" i="10"/>
  <c r="O195" i="10"/>
  <c r="M196" i="10" s="1"/>
  <c r="N196" i="10" s="1"/>
  <c r="J182" i="9"/>
  <c r="B729" i="9"/>
  <c r="O727" i="9"/>
  <c r="M728" i="9" s="1"/>
  <c r="N728" i="9" s="1"/>
  <c r="D184" i="9"/>
  <c r="G183" i="9"/>
  <c r="H183" i="9"/>
  <c r="I183" i="9" s="1"/>
  <c r="F183" i="9"/>
  <c r="B378" i="9"/>
  <c r="O109" i="9"/>
  <c r="M110" i="9" s="1"/>
  <c r="H197" i="11" l="1"/>
  <c r="I197" i="11" s="1"/>
  <c r="D198" i="11"/>
  <c r="G197" i="11"/>
  <c r="F197" i="11"/>
  <c r="J196" i="11"/>
  <c r="E197" i="11"/>
  <c r="E198" i="11" s="1"/>
  <c r="B199" i="11"/>
  <c r="O197" i="11"/>
  <c r="M198" i="11" s="1"/>
  <c r="N198" i="11" s="1"/>
  <c r="G201" i="10"/>
  <c r="E201" i="10"/>
  <c r="D202" i="10"/>
  <c r="H202" i="10" s="1"/>
  <c r="I202" i="10" s="1"/>
  <c r="H201" i="10"/>
  <c r="I201" i="10" s="1"/>
  <c r="J200" i="10"/>
  <c r="B203" i="10"/>
  <c r="O196" i="10"/>
  <c r="M197" i="10" s="1"/>
  <c r="N197" i="10" s="1"/>
  <c r="O728" i="9"/>
  <c r="M729" i="9" s="1"/>
  <c r="N729" i="9" s="1"/>
  <c r="B730" i="9"/>
  <c r="B379" i="9"/>
  <c r="J183" i="9"/>
  <c r="D185" i="9"/>
  <c r="H184" i="9"/>
  <c r="I184" i="9" s="1"/>
  <c r="G184" i="9"/>
  <c r="F184" i="9"/>
  <c r="E184" i="9"/>
  <c r="N110" i="9"/>
  <c r="J201" i="10" l="1"/>
  <c r="O198" i="11"/>
  <c r="M199" i="11"/>
  <c r="N199" i="11" s="1"/>
  <c r="H198" i="11"/>
  <c r="I198" i="11" s="1"/>
  <c r="G198" i="11"/>
  <c r="D199" i="11"/>
  <c r="E199" i="11" s="1"/>
  <c r="F198" i="11"/>
  <c r="B200" i="11"/>
  <c r="J197" i="11"/>
  <c r="E202" i="10"/>
  <c r="F202" i="10"/>
  <c r="D203" i="10"/>
  <c r="G203" i="10" s="1"/>
  <c r="G202" i="10"/>
  <c r="B204" i="10"/>
  <c r="O197" i="10"/>
  <c r="M198" i="10" s="1"/>
  <c r="N198" i="10" s="1"/>
  <c r="O729" i="9"/>
  <c r="M730" i="9" s="1"/>
  <c r="N730" i="9" s="1"/>
  <c r="B731" i="9"/>
  <c r="D186" i="9"/>
  <c r="H185" i="9"/>
  <c r="I185" i="9" s="1"/>
  <c r="G185" i="9"/>
  <c r="F185" i="9"/>
  <c r="J184" i="9"/>
  <c r="B380" i="9"/>
  <c r="E185" i="9"/>
  <c r="O110" i="9"/>
  <c r="M111" i="9" s="1"/>
  <c r="E203" i="10" l="1"/>
  <c r="G199" i="11"/>
  <c r="D200" i="11"/>
  <c r="H199" i="11"/>
  <c r="I199" i="11" s="1"/>
  <c r="F199" i="11"/>
  <c r="O199" i="11"/>
  <c r="M200" i="11"/>
  <c r="N200" i="11" s="1"/>
  <c r="E200" i="11"/>
  <c r="B201" i="11"/>
  <c r="J198" i="11"/>
  <c r="J202" i="10"/>
  <c r="F203" i="10"/>
  <c r="H203" i="10"/>
  <c r="I203" i="10" s="1"/>
  <c r="B205" i="10"/>
  <c r="D204" i="10"/>
  <c r="O198" i="10"/>
  <c r="M199" i="10" s="1"/>
  <c r="N199" i="10" s="1"/>
  <c r="E186" i="9"/>
  <c r="O730" i="9"/>
  <c r="M731" i="9"/>
  <c r="N731" i="9" s="1"/>
  <c r="B732" i="9"/>
  <c r="B381" i="9"/>
  <c r="J185" i="9"/>
  <c r="D187" i="9"/>
  <c r="H186" i="9"/>
  <c r="I186" i="9" s="1"/>
  <c r="G186" i="9"/>
  <c r="F186" i="9"/>
  <c r="N111" i="9"/>
  <c r="O200" i="11" l="1"/>
  <c r="M201" i="11" s="1"/>
  <c r="N201" i="11" s="1"/>
  <c r="B202" i="11"/>
  <c r="H200" i="11"/>
  <c r="I200" i="11" s="1"/>
  <c r="G200" i="11"/>
  <c r="D201" i="11"/>
  <c r="F200" i="11"/>
  <c r="J199" i="11"/>
  <c r="J203" i="10"/>
  <c r="G204" i="10"/>
  <c r="H204" i="10"/>
  <c r="I204" i="10" s="1"/>
  <c r="D205" i="10"/>
  <c r="F204" i="10"/>
  <c r="E204" i="10"/>
  <c r="B206" i="10"/>
  <c r="O199" i="10"/>
  <c r="M200" i="10" s="1"/>
  <c r="N200" i="10" s="1"/>
  <c r="B733" i="9"/>
  <c r="O731" i="9"/>
  <c r="M732" i="9" s="1"/>
  <c r="N732" i="9" s="1"/>
  <c r="J186" i="9"/>
  <c r="D188" i="9"/>
  <c r="G187" i="9"/>
  <c r="H187" i="9"/>
  <c r="I187" i="9" s="1"/>
  <c r="F187" i="9"/>
  <c r="B382" i="9"/>
  <c r="E187" i="9"/>
  <c r="E188" i="9" s="1"/>
  <c r="O111" i="9"/>
  <c r="M112" i="9" s="1"/>
  <c r="J200" i="11" l="1"/>
  <c r="H201" i="11"/>
  <c r="I201" i="11" s="1"/>
  <c r="G201" i="11"/>
  <c r="D202" i="11"/>
  <c r="F201" i="11"/>
  <c r="O201" i="11"/>
  <c r="M202" i="11"/>
  <c r="N202" i="11" s="1"/>
  <c r="B203" i="11"/>
  <c r="E201" i="11"/>
  <c r="E202" i="11" s="1"/>
  <c r="E205" i="10"/>
  <c r="B207" i="10"/>
  <c r="G205" i="10"/>
  <c r="H205" i="10"/>
  <c r="I205" i="10" s="1"/>
  <c r="D206" i="10"/>
  <c r="F205" i="10"/>
  <c r="J204" i="10"/>
  <c r="O200" i="10"/>
  <c r="M201" i="10" s="1"/>
  <c r="N201" i="10" s="1"/>
  <c r="O732" i="9"/>
  <c r="M733" i="9"/>
  <c r="N733" i="9" s="1"/>
  <c r="B734" i="9"/>
  <c r="B383" i="9"/>
  <c r="J187" i="9"/>
  <c r="D189" i="9"/>
  <c r="H188" i="9"/>
  <c r="I188" i="9" s="1"/>
  <c r="G188" i="9"/>
  <c r="F188" i="9"/>
  <c r="N112" i="9"/>
  <c r="B204" i="11" l="1"/>
  <c r="D203" i="11"/>
  <c r="H202" i="11"/>
  <c r="I202" i="11" s="1"/>
  <c r="G202" i="11"/>
  <c r="F202" i="11"/>
  <c r="O202" i="11"/>
  <c r="M203" i="11" s="1"/>
  <c r="N203" i="11" s="1"/>
  <c r="J201" i="11"/>
  <c r="D207" i="10"/>
  <c r="F207" i="10" s="1"/>
  <c r="H206" i="10"/>
  <c r="I206" i="10" s="1"/>
  <c r="G206" i="10"/>
  <c r="F206" i="10"/>
  <c r="J205" i="10"/>
  <c r="E206" i="10"/>
  <c r="B208" i="10"/>
  <c r="O201" i="10"/>
  <c r="M202" i="10"/>
  <c r="N202" i="10" s="1"/>
  <c r="B735" i="9"/>
  <c r="O733" i="9"/>
  <c r="M734" i="9" s="1"/>
  <c r="N734" i="9" s="1"/>
  <c r="J188" i="9"/>
  <c r="D190" i="9"/>
  <c r="E189" i="9"/>
  <c r="E190" i="9" s="1"/>
  <c r="H189" i="9"/>
  <c r="I189" i="9" s="1"/>
  <c r="G189" i="9"/>
  <c r="F189" i="9"/>
  <c r="B384" i="9"/>
  <c r="O112" i="9"/>
  <c r="M113" i="9" s="1"/>
  <c r="E207" i="10" l="1"/>
  <c r="O203" i="11"/>
  <c r="M204" i="11"/>
  <c r="N204" i="11" s="1"/>
  <c r="J202" i="11"/>
  <c r="H203" i="11"/>
  <c r="I203" i="11" s="1"/>
  <c r="G203" i="11"/>
  <c r="D204" i="11"/>
  <c r="F203" i="11"/>
  <c r="E203" i="11"/>
  <c r="E204" i="11" s="1"/>
  <c r="B205" i="11"/>
  <c r="B209" i="10"/>
  <c r="J206" i="10"/>
  <c r="G207" i="10"/>
  <c r="D208" i="10"/>
  <c r="H207" i="10"/>
  <c r="I207" i="10" s="1"/>
  <c r="O202" i="10"/>
  <c r="M203" i="10" s="1"/>
  <c r="N203" i="10" s="1"/>
  <c r="O734" i="9"/>
  <c r="M735" i="9" s="1"/>
  <c r="N735" i="9" s="1"/>
  <c r="B736" i="9"/>
  <c r="B385" i="9"/>
  <c r="J189" i="9"/>
  <c r="D191" i="9"/>
  <c r="H190" i="9"/>
  <c r="I190" i="9" s="1"/>
  <c r="G190" i="9"/>
  <c r="F190" i="9"/>
  <c r="N113" i="9"/>
  <c r="B206" i="11" l="1"/>
  <c r="H204" i="11"/>
  <c r="I204" i="11" s="1"/>
  <c r="G204" i="11"/>
  <c r="D205" i="11"/>
  <c r="F204" i="11"/>
  <c r="O204" i="11"/>
  <c r="M205" i="11"/>
  <c r="N205" i="11" s="1"/>
  <c r="J203" i="11"/>
  <c r="J207" i="10"/>
  <c r="D209" i="10"/>
  <c r="H208" i="10"/>
  <c r="I208" i="10" s="1"/>
  <c r="G208" i="10"/>
  <c r="F208" i="10"/>
  <c r="E208" i="10"/>
  <c r="B210" i="10"/>
  <c r="O203" i="10"/>
  <c r="M204" i="10" s="1"/>
  <c r="N204" i="10" s="1"/>
  <c r="O735" i="9"/>
  <c r="M736" i="9" s="1"/>
  <c r="N736" i="9" s="1"/>
  <c r="B737" i="9"/>
  <c r="J190" i="9"/>
  <c r="D192" i="9"/>
  <c r="G191" i="9"/>
  <c r="H191" i="9"/>
  <c r="I191" i="9" s="1"/>
  <c r="F191" i="9"/>
  <c r="E191" i="9"/>
  <c r="E192" i="9" s="1"/>
  <c r="B386" i="9"/>
  <c r="O113" i="9"/>
  <c r="M114" i="9" s="1"/>
  <c r="B207" i="11" l="1"/>
  <c r="O205" i="11"/>
  <c r="M206" i="11" s="1"/>
  <c r="N206" i="11" s="1"/>
  <c r="H205" i="11"/>
  <c r="I205" i="11" s="1"/>
  <c r="G205" i="11"/>
  <c r="D206" i="11"/>
  <c r="F205" i="11"/>
  <c r="J204" i="11"/>
  <c r="E205" i="11"/>
  <c r="E209" i="10"/>
  <c r="J208" i="10"/>
  <c r="B211" i="10"/>
  <c r="G209" i="10"/>
  <c r="D210" i="10"/>
  <c r="H209" i="10"/>
  <c r="I209" i="10" s="1"/>
  <c r="F209" i="10"/>
  <c r="O204" i="10"/>
  <c r="M205" i="10" s="1"/>
  <c r="N205" i="10" s="1"/>
  <c r="O736" i="9"/>
  <c r="M737" i="9"/>
  <c r="N737" i="9" s="1"/>
  <c r="B738" i="9"/>
  <c r="J191" i="9"/>
  <c r="B387" i="9"/>
  <c r="D193" i="9"/>
  <c r="E193" i="9"/>
  <c r="H192" i="9"/>
  <c r="I192" i="9" s="1"/>
  <c r="G192" i="9"/>
  <c r="F192" i="9"/>
  <c r="N114" i="9"/>
  <c r="E206" i="11" l="1"/>
  <c r="O206" i="11"/>
  <c r="M207" i="11" s="1"/>
  <c r="N207" i="11" s="1"/>
  <c r="J205" i="11"/>
  <c r="H206" i="11"/>
  <c r="I206" i="11" s="1"/>
  <c r="G206" i="11"/>
  <c r="D207" i="11"/>
  <c r="F206" i="11"/>
  <c r="B208" i="11"/>
  <c r="E210" i="10"/>
  <c r="J209" i="10"/>
  <c r="D211" i="10"/>
  <c r="G210" i="10"/>
  <c r="H210" i="10"/>
  <c r="I210" i="10" s="1"/>
  <c r="F210" i="10"/>
  <c r="B212" i="10"/>
  <c r="O205" i="10"/>
  <c r="M206" i="10" s="1"/>
  <c r="N206" i="10" s="1"/>
  <c r="B739" i="9"/>
  <c r="O737" i="9"/>
  <c r="M738" i="9" s="1"/>
  <c r="N738" i="9" s="1"/>
  <c r="J192" i="9"/>
  <c r="H193" i="9"/>
  <c r="I193" i="9" s="1"/>
  <c r="G193" i="9"/>
  <c r="D194" i="9"/>
  <c r="F193" i="9"/>
  <c r="B388" i="9"/>
  <c r="O114" i="9"/>
  <c r="M115" i="9" s="1"/>
  <c r="E207" i="11" l="1"/>
  <c r="O207" i="11"/>
  <c r="M208" i="11" s="1"/>
  <c r="N208" i="11" s="1"/>
  <c r="J206" i="11"/>
  <c r="B209" i="11"/>
  <c r="H207" i="11"/>
  <c r="I207" i="11" s="1"/>
  <c r="G207" i="11"/>
  <c r="D208" i="11"/>
  <c r="F207" i="11"/>
  <c r="J210" i="10"/>
  <c r="B213" i="10"/>
  <c r="D212" i="10"/>
  <c r="H211" i="10"/>
  <c r="I211" i="10" s="1"/>
  <c r="G211" i="10"/>
  <c r="F211" i="10"/>
  <c r="E211" i="10"/>
  <c r="O206" i="10"/>
  <c r="M207" i="10" s="1"/>
  <c r="N207" i="10" s="1"/>
  <c r="O738" i="9"/>
  <c r="M739" i="9"/>
  <c r="N739" i="9" s="1"/>
  <c r="B740" i="9"/>
  <c r="H194" i="9"/>
  <c r="I194" i="9" s="1"/>
  <c r="G194" i="9"/>
  <c r="D195" i="9"/>
  <c r="F194" i="9"/>
  <c r="B389" i="9"/>
  <c r="J193" i="9"/>
  <c r="E194" i="9"/>
  <c r="E195" i="9" s="1"/>
  <c r="N115" i="9"/>
  <c r="E212" i="10" l="1"/>
  <c r="D213" i="10" s="1"/>
  <c r="F213" i="10" s="1"/>
  <c r="O208" i="11"/>
  <c r="M209" i="11"/>
  <c r="N209" i="11" s="1"/>
  <c r="G208" i="11"/>
  <c r="D209" i="11"/>
  <c r="H208" i="11"/>
  <c r="I208" i="11" s="1"/>
  <c r="F208" i="11"/>
  <c r="B210" i="11"/>
  <c r="J207" i="11"/>
  <c r="E208" i="11"/>
  <c r="E209" i="11" s="1"/>
  <c r="J211" i="10"/>
  <c r="H212" i="10"/>
  <c r="I212" i="10" s="1"/>
  <c r="G212" i="10"/>
  <c r="F212" i="10"/>
  <c r="B214" i="10"/>
  <c r="O207" i="10"/>
  <c r="M208" i="10" s="1"/>
  <c r="N208" i="10" s="1"/>
  <c r="O739" i="9"/>
  <c r="M740" i="9" s="1"/>
  <c r="N740" i="9" s="1"/>
  <c r="B741" i="9"/>
  <c r="B390" i="9"/>
  <c r="G195" i="9"/>
  <c r="H195" i="9"/>
  <c r="I195" i="9" s="1"/>
  <c r="D196" i="9"/>
  <c r="F195" i="9"/>
  <c r="J194" i="9"/>
  <c r="O115" i="9"/>
  <c r="M116" i="9" s="1"/>
  <c r="H213" i="10" l="1"/>
  <c r="I213" i="10" s="1"/>
  <c r="G213" i="10"/>
  <c r="E213" i="10"/>
  <c r="J208" i="11"/>
  <c r="O209" i="11"/>
  <c r="M210" i="11" s="1"/>
  <c r="N210" i="11" s="1"/>
  <c r="B211" i="11"/>
  <c r="H209" i="11"/>
  <c r="I209" i="11" s="1"/>
  <c r="D210" i="11"/>
  <c r="G209" i="11"/>
  <c r="F209" i="11"/>
  <c r="J212" i="10"/>
  <c r="B215" i="10"/>
  <c r="D214" i="10"/>
  <c r="O208" i="10"/>
  <c r="M209" i="10" s="1"/>
  <c r="N209" i="10" s="1"/>
  <c r="O740" i="9"/>
  <c r="M741" i="9" s="1"/>
  <c r="N741" i="9" s="1"/>
  <c r="B742" i="9"/>
  <c r="H196" i="9"/>
  <c r="I196" i="9" s="1"/>
  <c r="G196" i="9"/>
  <c r="D197" i="9"/>
  <c r="F196" i="9"/>
  <c r="J195" i="9"/>
  <c r="B391" i="9"/>
  <c r="E196" i="9"/>
  <c r="N116" i="9"/>
  <c r="J213" i="10" l="1"/>
  <c r="O210" i="11"/>
  <c r="M211" i="11"/>
  <c r="N211" i="11" s="1"/>
  <c r="B212" i="11"/>
  <c r="H210" i="11"/>
  <c r="I210" i="11" s="1"/>
  <c r="G210" i="11"/>
  <c r="D211" i="11"/>
  <c r="F210" i="11"/>
  <c r="J209" i="11"/>
  <c r="E210" i="11"/>
  <c r="H214" i="10"/>
  <c r="I214" i="10" s="1"/>
  <c r="D215" i="10"/>
  <c r="G214" i="10"/>
  <c r="F214" i="10"/>
  <c r="E214" i="10"/>
  <c r="B216" i="10"/>
  <c r="O209" i="10"/>
  <c r="M210" i="10" s="1"/>
  <c r="N210" i="10" s="1"/>
  <c r="O741" i="9"/>
  <c r="M742" i="9" s="1"/>
  <c r="N742" i="9" s="1"/>
  <c r="B743" i="9"/>
  <c r="B392" i="9"/>
  <c r="E197" i="9"/>
  <c r="H197" i="9"/>
  <c r="I197" i="9" s="1"/>
  <c r="G197" i="9"/>
  <c r="D198" i="9"/>
  <c r="F197" i="9"/>
  <c r="J196" i="9"/>
  <c r="O116" i="9"/>
  <c r="M117" i="9" s="1"/>
  <c r="E215" i="10" l="1"/>
  <c r="G211" i="11"/>
  <c r="D212" i="11"/>
  <c r="H211" i="11"/>
  <c r="I211" i="11" s="1"/>
  <c r="F211" i="11"/>
  <c r="J210" i="11"/>
  <c r="E211" i="11"/>
  <c r="O211" i="11"/>
  <c r="M212" i="11" s="1"/>
  <c r="N212" i="11" s="1"/>
  <c r="B213" i="11"/>
  <c r="B217" i="10"/>
  <c r="H215" i="10"/>
  <c r="I215" i="10" s="1"/>
  <c r="G215" i="10"/>
  <c r="D216" i="10"/>
  <c r="F215" i="10"/>
  <c r="J214" i="10"/>
  <c r="O210" i="10"/>
  <c r="M211" i="10" s="1"/>
  <c r="N211" i="10" s="1"/>
  <c r="O742" i="9"/>
  <c r="M743" i="9" s="1"/>
  <c r="N743" i="9" s="1"/>
  <c r="B744" i="9"/>
  <c r="J197" i="9"/>
  <c r="G198" i="9"/>
  <c r="H198" i="9"/>
  <c r="I198" i="9" s="1"/>
  <c r="D199" i="9"/>
  <c r="F198" i="9"/>
  <c r="E198" i="9"/>
  <c r="B393" i="9"/>
  <c r="N117" i="9"/>
  <c r="E212" i="11" l="1"/>
  <c r="D213" i="11" s="1"/>
  <c r="E213" i="11" s="1"/>
  <c r="O212" i="11"/>
  <c r="M213" i="11"/>
  <c r="N213" i="11" s="1"/>
  <c r="H212" i="11"/>
  <c r="I212" i="11" s="1"/>
  <c r="G212" i="11"/>
  <c r="F212" i="11"/>
  <c r="B214" i="11"/>
  <c r="J211" i="11"/>
  <c r="H216" i="10"/>
  <c r="I216" i="10" s="1"/>
  <c r="G216" i="10"/>
  <c r="D217" i="10"/>
  <c r="F216" i="10"/>
  <c r="J215" i="10"/>
  <c r="E216" i="10"/>
  <c r="B218" i="10"/>
  <c r="O211" i="10"/>
  <c r="M212" i="10" s="1"/>
  <c r="N212" i="10" s="1"/>
  <c r="O743" i="9"/>
  <c r="M744" i="9"/>
  <c r="N744" i="9" s="1"/>
  <c r="B745" i="9"/>
  <c r="G199" i="9"/>
  <c r="H199" i="9"/>
  <c r="I199" i="9" s="1"/>
  <c r="D200" i="9"/>
  <c r="F199" i="9"/>
  <c r="J198" i="9"/>
  <c r="B394" i="9"/>
  <c r="E199" i="9"/>
  <c r="O117" i="9"/>
  <c r="M118" i="9" s="1"/>
  <c r="E217" i="10" l="1"/>
  <c r="B215" i="11"/>
  <c r="H213" i="11"/>
  <c r="I213" i="11" s="1"/>
  <c r="G213" i="11"/>
  <c r="D214" i="11"/>
  <c r="F213" i="11"/>
  <c r="O213" i="11"/>
  <c r="M214" i="11" s="1"/>
  <c r="N214" i="11" s="1"/>
  <c r="J212" i="11"/>
  <c r="D218" i="10"/>
  <c r="E218" i="10" s="1"/>
  <c r="G217" i="10"/>
  <c r="H217" i="10"/>
  <c r="I217" i="10" s="1"/>
  <c r="F217" i="10"/>
  <c r="B219" i="10"/>
  <c r="J216" i="10"/>
  <c r="O212" i="10"/>
  <c r="M213" i="10" s="1"/>
  <c r="N213" i="10" s="1"/>
  <c r="O744" i="9"/>
  <c r="M745" i="9" s="1"/>
  <c r="N745" i="9" s="1"/>
  <c r="B746" i="9"/>
  <c r="B395" i="9"/>
  <c r="E200" i="9"/>
  <c r="H200" i="9"/>
  <c r="I200" i="9" s="1"/>
  <c r="G200" i="9"/>
  <c r="D201" i="9"/>
  <c r="F200" i="9"/>
  <c r="J199" i="9"/>
  <c r="N118" i="9"/>
  <c r="O214" i="11" l="1"/>
  <c r="M215" i="11" s="1"/>
  <c r="N215" i="11" s="1"/>
  <c r="D215" i="11"/>
  <c r="H214" i="11"/>
  <c r="I214" i="11" s="1"/>
  <c r="G214" i="11"/>
  <c r="F214" i="11"/>
  <c r="J213" i="11"/>
  <c r="E214" i="11"/>
  <c r="E215" i="11" s="1"/>
  <c r="B216" i="11"/>
  <c r="B220" i="10"/>
  <c r="J217" i="10"/>
  <c r="G218" i="10"/>
  <c r="D219" i="10"/>
  <c r="H218" i="10"/>
  <c r="I218" i="10" s="1"/>
  <c r="F218" i="10"/>
  <c r="O213" i="10"/>
  <c r="M214" i="10" s="1"/>
  <c r="N214" i="10" s="1"/>
  <c r="O745" i="9"/>
  <c r="M746" i="9" s="1"/>
  <c r="N746" i="9" s="1"/>
  <c r="B747" i="9"/>
  <c r="G201" i="9"/>
  <c r="H201" i="9"/>
  <c r="I201" i="9" s="1"/>
  <c r="E201" i="9"/>
  <c r="D202" i="9"/>
  <c r="F201" i="9"/>
  <c r="J200" i="9"/>
  <c r="B396" i="9"/>
  <c r="O118" i="9"/>
  <c r="M119" i="9" s="1"/>
  <c r="O215" i="11" l="1"/>
  <c r="M216" i="11"/>
  <c r="N216" i="11" s="1"/>
  <c r="B217" i="11"/>
  <c r="J214" i="11"/>
  <c r="H215" i="11"/>
  <c r="I215" i="11" s="1"/>
  <c r="G215" i="11"/>
  <c r="D216" i="11"/>
  <c r="E216" i="11" s="1"/>
  <c r="F215" i="11"/>
  <c r="J218" i="10"/>
  <c r="H219" i="10"/>
  <c r="I219" i="10" s="1"/>
  <c r="G219" i="10"/>
  <c r="D220" i="10"/>
  <c r="F219" i="10"/>
  <c r="E219" i="10"/>
  <c r="B221" i="10"/>
  <c r="O214" i="10"/>
  <c r="M215" i="10" s="1"/>
  <c r="N215" i="10" s="1"/>
  <c r="O746" i="9"/>
  <c r="M747" i="9"/>
  <c r="N747" i="9" s="1"/>
  <c r="B748" i="9"/>
  <c r="H202" i="9"/>
  <c r="I202" i="9" s="1"/>
  <c r="G202" i="9"/>
  <c r="D203" i="9"/>
  <c r="F202" i="9"/>
  <c r="E202" i="9"/>
  <c r="E203" i="9" s="1"/>
  <c r="J201" i="9"/>
  <c r="B397" i="9"/>
  <c r="N119" i="9"/>
  <c r="J215" i="11" l="1"/>
  <c r="H216" i="11"/>
  <c r="I216" i="11" s="1"/>
  <c r="G216" i="11"/>
  <c r="D217" i="11"/>
  <c r="F216" i="11"/>
  <c r="O216" i="11"/>
  <c r="M217" i="11" s="1"/>
  <c r="N217" i="11" s="1"/>
  <c r="B218" i="11"/>
  <c r="E220" i="10"/>
  <c r="B222" i="10"/>
  <c r="G220" i="10"/>
  <c r="D221" i="10"/>
  <c r="H220" i="10"/>
  <c r="I220" i="10" s="1"/>
  <c r="F220" i="10"/>
  <c r="J219" i="10"/>
  <c r="O215" i="10"/>
  <c r="M216" i="10" s="1"/>
  <c r="N216" i="10" s="1"/>
  <c r="B749" i="9"/>
  <c r="O747" i="9"/>
  <c r="M748" i="9" s="1"/>
  <c r="N748" i="9" s="1"/>
  <c r="B398" i="9"/>
  <c r="H203" i="9"/>
  <c r="I203" i="9" s="1"/>
  <c r="G203" i="9"/>
  <c r="D204" i="9"/>
  <c r="F203" i="9"/>
  <c r="J202" i="9"/>
  <c r="O119" i="9"/>
  <c r="M120" i="9" s="1"/>
  <c r="O217" i="11" l="1"/>
  <c r="M218" i="11" s="1"/>
  <c r="N218" i="11" s="1"/>
  <c r="H217" i="11"/>
  <c r="I217" i="11" s="1"/>
  <c r="G217" i="11"/>
  <c r="D218" i="11"/>
  <c r="F217" i="11"/>
  <c r="B219" i="11"/>
  <c r="E217" i="11"/>
  <c r="E218" i="11" s="1"/>
  <c r="J216" i="11"/>
  <c r="J220" i="10"/>
  <c r="D222" i="10"/>
  <c r="H221" i="10"/>
  <c r="I221" i="10" s="1"/>
  <c r="G221" i="10"/>
  <c r="F221" i="10"/>
  <c r="E221" i="10"/>
  <c r="B223" i="10"/>
  <c r="O216" i="10"/>
  <c r="M217" i="10" s="1"/>
  <c r="N217" i="10" s="1"/>
  <c r="M749" i="9"/>
  <c r="N749" i="9" s="1"/>
  <c r="O748" i="9"/>
  <c r="B750" i="9"/>
  <c r="J203" i="9"/>
  <c r="B399" i="9"/>
  <c r="H204" i="9"/>
  <c r="I204" i="9" s="1"/>
  <c r="G204" i="9"/>
  <c r="D205" i="9"/>
  <c r="F204" i="9"/>
  <c r="E204" i="9"/>
  <c r="N120" i="9"/>
  <c r="O218" i="11" l="1"/>
  <c r="M219" i="11"/>
  <c r="N219" i="11" s="1"/>
  <c r="B220" i="11"/>
  <c r="H218" i="11"/>
  <c r="I218" i="11" s="1"/>
  <c r="G218" i="11"/>
  <c r="D219" i="11"/>
  <c r="F218" i="11"/>
  <c r="J217" i="11"/>
  <c r="E222" i="10"/>
  <c r="B224" i="10"/>
  <c r="J221" i="10"/>
  <c r="H222" i="10"/>
  <c r="I222" i="10" s="1"/>
  <c r="D223" i="10"/>
  <c r="G222" i="10"/>
  <c r="F222" i="10"/>
  <c r="O217" i="10"/>
  <c r="M218" i="10" s="1"/>
  <c r="N218" i="10" s="1"/>
  <c r="B751" i="9"/>
  <c r="O749" i="9"/>
  <c r="M750" i="9" s="1"/>
  <c r="N750" i="9" s="1"/>
  <c r="J204" i="9"/>
  <c r="H205" i="9"/>
  <c r="I205" i="9" s="1"/>
  <c r="G205" i="9"/>
  <c r="D206" i="9"/>
  <c r="F205" i="9"/>
  <c r="B400" i="9"/>
  <c r="E205" i="9"/>
  <c r="O120" i="9"/>
  <c r="M121" i="9" s="1"/>
  <c r="J218" i="11" l="1"/>
  <c r="B221" i="11"/>
  <c r="H219" i="11"/>
  <c r="I219" i="11" s="1"/>
  <c r="G219" i="11"/>
  <c r="D220" i="11"/>
  <c r="F219" i="11"/>
  <c r="E219" i="11"/>
  <c r="O219" i="11"/>
  <c r="M220" i="11" s="1"/>
  <c r="N220" i="11" s="1"/>
  <c r="E223" i="10"/>
  <c r="J222" i="10"/>
  <c r="G223" i="10"/>
  <c r="H223" i="10"/>
  <c r="I223" i="10" s="1"/>
  <c r="D224" i="10"/>
  <c r="F223" i="10"/>
  <c r="B225" i="10"/>
  <c r="O218" i="10"/>
  <c r="M219" i="10" s="1"/>
  <c r="N219" i="10" s="1"/>
  <c r="O750" i="9"/>
  <c r="M751" i="9" s="1"/>
  <c r="N751" i="9" s="1"/>
  <c r="B752" i="9"/>
  <c r="B401" i="9"/>
  <c r="H206" i="9"/>
  <c r="I206" i="9" s="1"/>
  <c r="G206" i="9"/>
  <c r="D207" i="9"/>
  <c r="F206" i="9"/>
  <c r="E206" i="9"/>
  <c r="E207" i="9" s="1"/>
  <c r="J205" i="9"/>
  <c r="N121" i="9"/>
  <c r="O220" i="11" l="1"/>
  <c r="M221" i="11"/>
  <c r="N221" i="11" s="1"/>
  <c r="H220" i="11"/>
  <c r="I220" i="11" s="1"/>
  <c r="G220" i="11"/>
  <c r="D221" i="11"/>
  <c r="F220" i="11"/>
  <c r="B222" i="11"/>
  <c r="J219" i="11"/>
  <c r="E220" i="11"/>
  <c r="E221" i="11" s="1"/>
  <c r="E224" i="10"/>
  <c r="D225" i="10" s="1"/>
  <c r="E225" i="10" s="1"/>
  <c r="B226" i="10"/>
  <c r="H224" i="10"/>
  <c r="I224" i="10" s="1"/>
  <c r="G224" i="10"/>
  <c r="F224" i="10"/>
  <c r="J223" i="10"/>
  <c r="O219" i="10"/>
  <c r="M220" i="10" s="1"/>
  <c r="N220" i="10" s="1"/>
  <c r="O751" i="9"/>
  <c r="M752" i="9" s="1"/>
  <c r="N752" i="9" s="1"/>
  <c r="B753" i="9"/>
  <c r="G207" i="9"/>
  <c r="H207" i="9"/>
  <c r="I207" i="9" s="1"/>
  <c r="D208" i="9"/>
  <c r="F207" i="9"/>
  <c r="J206" i="9"/>
  <c r="B402" i="9"/>
  <c r="O121" i="9"/>
  <c r="M122" i="9" s="1"/>
  <c r="B223" i="11" l="1"/>
  <c r="H221" i="11"/>
  <c r="I221" i="11" s="1"/>
  <c r="G221" i="11"/>
  <c r="D222" i="11"/>
  <c r="F221" i="11"/>
  <c r="O221" i="11"/>
  <c r="M222" i="11" s="1"/>
  <c r="N222" i="11" s="1"/>
  <c r="J220" i="11"/>
  <c r="F225" i="10"/>
  <c r="H225" i="10"/>
  <c r="I225" i="10" s="1"/>
  <c r="G225" i="10"/>
  <c r="J224" i="10"/>
  <c r="B227" i="10"/>
  <c r="D226" i="10"/>
  <c r="E226" i="10" s="1"/>
  <c r="O220" i="10"/>
  <c r="M221" i="10" s="1"/>
  <c r="N221" i="10" s="1"/>
  <c r="O752" i="9"/>
  <c r="M753" i="9" s="1"/>
  <c r="N753" i="9" s="1"/>
  <c r="B754" i="9"/>
  <c r="H208" i="9"/>
  <c r="I208" i="9" s="1"/>
  <c r="G208" i="9"/>
  <c r="D209" i="9"/>
  <c r="F208" i="9"/>
  <c r="J207" i="9"/>
  <c r="B403" i="9"/>
  <c r="E208" i="9"/>
  <c r="E209" i="9" s="1"/>
  <c r="N122" i="9"/>
  <c r="O222" i="11" l="1"/>
  <c r="M223" i="11"/>
  <c r="N223" i="11" s="1"/>
  <c r="B224" i="11"/>
  <c r="H222" i="11"/>
  <c r="I222" i="11" s="1"/>
  <c r="G222" i="11"/>
  <c r="D223" i="11"/>
  <c r="F222" i="11"/>
  <c r="J221" i="11"/>
  <c r="E222" i="11"/>
  <c r="J225" i="10"/>
  <c r="H226" i="10"/>
  <c r="I226" i="10" s="1"/>
  <c r="D227" i="10"/>
  <c r="E227" i="10" s="1"/>
  <c r="G226" i="10"/>
  <c r="F226" i="10"/>
  <c r="B228" i="10"/>
  <c r="O221" i="10"/>
  <c r="M222" i="10" s="1"/>
  <c r="N222" i="10" s="1"/>
  <c r="O753" i="9"/>
  <c r="M754" i="9" s="1"/>
  <c r="N754" i="9" s="1"/>
  <c r="B755" i="9"/>
  <c r="B404" i="9"/>
  <c r="H209" i="9"/>
  <c r="I209" i="9" s="1"/>
  <c r="G209" i="9"/>
  <c r="D210" i="9"/>
  <c r="F209" i="9"/>
  <c r="J208" i="9"/>
  <c r="O122" i="9"/>
  <c r="M123" i="9" s="1"/>
  <c r="G223" i="11" l="1"/>
  <c r="H223" i="11"/>
  <c r="I223" i="11" s="1"/>
  <c r="D224" i="11"/>
  <c r="F223" i="11"/>
  <c r="J222" i="11"/>
  <c r="O223" i="11"/>
  <c r="M224" i="11"/>
  <c r="N224" i="11" s="1"/>
  <c r="B225" i="11"/>
  <c r="E223" i="11"/>
  <c r="E224" i="11" s="1"/>
  <c r="H227" i="10"/>
  <c r="I227" i="10" s="1"/>
  <c r="G227" i="10"/>
  <c r="D228" i="10"/>
  <c r="F227" i="10"/>
  <c r="B229" i="10"/>
  <c r="J226" i="10"/>
  <c r="O222" i="10"/>
  <c r="M223" i="10" s="1"/>
  <c r="N223" i="10" s="1"/>
  <c r="O754" i="9"/>
  <c r="M755" i="9"/>
  <c r="N755" i="9" s="1"/>
  <c r="B756" i="9"/>
  <c r="J209" i="9"/>
  <c r="H210" i="9"/>
  <c r="I210" i="9" s="1"/>
  <c r="G210" i="9"/>
  <c r="D211" i="9"/>
  <c r="F210" i="9"/>
  <c r="E210" i="9"/>
  <c r="E211" i="9" s="1"/>
  <c r="B405" i="9"/>
  <c r="N123" i="9"/>
  <c r="H224" i="11" l="1"/>
  <c r="I224" i="11" s="1"/>
  <c r="G224" i="11"/>
  <c r="D225" i="11"/>
  <c r="E225" i="11" s="1"/>
  <c r="F224" i="11"/>
  <c r="O224" i="11"/>
  <c r="M225" i="11" s="1"/>
  <c r="N225" i="11" s="1"/>
  <c r="J223" i="11"/>
  <c r="B226" i="11"/>
  <c r="B230" i="10"/>
  <c r="E228" i="10"/>
  <c r="G228" i="10"/>
  <c r="H228" i="10"/>
  <c r="I228" i="10" s="1"/>
  <c r="D229" i="10"/>
  <c r="F228" i="10"/>
  <c r="J227" i="10"/>
  <c r="O223" i="10"/>
  <c r="M224" i="10" s="1"/>
  <c r="N224" i="10" s="1"/>
  <c r="B757" i="9"/>
  <c r="O755" i="9"/>
  <c r="M756" i="9" s="1"/>
  <c r="N756" i="9" s="1"/>
  <c r="G211" i="9"/>
  <c r="H211" i="9"/>
  <c r="I211" i="9" s="1"/>
  <c r="D212" i="9"/>
  <c r="F211" i="9"/>
  <c r="B406" i="9"/>
  <c r="J210" i="9"/>
  <c r="O123" i="9"/>
  <c r="M124" i="9" s="1"/>
  <c r="B227" i="11" l="1"/>
  <c r="G225" i="11"/>
  <c r="H225" i="11"/>
  <c r="I225" i="11" s="1"/>
  <c r="D226" i="11"/>
  <c r="F225" i="11"/>
  <c r="O225" i="11"/>
  <c r="M226" i="11" s="1"/>
  <c r="N226" i="11" s="1"/>
  <c r="J224" i="11"/>
  <c r="E229" i="10"/>
  <c r="J228" i="10"/>
  <c r="D230" i="10"/>
  <c r="H229" i="10"/>
  <c r="I229" i="10" s="1"/>
  <c r="G229" i="10"/>
  <c r="F229" i="10"/>
  <c r="B231" i="10"/>
  <c r="O224" i="10"/>
  <c r="M225" i="10" s="1"/>
  <c r="N225" i="10" s="1"/>
  <c r="O756" i="9"/>
  <c r="M757" i="9" s="1"/>
  <c r="N757" i="9" s="1"/>
  <c r="B758" i="9"/>
  <c r="B407" i="9"/>
  <c r="G212" i="9"/>
  <c r="H212" i="9"/>
  <c r="I212" i="9" s="1"/>
  <c r="F212" i="9"/>
  <c r="J211" i="9"/>
  <c r="E212" i="9"/>
  <c r="D213" i="9" s="1"/>
  <c r="N124" i="9"/>
  <c r="O226" i="11" l="1"/>
  <c r="M227" i="11" s="1"/>
  <c r="N227" i="11" s="1"/>
  <c r="H226" i="11"/>
  <c r="I226" i="11" s="1"/>
  <c r="G226" i="11"/>
  <c r="D227" i="11"/>
  <c r="F226" i="11"/>
  <c r="J225" i="11"/>
  <c r="E226" i="11"/>
  <c r="E227" i="11" s="1"/>
  <c r="B228" i="11"/>
  <c r="E230" i="10"/>
  <c r="B232" i="10"/>
  <c r="J229" i="10"/>
  <c r="H230" i="10"/>
  <c r="I230" i="10" s="1"/>
  <c r="G230" i="10"/>
  <c r="D231" i="10"/>
  <c r="F230" i="10"/>
  <c r="O225" i="10"/>
  <c r="M226" i="10" s="1"/>
  <c r="N226" i="10" s="1"/>
  <c r="O757" i="9"/>
  <c r="M758" i="9"/>
  <c r="N758" i="9" s="1"/>
  <c r="B759" i="9"/>
  <c r="G213" i="9"/>
  <c r="H213" i="9"/>
  <c r="I213" i="9" s="1"/>
  <c r="E213" i="9"/>
  <c r="D214" i="9"/>
  <c r="F213" i="9"/>
  <c r="J212" i="9"/>
  <c r="B408" i="9"/>
  <c r="O124" i="9"/>
  <c r="M125" i="9" s="1"/>
  <c r="O227" i="11" l="1"/>
  <c r="M228" i="11" s="1"/>
  <c r="N228" i="11" s="1"/>
  <c r="B229" i="11"/>
  <c r="G227" i="11"/>
  <c r="H227" i="11"/>
  <c r="I227" i="11" s="1"/>
  <c r="D228" i="11"/>
  <c r="F227" i="11"/>
  <c r="J226" i="11"/>
  <c r="E231" i="10"/>
  <c r="H231" i="10"/>
  <c r="I231" i="10" s="1"/>
  <c r="D232" i="10"/>
  <c r="G231" i="10"/>
  <c r="F231" i="10"/>
  <c r="J230" i="10"/>
  <c r="B233" i="10"/>
  <c r="O226" i="10"/>
  <c r="M227" i="10" s="1"/>
  <c r="N227" i="10" s="1"/>
  <c r="B760" i="9"/>
  <c r="O758" i="9"/>
  <c r="M759" i="9" s="1"/>
  <c r="N759" i="9" s="1"/>
  <c r="B409" i="9"/>
  <c r="H214" i="9"/>
  <c r="I214" i="9" s="1"/>
  <c r="G214" i="9"/>
  <c r="D215" i="9"/>
  <c r="F214" i="9"/>
  <c r="E214" i="9"/>
  <c r="E215" i="9" s="1"/>
  <c r="J213" i="9"/>
  <c r="N125" i="9"/>
  <c r="J227" i="11" l="1"/>
  <c r="D229" i="11"/>
  <c r="H228" i="11"/>
  <c r="I228" i="11" s="1"/>
  <c r="G228" i="11"/>
  <c r="F228" i="11"/>
  <c r="E228" i="11"/>
  <c r="E229" i="11" s="1"/>
  <c r="B230" i="11"/>
  <c r="O228" i="11"/>
  <c r="M229" i="11"/>
  <c r="N229" i="11" s="1"/>
  <c r="E232" i="10"/>
  <c r="B234" i="10"/>
  <c r="D233" i="10"/>
  <c r="H232" i="10"/>
  <c r="I232" i="10" s="1"/>
  <c r="G232" i="10"/>
  <c r="F232" i="10"/>
  <c r="J231" i="10"/>
  <c r="O227" i="10"/>
  <c r="M228" i="10" s="1"/>
  <c r="N228" i="10" s="1"/>
  <c r="O759" i="9"/>
  <c r="M760" i="9" s="1"/>
  <c r="N760" i="9" s="1"/>
  <c r="B761" i="9"/>
  <c r="G215" i="9"/>
  <c r="H215" i="9"/>
  <c r="I215" i="9" s="1"/>
  <c r="D216" i="9"/>
  <c r="F215" i="9"/>
  <c r="J214" i="9"/>
  <c r="B410" i="9"/>
  <c r="O125" i="9"/>
  <c r="M126" i="9" s="1"/>
  <c r="B231" i="11" l="1"/>
  <c r="O229" i="11"/>
  <c r="M230" i="11" s="1"/>
  <c r="N230" i="11" s="1"/>
  <c r="H229" i="11"/>
  <c r="I229" i="11" s="1"/>
  <c r="G229" i="11"/>
  <c r="D230" i="11"/>
  <c r="F229" i="11"/>
  <c r="J228" i="11"/>
  <c r="E233" i="10"/>
  <c r="J232" i="10"/>
  <c r="G233" i="10"/>
  <c r="H233" i="10"/>
  <c r="I233" i="10" s="1"/>
  <c r="D234" i="10"/>
  <c r="F233" i="10"/>
  <c r="B235" i="10"/>
  <c r="O228" i="10"/>
  <c r="M229" i="10" s="1"/>
  <c r="N229" i="10" s="1"/>
  <c r="O760" i="9"/>
  <c r="M761" i="9"/>
  <c r="N761" i="9" s="1"/>
  <c r="B762" i="9"/>
  <c r="B411" i="9"/>
  <c r="G216" i="9"/>
  <c r="H216" i="9"/>
  <c r="I216" i="9" s="1"/>
  <c r="D217" i="9"/>
  <c r="F216" i="9"/>
  <c r="J215" i="9"/>
  <c r="E216" i="9"/>
  <c r="N126" i="9"/>
  <c r="O230" i="11" l="1"/>
  <c r="M231" i="11" s="1"/>
  <c r="N231" i="11" s="1"/>
  <c r="H230" i="11"/>
  <c r="I230" i="11" s="1"/>
  <c r="G230" i="11"/>
  <c r="D231" i="11"/>
  <c r="F230" i="11"/>
  <c r="J229" i="11"/>
  <c r="B232" i="11"/>
  <c r="E230" i="11"/>
  <c r="E231" i="11" s="1"/>
  <c r="E234" i="10"/>
  <c r="B236" i="10"/>
  <c r="D235" i="10"/>
  <c r="G234" i="10"/>
  <c r="H234" i="10"/>
  <c r="I234" i="10" s="1"/>
  <c r="F234" i="10"/>
  <c r="J233" i="10"/>
  <c r="O229" i="10"/>
  <c r="M230" i="10" s="1"/>
  <c r="N230" i="10" s="1"/>
  <c r="B763" i="9"/>
  <c r="O761" i="9"/>
  <c r="M762" i="9" s="1"/>
  <c r="N762" i="9" s="1"/>
  <c r="E217" i="9"/>
  <c r="G217" i="9"/>
  <c r="H217" i="9"/>
  <c r="I217" i="9" s="1"/>
  <c r="D218" i="9"/>
  <c r="F217" i="9"/>
  <c r="J216" i="9"/>
  <c r="B412" i="9"/>
  <c r="O126" i="9"/>
  <c r="M127" i="9" s="1"/>
  <c r="J230" i="11" l="1"/>
  <c r="B233" i="11"/>
  <c r="H231" i="11"/>
  <c r="I231" i="11" s="1"/>
  <c r="G231" i="11"/>
  <c r="D232" i="11"/>
  <c r="F231" i="11"/>
  <c r="O231" i="11"/>
  <c r="M232" i="11" s="1"/>
  <c r="N232" i="11" s="1"/>
  <c r="J234" i="10"/>
  <c r="D236" i="10"/>
  <c r="H235" i="10"/>
  <c r="I235" i="10" s="1"/>
  <c r="G235" i="10"/>
  <c r="F235" i="10"/>
  <c r="E235" i="10"/>
  <c r="B237" i="10"/>
  <c r="O230" i="10"/>
  <c r="M231" i="10" s="1"/>
  <c r="N231" i="10" s="1"/>
  <c r="O762" i="9"/>
  <c r="M763" i="9"/>
  <c r="N763" i="9" s="1"/>
  <c r="B764" i="9"/>
  <c r="G218" i="9"/>
  <c r="H218" i="9"/>
  <c r="I218" i="9" s="1"/>
  <c r="D219" i="9"/>
  <c r="F218" i="9"/>
  <c r="B413" i="9"/>
  <c r="J217" i="9"/>
  <c r="E218" i="9"/>
  <c r="E219" i="9" s="1"/>
  <c r="N127" i="9"/>
  <c r="E236" i="10" l="1"/>
  <c r="D237" i="10" s="1"/>
  <c r="E237" i="10" s="1"/>
  <c r="O232" i="11"/>
  <c r="M233" i="11"/>
  <c r="N233" i="11" s="1"/>
  <c r="B234" i="11"/>
  <c r="H232" i="11"/>
  <c r="I232" i="11" s="1"/>
  <c r="G232" i="11"/>
  <c r="D233" i="11"/>
  <c r="F232" i="11"/>
  <c r="J231" i="11"/>
  <c r="E232" i="11"/>
  <c r="B238" i="10"/>
  <c r="H236" i="10"/>
  <c r="I236" i="10" s="1"/>
  <c r="G236" i="10"/>
  <c r="F236" i="10"/>
  <c r="J235" i="10"/>
  <c r="O231" i="10"/>
  <c r="M232" i="10" s="1"/>
  <c r="N232" i="10" s="1"/>
  <c r="B765" i="9"/>
  <c r="O763" i="9"/>
  <c r="M764" i="9" s="1"/>
  <c r="N764" i="9" s="1"/>
  <c r="B414" i="9"/>
  <c r="H219" i="9"/>
  <c r="I219" i="9" s="1"/>
  <c r="G219" i="9"/>
  <c r="D220" i="9"/>
  <c r="F219" i="9"/>
  <c r="J218" i="9"/>
  <c r="O127" i="9"/>
  <c r="M128" i="9" s="1"/>
  <c r="B235" i="11" l="1"/>
  <c r="H233" i="11"/>
  <c r="I233" i="11" s="1"/>
  <c r="G233" i="11"/>
  <c r="D234" i="11"/>
  <c r="F233" i="11"/>
  <c r="J232" i="11"/>
  <c r="E233" i="11"/>
  <c r="O233" i="11"/>
  <c r="M234" i="11" s="1"/>
  <c r="N234" i="11" s="1"/>
  <c r="B239" i="10"/>
  <c r="J236" i="10"/>
  <c r="G237" i="10"/>
  <c r="H237" i="10"/>
  <c r="I237" i="10" s="1"/>
  <c r="D238" i="10"/>
  <c r="F237" i="10"/>
  <c r="O232" i="10"/>
  <c r="M233" i="10" s="1"/>
  <c r="N233" i="10" s="1"/>
  <c r="O764" i="9"/>
  <c r="M765" i="9" s="1"/>
  <c r="N765" i="9" s="1"/>
  <c r="B766" i="9"/>
  <c r="J219" i="9"/>
  <c r="E220" i="9"/>
  <c r="G220" i="9"/>
  <c r="H220" i="9"/>
  <c r="I220" i="9" s="1"/>
  <c r="D221" i="9"/>
  <c r="F220" i="9"/>
  <c r="B415" i="9"/>
  <c r="N128" i="9"/>
  <c r="O234" i="11" l="1"/>
  <c r="M235" i="11" s="1"/>
  <c r="N235" i="11" s="1"/>
  <c r="B236" i="11"/>
  <c r="H234" i="11"/>
  <c r="I234" i="11" s="1"/>
  <c r="G234" i="11"/>
  <c r="D235" i="11"/>
  <c r="F234" i="11"/>
  <c r="J233" i="11"/>
  <c r="E234" i="11"/>
  <c r="J237" i="10"/>
  <c r="H238" i="10"/>
  <c r="I238" i="10" s="1"/>
  <c r="G238" i="10"/>
  <c r="D239" i="10"/>
  <c r="F238" i="10"/>
  <c r="E238" i="10"/>
  <c r="B240" i="10"/>
  <c r="O233" i="10"/>
  <c r="M234" i="10" s="1"/>
  <c r="N234" i="10" s="1"/>
  <c r="O765" i="9"/>
  <c r="M766" i="9" s="1"/>
  <c r="N766" i="9" s="1"/>
  <c r="B767" i="9"/>
  <c r="B416" i="9"/>
  <c r="E221" i="9"/>
  <c r="G221" i="9"/>
  <c r="H221" i="9"/>
  <c r="I221" i="9" s="1"/>
  <c r="D222" i="9"/>
  <c r="F221" i="9"/>
  <c r="J220" i="9"/>
  <c r="O128" i="9"/>
  <c r="G235" i="11" l="1"/>
  <c r="H235" i="11"/>
  <c r="I235" i="11" s="1"/>
  <c r="D236" i="11"/>
  <c r="F235" i="11"/>
  <c r="J234" i="11"/>
  <c r="E235" i="11"/>
  <c r="E236" i="11" s="1"/>
  <c r="B237" i="11"/>
  <c r="O235" i="11"/>
  <c r="M236" i="11" s="1"/>
  <c r="N236" i="11" s="1"/>
  <c r="E239" i="10"/>
  <c r="H239" i="10"/>
  <c r="I239" i="10" s="1"/>
  <c r="G239" i="10"/>
  <c r="D240" i="10"/>
  <c r="F239" i="10"/>
  <c r="J238" i="10"/>
  <c r="B241" i="10"/>
  <c r="O234" i="10"/>
  <c r="M235" i="10" s="1"/>
  <c r="N235" i="10" s="1"/>
  <c r="O766" i="9"/>
  <c r="M767" i="9" s="1"/>
  <c r="N767" i="9" s="1"/>
  <c r="B768" i="9"/>
  <c r="E222" i="9"/>
  <c r="G222" i="9"/>
  <c r="H222" i="9"/>
  <c r="I222" i="9" s="1"/>
  <c r="D223" i="9"/>
  <c r="F222" i="9"/>
  <c r="J221" i="9"/>
  <c r="B417" i="9"/>
  <c r="M129" i="9"/>
  <c r="N129" i="9" s="1"/>
  <c r="B238" i="11" l="1"/>
  <c r="J235" i="11"/>
  <c r="O236" i="11"/>
  <c r="M237" i="11"/>
  <c r="N237" i="11" s="1"/>
  <c r="H236" i="11"/>
  <c r="I236" i="11" s="1"/>
  <c r="G236" i="11"/>
  <c r="D237" i="11"/>
  <c r="F236" i="11"/>
  <c r="E240" i="10"/>
  <c r="B242" i="10"/>
  <c r="G240" i="10"/>
  <c r="H240" i="10"/>
  <c r="I240" i="10" s="1"/>
  <c r="D241" i="10"/>
  <c r="F240" i="10"/>
  <c r="J239" i="10"/>
  <c r="O235" i="10"/>
  <c r="M236" i="10" s="1"/>
  <c r="N236" i="10" s="1"/>
  <c r="O767" i="9"/>
  <c r="M768" i="9"/>
  <c r="N768" i="9" s="1"/>
  <c r="B769" i="9"/>
  <c r="E223" i="9"/>
  <c r="B418" i="9"/>
  <c r="G223" i="9"/>
  <c r="H223" i="9"/>
  <c r="I223" i="9" s="1"/>
  <c r="D224" i="9"/>
  <c r="F223" i="9"/>
  <c r="J222" i="9"/>
  <c r="O129" i="9"/>
  <c r="M130" i="9" s="1"/>
  <c r="N130" i="9" s="1"/>
  <c r="J236" i="11" l="1"/>
  <c r="B239" i="11"/>
  <c r="G237" i="11"/>
  <c r="H237" i="11"/>
  <c r="I237" i="11" s="1"/>
  <c r="D238" i="11"/>
  <c r="F237" i="11"/>
  <c r="O237" i="11"/>
  <c r="M238" i="11" s="1"/>
  <c r="N238" i="11" s="1"/>
  <c r="E237" i="11"/>
  <c r="J240" i="10"/>
  <c r="D242" i="10"/>
  <c r="H241" i="10"/>
  <c r="I241" i="10" s="1"/>
  <c r="G241" i="10"/>
  <c r="F241" i="10"/>
  <c r="E241" i="10"/>
  <c r="B243" i="10"/>
  <c r="O236" i="10"/>
  <c r="M237" i="10" s="1"/>
  <c r="N237" i="10" s="1"/>
  <c r="B770" i="9"/>
  <c r="O768" i="9"/>
  <c r="M769" i="9" s="1"/>
  <c r="N769" i="9" s="1"/>
  <c r="J223" i="9"/>
  <c r="H224" i="9"/>
  <c r="I224" i="9" s="1"/>
  <c r="G224" i="9"/>
  <c r="F224" i="9"/>
  <c r="E224" i="9"/>
  <c r="D225" i="9" s="1"/>
  <c r="B419" i="9"/>
  <c r="O130" i="9"/>
  <c r="M131" i="9" s="1"/>
  <c r="E242" i="10" l="1"/>
  <c r="O238" i="11"/>
  <c r="M239" i="11" s="1"/>
  <c r="N239" i="11" s="1"/>
  <c r="J237" i="11"/>
  <c r="B240" i="11"/>
  <c r="H238" i="11"/>
  <c r="I238" i="11" s="1"/>
  <c r="G238" i="11"/>
  <c r="D239" i="11"/>
  <c r="F238" i="11"/>
  <c r="E238" i="11"/>
  <c r="B244" i="10"/>
  <c r="J241" i="10"/>
  <c r="H242" i="10"/>
  <c r="I242" i="10" s="1"/>
  <c r="G242" i="10"/>
  <c r="D243" i="10"/>
  <c r="F242" i="10"/>
  <c r="O237" i="10"/>
  <c r="M238" i="10" s="1"/>
  <c r="N238" i="10" s="1"/>
  <c r="O769" i="9"/>
  <c r="M770" i="9" s="1"/>
  <c r="N770" i="9" s="1"/>
  <c r="B771" i="9"/>
  <c r="G225" i="9"/>
  <c r="H225" i="9"/>
  <c r="I225" i="9" s="1"/>
  <c r="E225" i="9"/>
  <c r="D226" i="9"/>
  <c r="F225" i="9"/>
  <c r="B420" i="9"/>
  <c r="J224" i="9"/>
  <c r="N131" i="9"/>
  <c r="O239" i="11" l="1"/>
  <c r="M240" i="11"/>
  <c r="N240" i="11" s="1"/>
  <c r="B241" i="11"/>
  <c r="G239" i="11"/>
  <c r="H239" i="11"/>
  <c r="I239" i="11" s="1"/>
  <c r="D240" i="11"/>
  <c r="F239" i="11"/>
  <c r="J238" i="11"/>
  <c r="E239" i="11"/>
  <c r="G243" i="10"/>
  <c r="H243" i="10"/>
  <c r="I243" i="10" s="1"/>
  <c r="D244" i="10"/>
  <c r="F243" i="10"/>
  <c r="J242" i="10"/>
  <c r="E243" i="10"/>
  <c r="B245" i="10"/>
  <c r="O238" i="10"/>
  <c r="M239" i="10" s="1"/>
  <c r="N239" i="10" s="1"/>
  <c r="O770" i="9"/>
  <c r="M771" i="9" s="1"/>
  <c r="N771" i="9" s="1"/>
  <c r="B772" i="9"/>
  <c r="E226" i="9"/>
  <c r="H226" i="9"/>
  <c r="I226" i="9" s="1"/>
  <c r="G226" i="9"/>
  <c r="D227" i="9"/>
  <c r="F226" i="9"/>
  <c r="B421" i="9"/>
  <c r="J225" i="9"/>
  <c r="O131" i="9"/>
  <c r="J239" i="11" l="1"/>
  <c r="D241" i="11"/>
  <c r="H240" i="11"/>
  <c r="I240" i="11" s="1"/>
  <c r="G240" i="11"/>
  <c r="F240" i="11"/>
  <c r="E240" i="11"/>
  <c r="B242" i="11"/>
  <c r="O240" i="11"/>
  <c r="M241" i="11"/>
  <c r="N241" i="11" s="1"/>
  <c r="E244" i="10"/>
  <c r="B246" i="10"/>
  <c r="G244" i="10"/>
  <c r="H244" i="10"/>
  <c r="I244" i="10" s="1"/>
  <c r="D245" i="10"/>
  <c r="F244" i="10"/>
  <c r="J243" i="10"/>
  <c r="O239" i="10"/>
  <c r="M240" i="10" s="1"/>
  <c r="N240" i="10" s="1"/>
  <c r="O771" i="9"/>
  <c r="M772" i="9" s="1"/>
  <c r="N772" i="9" s="1"/>
  <c r="B773" i="9"/>
  <c r="B422" i="9"/>
  <c r="E227" i="9"/>
  <c r="G227" i="9"/>
  <c r="H227" i="9"/>
  <c r="I227" i="9" s="1"/>
  <c r="D228" i="9"/>
  <c r="F227" i="9"/>
  <c r="J226" i="9"/>
  <c r="M132" i="9"/>
  <c r="N132" i="9" s="1"/>
  <c r="E241" i="11" l="1"/>
  <c r="B243" i="11"/>
  <c r="O241" i="11"/>
  <c r="M242" i="11" s="1"/>
  <c r="N242" i="11" s="1"/>
  <c r="H241" i="11"/>
  <c r="I241" i="11" s="1"/>
  <c r="G241" i="11"/>
  <c r="D242" i="11"/>
  <c r="F241" i="11"/>
  <c r="J240" i="11"/>
  <c r="J244" i="10"/>
  <c r="G245" i="10"/>
  <c r="D246" i="10"/>
  <c r="H245" i="10"/>
  <c r="I245" i="10" s="1"/>
  <c r="F245" i="10"/>
  <c r="E245" i="10"/>
  <c r="B247" i="10"/>
  <c r="O240" i="10"/>
  <c r="M241" i="10" s="1"/>
  <c r="N241" i="10" s="1"/>
  <c r="O772" i="9"/>
  <c r="M773" i="9" s="1"/>
  <c r="N773" i="9" s="1"/>
  <c r="B774" i="9"/>
  <c r="G228" i="9"/>
  <c r="H228" i="9"/>
  <c r="I228" i="9" s="1"/>
  <c r="D229" i="9"/>
  <c r="F228" i="9"/>
  <c r="J227" i="9"/>
  <c r="E228" i="9"/>
  <c r="B423" i="9"/>
  <c r="O132" i="9"/>
  <c r="E246" i="10" l="1"/>
  <c r="O242" i="11"/>
  <c r="M243" i="11" s="1"/>
  <c r="N243" i="11" s="1"/>
  <c r="B244" i="11"/>
  <c r="H242" i="11"/>
  <c r="I242" i="11" s="1"/>
  <c r="G242" i="11"/>
  <c r="D243" i="11"/>
  <c r="F242" i="11"/>
  <c r="J241" i="11"/>
  <c r="E242" i="11"/>
  <c r="B248" i="10"/>
  <c r="J245" i="10"/>
  <c r="H246" i="10"/>
  <c r="I246" i="10" s="1"/>
  <c r="D247" i="10"/>
  <c r="G246" i="10"/>
  <c r="F246" i="10"/>
  <c r="O241" i="10"/>
  <c r="M242" i="10" s="1"/>
  <c r="N242" i="10" s="1"/>
  <c r="O773" i="9"/>
  <c r="M774" i="9" s="1"/>
  <c r="N774" i="9" s="1"/>
  <c r="B775" i="9"/>
  <c r="B424" i="9"/>
  <c r="E229" i="9"/>
  <c r="G229" i="9"/>
  <c r="H229" i="9"/>
  <c r="I229" i="9" s="1"/>
  <c r="D230" i="9"/>
  <c r="F229" i="9"/>
  <c r="J228" i="9"/>
  <c r="M133" i="9"/>
  <c r="N133" i="9" s="1"/>
  <c r="J242" i="11" l="1"/>
  <c r="B245" i="11"/>
  <c r="H243" i="11"/>
  <c r="I243" i="11" s="1"/>
  <c r="G243" i="11"/>
  <c r="D244" i="11"/>
  <c r="F243" i="11"/>
  <c r="E243" i="11"/>
  <c r="O243" i="11"/>
  <c r="M244" i="11" s="1"/>
  <c r="N244" i="11" s="1"/>
  <c r="G247" i="10"/>
  <c r="H247" i="10"/>
  <c r="I247" i="10" s="1"/>
  <c r="D248" i="10"/>
  <c r="F247" i="10"/>
  <c r="J246" i="10"/>
  <c r="E247" i="10"/>
  <c r="B249" i="10"/>
  <c r="O242" i="10"/>
  <c r="M243" i="10" s="1"/>
  <c r="N243" i="10" s="1"/>
  <c r="O774" i="9"/>
  <c r="M775" i="9"/>
  <c r="N775" i="9" s="1"/>
  <c r="B776" i="9"/>
  <c r="J229" i="9"/>
  <c r="E230" i="9"/>
  <c r="H230" i="9"/>
  <c r="I230" i="9" s="1"/>
  <c r="G230" i="9"/>
  <c r="D231" i="9"/>
  <c r="F230" i="9"/>
  <c r="B425" i="9"/>
  <c r="O133" i="9"/>
  <c r="E248" i="10" l="1"/>
  <c r="D249" i="10" s="1"/>
  <c r="G249" i="10" s="1"/>
  <c r="O244" i="11"/>
  <c r="M245" i="11" s="1"/>
  <c r="N245" i="11" s="1"/>
  <c r="H244" i="11"/>
  <c r="I244" i="11" s="1"/>
  <c r="G244" i="11"/>
  <c r="D245" i="11"/>
  <c r="F244" i="11"/>
  <c r="J243" i="11"/>
  <c r="E244" i="11"/>
  <c r="B246" i="11"/>
  <c r="B250" i="10"/>
  <c r="G248" i="10"/>
  <c r="H248" i="10"/>
  <c r="I248" i="10" s="1"/>
  <c r="F248" i="10"/>
  <c r="J247" i="10"/>
  <c r="O243" i="10"/>
  <c r="M244" i="10" s="1"/>
  <c r="N244" i="10" s="1"/>
  <c r="B777" i="9"/>
  <c r="O775" i="9"/>
  <c r="M776" i="9" s="1"/>
  <c r="N776" i="9" s="1"/>
  <c r="E231" i="9"/>
  <c r="G231" i="9"/>
  <c r="H231" i="9"/>
  <c r="I231" i="9" s="1"/>
  <c r="D232" i="9"/>
  <c r="F231" i="9"/>
  <c r="J230" i="9"/>
  <c r="B426" i="9"/>
  <c r="M134" i="9"/>
  <c r="N134" i="9" s="1"/>
  <c r="E249" i="10" l="1"/>
  <c r="D250" i="10"/>
  <c r="H250" i="10" s="1"/>
  <c r="I250" i="10" s="1"/>
  <c r="F249" i="10"/>
  <c r="H249" i="10"/>
  <c r="I249" i="10" s="1"/>
  <c r="O245" i="11"/>
  <c r="M246" i="11" s="1"/>
  <c r="N246" i="11" s="1"/>
  <c r="H245" i="11"/>
  <c r="I245" i="11" s="1"/>
  <c r="G245" i="11"/>
  <c r="D246" i="11"/>
  <c r="F245" i="11"/>
  <c r="E245" i="11"/>
  <c r="E246" i="11" s="1"/>
  <c r="J244" i="11"/>
  <c r="B247" i="11"/>
  <c r="J248" i="10"/>
  <c r="F250" i="10"/>
  <c r="B251" i="10"/>
  <c r="O244" i="10"/>
  <c r="M245" i="10" s="1"/>
  <c r="N245" i="10" s="1"/>
  <c r="O776" i="9"/>
  <c r="M777" i="9" s="1"/>
  <c r="N777" i="9" s="1"/>
  <c r="B778" i="9"/>
  <c r="J231" i="9"/>
  <c r="E232" i="9"/>
  <c r="H232" i="9"/>
  <c r="I232" i="9" s="1"/>
  <c r="G232" i="9"/>
  <c r="D233" i="9"/>
  <c r="F232" i="9"/>
  <c r="B427" i="9"/>
  <c r="O134" i="9"/>
  <c r="G250" i="10" l="1"/>
  <c r="J249" i="10"/>
  <c r="E250" i="10"/>
  <c r="B248" i="11"/>
  <c r="H246" i="11"/>
  <c r="I246" i="11" s="1"/>
  <c r="G246" i="11"/>
  <c r="D247" i="11"/>
  <c r="F246" i="11"/>
  <c r="J245" i="11"/>
  <c r="O246" i="11"/>
  <c r="M247" i="11"/>
  <c r="N247" i="11" s="1"/>
  <c r="B252" i="10"/>
  <c r="J250" i="10"/>
  <c r="D251" i="10"/>
  <c r="O245" i="10"/>
  <c r="M246" i="10" s="1"/>
  <c r="N246" i="10" s="1"/>
  <c r="O777" i="9"/>
  <c r="M778" i="9" s="1"/>
  <c r="N778" i="9" s="1"/>
  <c r="B779" i="9"/>
  <c r="B428" i="9"/>
  <c r="E233" i="9"/>
  <c r="G233" i="9"/>
  <c r="H233" i="9"/>
  <c r="I233" i="9" s="1"/>
  <c r="D234" i="9"/>
  <c r="F233" i="9"/>
  <c r="J232" i="9"/>
  <c r="M135" i="9"/>
  <c r="N135" i="9" s="1"/>
  <c r="J246" i="11" l="1"/>
  <c r="G247" i="11"/>
  <c r="H247" i="11"/>
  <c r="I247" i="11" s="1"/>
  <c r="D248" i="11"/>
  <c r="F247" i="11"/>
  <c r="O247" i="11"/>
  <c r="M248" i="11" s="1"/>
  <c r="N248" i="11" s="1"/>
  <c r="B249" i="11"/>
  <c r="E247" i="11"/>
  <c r="E248" i="11" s="1"/>
  <c r="D252" i="10"/>
  <c r="G251" i="10"/>
  <c r="H251" i="10"/>
  <c r="I251" i="10" s="1"/>
  <c r="F251" i="10"/>
  <c r="E251" i="10"/>
  <c r="B253" i="10"/>
  <c r="O246" i="10"/>
  <c r="M247" i="10" s="1"/>
  <c r="N247" i="10" s="1"/>
  <c r="O778" i="9"/>
  <c r="M779" i="9"/>
  <c r="N779" i="9" s="1"/>
  <c r="B780" i="9"/>
  <c r="E234" i="9"/>
  <c r="G234" i="9"/>
  <c r="H234" i="9"/>
  <c r="I234" i="9" s="1"/>
  <c r="D235" i="9"/>
  <c r="F234" i="9"/>
  <c r="J233" i="9"/>
  <c r="B429" i="9"/>
  <c r="O135" i="9"/>
  <c r="O248" i="11" l="1"/>
  <c r="M249" i="11" s="1"/>
  <c r="N249" i="11" s="1"/>
  <c r="B250" i="11"/>
  <c r="H248" i="11"/>
  <c r="I248" i="11" s="1"/>
  <c r="G248" i="11"/>
  <c r="D249" i="11"/>
  <c r="F248" i="11"/>
  <c r="J247" i="11"/>
  <c r="E252" i="10"/>
  <c r="J251" i="10"/>
  <c r="B254" i="10"/>
  <c r="G252" i="10"/>
  <c r="H252" i="10"/>
  <c r="I252" i="10" s="1"/>
  <c r="D253" i="10"/>
  <c r="F252" i="10"/>
  <c r="O247" i="10"/>
  <c r="M248" i="10" s="1"/>
  <c r="N248" i="10" s="1"/>
  <c r="E235" i="9"/>
  <c r="B781" i="9"/>
  <c r="O779" i="9"/>
  <c r="M780" i="9" s="1"/>
  <c r="N780" i="9" s="1"/>
  <c r="H235" i="9"/>
  <c r="I235" i="9" s="1"/>
  <c r="G235" i="9"/>
  <c r="D236" i="9"/>
  <c r="F235" i="9"/>
  <c r="J234" i="9"/>
  <c r="B430" i="9"/>
  <c r="M136" i="9"/>
  <c r="N136" i="9" s="1"/>
  <c r="O249" i="11" l="1"/>
  <c r="M250" i="11" s="1"/>
  <c r="N250" i="11" s="1"/>
  <c r="G249" i="11"/>
  <c r="D250" i="11"/>
  <c r="H249" i="11"/>
  <c r="I249" i="11" s="1"/>
  <c r="F249" i="11"/>
  <c r="J248" i="11"/>
  <c r="B251" i="11"/>
  <c r="E249" i="11"/>
  <c r="E253" i="10"/>
  <c r="H253" i="10"/>
  <c r="I253" i="10" s="1"/>
  <c r="D254" i="10"/>
  <c r="G253" i="10"/>
  <c r="F253" i="10"/>
  <c r="J252" i="10"/>
  <c r="B255" i="10"/>
  <c r="O248" i="10"/>
  <c r="M249" i="10" s="1"/>
  <c r="N249" i="10" s="1"/>
  <c r="O780" i="9"/>
  <c r="M781" i="9" s="1"/>
  <c r="N781" i="9" s="1"/>
  <c r="B782" i="9"/>
  <c r="B431" i="9"/>
  <c r="E236" i="9"/>
  <c r="D237" i="9" s="1"/>
  <c r="H236" i="9"/>
  <c r="I236" i="9" s="1"/>
  <c r="G236" i="9"/>
  <c r="F236" i="9"/>
  <c r="J235" i="9"/>
  <c r="O136" i="9"/>
  <c r="E250" i="11" l="1"/>
  <c r="O250" i="11"/>
  <c r="M251" i="11" s="1"/>
  <c r="N251" i="11" s="1"/>
  <c r="B252" i="11"/>
  <c r="H250" i="11"/>
  <c r="I250" i="11" s="1"/>
  <c r="G250" i="11"/>
  <c r="D251" i="11"/>
  <c r="F250" i="11"/>
  <c r="J249" i="11"/>
  <c r="E254" i="10"/>
  <c r="G254" i="10"/>
  <c r="H254" i="10"/>
  <c r="I254" i="10" s="1"/>
  <c r="D255" i="10"/>
  <c r="E255" i="10" s="1"/>
  <c r="F254" i="10"/>
  <c r="B256" i="10"/>
  <c r="J253" i="10"/>
  <c r="O249" i="10"/>
  <c r="M250" i="10" s="1"/>
  <c r="N250" i="10" s="1"/>
  <c r="O781" i="9"/>
  <c r="M782" i="9" s="1"/>
  <c r="N782" i="9" s="1"/>
  <c r="B783" i="9"/>
  <c r="G237" i="9"/>
  <c r="H237" i="9"/>
  <c r="I237" i="9" s="1"/>
  <c r="E237" i="9"/>
  <c r="D238" i="9"/>
  <c r="F237" i="9"/>
  <c r="J236" i="9"/>
  <c r="B432" i="9"/>
  <c r="M137" i="9"/>
  <c r="N137" i="9" s="1"/>
  <c r="O251" i="11" l="1"/>
  <c r="M252" i="11" s="1"/>
  <c r="N252" i="11" s="1"/>
  <c r="G251" i="11"/>
  <c r="H251" i="11"/>
  <c r="I251" i="11" s="1"/>
  <c r="D252" i="11"/>
  <c r="F251" i="11"/>
  <c r="J250" i="11"/>
  <c r="B253" i="11"/>
  <c r="E251" i="11"/>
  <c r="E252" i="11" s="1"/>
  <c r="B257" i="10"/>
  <c r="J254" i="10"/>
  <c r="G255" i="10"/>
  <c r="H255" i="10"/>
  <c r="I255" i="10" s="1"/>
  <c r="D256" i="10"/>
  <c r="F256" i="10" s="1"/>
  <c r="F255" i="10"/>
  <c r="O250" i="10"/>
  <c r="M251" i="10" s="1"/>
  <c r="N251" i="10" s="1"/>
  <c r="O782" i="9"/>
  <c r="M783" i="9" s="1"/>
  <c r="N783" i="9" s="1"/>
  <c r="B784" i="9"/>
  <c r="B433" i="9"/>
  <c r="E238" i="9"/>
  <c r="H238" i="9"/>
  <c r="I238" i="9" s="1"/>
  <c r="G238" i="9"/>
  <c r="D239" i="9"/>
  <c r="F238" i="9"/>
  <c r="J237" i="9"/>
  <c r="O137" i="9"/>
  <c r="B254" i="11" l="1"/>
  <c r="D253" i="11"/>
  <c r="H252" i="11"/>
  <c r="I252" i="11" s="1"/>
  <c r="G252" i="11"/>
  <c r="F252" i="11"/>
  <c r="J251" i="11"/>
  <c r="O252" i="11"/>
  <c r="M253" i="11"/>
  <c r="N253" i="11" s="1"/>
  <c r="D257" i="10"/>
  <c r="G256" i="10"/>
  <c r="H256" i="10"/>
  <c r="I256" i="10" s="1"/>
  <c r="J255" i="10"/>
  <c r="E256" i="10"/>
  <c r="B258" i="10"/>
  <c r="O251" i="10"/>
  <c r="M252" i="10" s="1"/>
  <c r="N252" i="10" s="1"/>
  <c r="O783" i="9"/>
  <c r="M784" i="9" s="1"/>
  <c r="N784" i="9" s="1"/>
  <c r="B785" i="9"/>
  <c r="J238" i="9"/>
  <c r="G239" i="9"/>
  <c r="H239" i="9"/>
  <c r="I239" i="9" s="1"/>
  <c r="D240" i="9"/>
  <c r="F239" i="9"/>
  <c r="B434" i="9"/>
  <c r="E239" i="9"/>
  <c r="M138" i="9"/>
  <c r="N138" i="9" s="1"/>
  <c r="O253" i="11" l="1"/>
  <c r="M254" i="11" s="1"/>
  <c r="N254" i="11" s="1"/>
  <c r="J252" i="11"/>
  <c r="H253" i="11"/>
  <c r="I253" i="11" s="1"/>
  <c r="G253" i="11"/>
  <c r="D254" i="11"/>
  <c r="F253" i="11"/>
  <c r="B255" i="11"/>
  <c r="E253" i="11"/>
  <c r="E254" i="11" s="1"/>
  <c r="E257" i="10"/>
  <c r="J256" i="10"/>
  <c r="B259" i="10"/>
  <c r="H257" i="10"/>
  <c r="I257" i="10" s="1"/>
  <c r="G257" i="10"/>
  <c r="D258" i="10"/>
  <c r="F257" i="10"/>
  <c r="O252" i="10"/>
  <c r="M253" i="10" s="1"/>
  <c r="N253" i="10" s="1"/>
  <c r="O784" i="9"/>
  <c r="M785" i="9" s="1"/>
  <c r="N785" i="9" s="1"/>
  <c r="B786" i="9"/>
  <c r="E240" i="9"/>
  <c r="G240" i="9"/>
  <c r="H240" i="9"/>
  <c r="I240" i="9" s="1"/>
  <c r="D241" i="9"/>
  <c r="F240" i="9"/>
  <c r="J239" i="9"/>
  <c r="B435" i="9"/>
  <c r="O138" i="9"/>
  <c r="M139" i="9" s="1"/>
  <c r="N139" i="9" s="1"/>
  <c r="O254" i="11" l="1"/>
  <c r="M255" i="11"/>
  <c r="N255" i="11" s="1"/>
  <c r="B256" i="11"/>
  <c r="H254" i="11"/>
  <c r="I254" i="11" s="1"/>
  <c r="G254" i="11"/>
  <c r="D255" i="11"/>
  <c r="F254" i="11"/>
  <c r="J253" i="11"/>
  <c r="D259" i="10"/>
  <c r="H258" i="10"/>
  <c r="I258" i="10" s="1"/>
  <c r="G258" i="10"/>
  <c r="F258" i="10"/>
  <c r="J257" i="10"/>
  <c r="E258" i="10"/>
  <c r="B260" i="10"/>
  <c r="O253" i="10"/>
  <c r="M254" i="10" s="1"/>
  <c r="N254" i="10" s="1"/>
  <c r="O785" i="9"/>
  <c r="M786" i="9"/>
  <c r="N786" i="9" s="1"/>
  <c r="B787" i="9"/>
  <c r="B436" i="9"/>
  <c r="J240" i="9"/>
  <c r="E241" i="9"/>
  <c r="G241" i="9"/>
  <c r="H241" i="9"/>
  <c r="I241" i="9" s="1"/>
  <c r="D242" i="9"/>
  <c r="F241" i="9"/>
  <c r="O139" i="9"/>
  <c r="H255" i="11" l="1"/>
  <c r="I255" i="11" s="1"/>
  <c r="G255" i="11"/>
  <c r="D256" i="11"/>
  <c r="F255" i="11"/>
  <c r="J254" i="11"/>
  <c r="E255" i="11"/>
  <c r="B257" i="11"/>
  <c r="O255" i="11"/>
  <c r="M256" i="11" s="1"/>
  <c r="N256" i="11" s="1"/>
  <c r="E259" i="10"/>
  <c r="B261" i="10"/>
  <c r="J258" i="10"/>
  <c r="G259" i="10"/>
  <c r="H259" i="10"/>
  <c r="I259" i="10" s="1"/>
  <c r="D260" i="10"/>
  <c r="F259" i="10"/>
  <c r="O254" i="10"/>
  <c r="M255" i="10" s="1"/>
  <c r="N255" i="10" s="1"/>
  <c r="B788" i="9"/>
  <c r="O786" i="9"/>
  <c r="M787" i="9"/>
  <c r="N787" i="9" s="1"/>
  <c r="E242" i="9"/>
  <c r="G242" i="9"/>
  <c r="H242" i="9"/>
  <c r="I242" i="9" s="1"/>
  <c r="D243" i="9"/>
  <c r="F242" i="9"/>
  <c r="J241" i="9"/>
  <c r="E243" i="9"/>
  <c r="B437" i="9"/>
  <c r="M140" i="9"/>
  <c r="N140" i="9" s="1"/>
  <c r="E256" i="11" l="1"/>
  <c r="O256" i="11"/>
  <c r="M257" i="11"/>
  <c r="N257" i="11" s="1"/>
  <c r="B258" i="11"/>
  <c r="H256" i="11"/>
  <c r="I256" i="11" s="1"/>
  <c r="G256" i="11"/>
  <c r="D257" i="11"/>
  <c r="F256" i="11"/>
  <c r="J255" i="11"/>
  <c r="H260" i="10"/>
  <c r="I260" i="10" s="1"/>
  <c r="G260" i="10"/>
  <c r="F260" i="10"/>
  <c r="J259" i="10"/>
  <c r="E260" i="10"/>
  <c r="D261" i="10" s="1"/>
  <c r="B262" i="10"/>
  <c r="O255" i="10"/>
  <c r="M256" i="10" s="1"/>
  <c r="N256" i="10" s="1"/>
  <c r="O787" i="9"/>
  <c r="M788" i="9" s="1"/>
  <c r="N788" i="9" s="1"/>
  <c r="B789" i="9"/>
  <c r="G243" i="9"/>
  <c r="H243" i="9"/>
  <c r="I243" i="9" s="1"/>
  <c r="D244" i="9"/>
  <c r="F243" i="9"/>
  <c r="B438" i="9"/>
  <c r="J242" i="9"/>
  <c r="O140" i="9"/>
  <c r="M141" i="9" s="1"/>
  <c r="N141" i="9" s="1"/>
  <c r="H257" i="11" l="1"/>
  <c r="I257" i="11" s="1"/>
  <c r="G257" i="11"/>
  <c r="D258" i="11"/>
  <c r="F257" i="11"/>
  <c r="J256" i="11"/>
  <c r="E257" i="11"/>
  <c r="E258" i="11" s="1"/>
  <c r="B259" i="11"/>
  <c r="O257" i="11"/>
  <c r="M258" i="11" s="1"/>
  <c r="N258" i="11" s="1"/>
  <c r="G261" i="10"/>
  <c r="H261" i="10"/>
  <c r="I261" i="10" s="1"/>
  <c r="D262" i="10"/>
  <c r="F261" i="10"/>
  <c r="B263" i="10"/>
  <c r="E261" i="10"/>
  <c r="J260" i="10"/>
  <c r="O256" i="10"/>
  <c r="M257" i="10" s="1"/>
  <c r="N257" i="10" s="1"/>
  <c r="O788" i="9"/>
  <c r="M789" i="9"/>
  <c r="N789" i="9" s="1"/>
  <c r="B790" i="9"/>
  <c r="E244" i="9"/>
  <c r="G244" i="9"/>
  <c r="H244" i="9"/>
  <c r="I244" i="9" s="1"/>
  <c r="D245" i="9"/>
  <c r="F244" i="9"/>
  <c r="J243" i="9"/>
  <c r="B439" i="9"/>
  <c r="O141" i="9"/>
  <c r="M142" i="9" s="1"/>
  <c r="N142" i="9" s="1"/>
  <c r="O258" i="11" l="1"/>
  <c r="M259" i="11" s="1"/>
  <c r="N259" i="11" s="1"/>
  <c r="B260" i="11"/>
  <c r="H258" i="11"/>
  <c r="I258" i="11" s="1"/>
  <c r="G258" i="11"/>
  <c r="D259" i="11"/>
  <c r="F258" i="11"/>
  <c r="J257" i="11"/>
  <c r="E262" i="10"/>
  <c r="B264" i="10"/>
  <c r="J261" i="10"/>
  <c r="H262" i="10"/>
  <c r="I262" i="10" s="1"/>
  <c r="G262" i="10"/>
  <c r="D263" i="10"/>
  <c r="F262" i="10"/>
  <c r="O257" i="10"/>
  <c r="M258" i="10" s="1"/>
  <c r="N258" i="10" s="1"/>
  <c r="B791" i="9"/>
  <c r="O789" i="9"/>
  <c r="M790" i="9" s="1"/>
  <c r="N790" i="9" s="1"/>
  <c r="B440" i="9"/>
  <c r="G245" i="9"/>
  <c r="H245" i="9"/>
  <c r="I245" i="9" s="1"/>
  <c r="D246" i="9"/>
  <c r="F245" i="9"/>
  <c r="J244" i="9"/>
  <c r="E245" i="9"/>
  <c r="E246" i="9" s="1"/>
  <c r="O142" i="9"/>
  <c r="M143" i="9" s="1"/>
  <c r="N143" i="9" s="1"/>
  <c r="O259" i="11" l="1"/>
  <c r="M260" i="11" s="1"/>
  <c r="N260" i="11" s="1"/>
  <c r="G259" i="11"/>
  <c r="D260" i="11"/>
  <c r="H259" i="11"/>
  <c r="I259" i="11" s="1"/>
  <c r="F259" i="11"/>
  <c r="J258" i="11"/>
  <c r="E259" i="11"/>
  <c r="B261" i="11"/>
  <c r="J262" i="10"/>
  <c r="D264" i="10"/>
  <c r="G263" i="10"/>
  <c r="H263" i="10"/>
  <c r="I263" i="10" s="1"/>
  <c r="F263" i="10"/>
  <c r="E263" i="10"/>
  <c r="B265" i="10"/>
  <c r="O258" i="10"/>
  <c r="M259" i="10" s="1"/>
  <c r="N259" i="10" s="1"/>
  <c r="O790" i="9"/>
  <c r="M791" i="9" s="1"/>
  <c r="N791" i="9" s="1"/>
  <c r="B792" i="9"/>
  <c r="G246" i="9"/>
  <c r="H246" i="9"/>
  <c r="I246" i="9" s="1"/>
  <c r="D247" i="9"/>
  <c r="F246" i="9"/>
  <c r="J245" i="9"/>
  <c r="B441" i="9"/>
  <c r="O143" i="9"/>
  <c r="M144" i="9" s="1"/>
  <c r="N144" i="9" s="1"/>
  <c r="E264" i="10" l="1"/>
  <c r="E260" i="11"/>
  <c r="D261" i="11" s="1"/>
  <c r="B262" i="11"/>
  <c r="J259" i="11"/>
  <c r="H260" i="11"/>
  <c r="I260" i="11" s="1"/>
  <c r="G260" i="11"/>
  <c r="F260" i="11"/>
  <c r="O260" i="11"/>
  <c r="M261" i="11" s="1"/>
  <c r="N261" i="11" s="1"/>
  <c r="J263" i="10"/>
  <c r="B266" i="10"/>
  <c r="G264" i="10"/>
  <c r="H264" i="10"/>
  <c r="I264" i="10" s="1"/>
  <c r="D265" i="10"/>
  <c r="F264" i="10"/>
  <c r="O259" i="10"/>
  <c r="M260" i="10" s="1"/>
  <c r="N260" i="10" s="1"/>
  <c r="O791" i="9"/>
  <c r="M792" i="9"/>
  <c r="N792" i="9" s="1"/>
  <c r="B793" i="9"/>
  <c r="E247" i="9"/>
  <c r="G247" i="9"/>
  <c r="H247" i="9"/>
  <c r="I247" i="9" s="1"/>
  <c r="D248" i="9"/>
  <c r="F247" i="9"/>
  <c r="B442" i="9"/>
  <c r="J246" i="9"/>
  <c r="O144" i="9"/>
  <c r="O261" i="11" l="1"/>
  <c r="M262" i="11"/>
  <c r="N262" i="11" s="1"/>
  <c r="G261" i="11"/>
  <c r="D262" i="11"/>
  <c r="H261" i="11"/>
  <c r="I261" i="11" s="1"/>
  <c r="F261" i="11"/>
  <c r="J260" i="11"/>
  <c r="B263" i="11"/>
  <c r="E261" i="11"/>
  <c r="E262" i="11" s="1"/>
  <c r="J264" i="10"/>
  <c r="G265" i="10"/>
  <c r="H265" i="10"/>
  <c r="I265" i="10" s="1"/>
  <c r="D266" i="10"/>
  <c r="F265" i="10"/>
  <c r="E265" i="10"/>
  <c r="E266" i="10" s="1"/>
  <c r="B267" i="10"/>
  <c r="O260" i="10"/>
  <c r="M261" i="10" s="1"/>
  <c r="N261" i="10" s="1"/>
  <c r="B794" i="9"/>
  <c r="O792" i="9"/>
  <c r="M793" i="9"/>
  <c r="N793" i="9" s="1"/>
  <c r="G248" i="9"/>
  <c r="H248" i="9"/>
  <c r="I248" i="9" s="1"/>
  <c r="F248" i="9"/>
  <c r="J247" i="9"/>
  <c r="E248" i="9"/>
  <c r="D249" i="9" s="1"/>
  <c r="B443" i="9"/>
  <c r="M145" i="9"/>
  <c r="N145" i="9" s="1"/>
  <c r="B264" i="11" l="1"/>
  <c r="J261" i="11"/>
  <c r="H262" i="11"/>
  <c r="I262" i="11" s="1"/>
  <c r="D263" i="11"/>
  <c r="G262" i="11"/>
  <c r="F262" i="11"/>
  <c r="O262" i="11"/>
  <c r="M263" i="11" s="1"/>
  <c r="N263" i="11" s="1"/>
  <c r="H266" i="10"/>
  <c r="I266" i="10" s="1"/>
  <c r="G266" i="10"/>
  <c r="D267" i="10"/>
  <c r="E267" i="10" s="1"/>
  <c r="F266" i="10"/>
  <c r="J265" i="10"/>
  <c r="B268" i="10"/>
  <c r="O261" i="10"/>
  <c r="M262" i="10" s="1"/>
  <c r="N262" i="10" s="1"/>
  <c r="O793" i="9"/>
  <c r="M794" i="9" s="1"/>
  <c r="N794" i="9" s="1"/>
  <c r="B795" i="9"/>
  <c r="G249" i="9"/>
  <c r="H249" i="9"/>
  <c r="I249" i="9" s="1"/>
  <c r="E249" i="9"/>
  <c r="D250" i="9"/>
  <c r="F249" i="9"/>
  <c r="B444" i="9"/>
  <c r="J248" i="9"/>
  <c r="O145" i="9"/>
  <c r="M146" i="9" s="1"/>
  <c r="N146" i="9" s="1"/>
  <c r="O263" i="11" l="1"/>
  <c r="M264" i="11"/>
  <c r="N264" i="11" s="1"/>
  <c r="G263" i="11"/>
  <c r="H263" i="11"/>
  <c r="I263" i="11" s="1"/>
  <c r="D264" i="11"/>
  <c r="F263" i="11"/>
  <c r="J262" i="11"/>
  <c r="B265" i="11"/>
  <c r="E263" i="11"/>
  <c r="E264" i="11" s="1"/>
  <c r="B269" i="10"/>
  <c r="H267" i="10"/>
  <c r="I267" i="10" s="1"/>
  <c r="D268" i="10"/>
  <c r="G267" i="10"/>
  <c r="F267" i="10"/>
  <c r="J266" i="10"/>
  <c r="O262" i="10"/>
  <c r="M263" i="10" s="1"/>
  <c r="N263" i="10" s="1"/>
  <c r="O794" i="9"/>
  <c r="M795" i="9" s="1"/>
  <c r="N795" i="9" s="1"/>
  <c r="B796" i="9"/>
  <c r="E250" i="9"/>
  <c r="H250" i="9"/>
  <c r="I250" i="9" s="1"/>
  <c r="G250" i="9"/>
  <c r="D251" i="9"/>
  <c r="F250" i="9"/>
  <c r="B445" i="9"/>
  <c r="J249" i="9"/>
  <c r="O146" i="9"/>
  <c r="M147" i="9" s="1"/>
  <c r="N147" i="9" s="1"/>
  <c r="B266" i="11" l="1"/>
  <c r="D265" i="11"/>
  <c r="H264" i="11"/>
  <c r="I264" i="11" s="1"/>
  <c r="G264" i="11"/>
  <c r="F264" i="11"/>
  <c r="J263" i="11"/>
  <c r="O264" i="11"/>
  <c r="M265" i="11" s="1"/>
  <c r="N265" i="11" s="1"/>
  <c r="G268" i="10"/>
  <c r="H268" i="10"/>
  <c r="I268" i="10" s="1"/>
  <c r="D269" i="10"/>
  <c r="F268" i="10"/>
  <c r="J267" i="10"/>
  <c r="E268" i="10"/>
  <c r="B270" i="10"/>
  <c r="O263" i="10"/>
  <c r="M264" i="10" s="1"/>
  <c r="N264" i="10" s="1"/>
  <c r="O795" i="9"/>
  <c r="M796" i="9" s="1"/>
  <c r="N796" i="9" s="1"/>
  <c r="B797" i="9"/>
  <c r="H251" i="9"/>
  <c r="I251" i="9" s="1"/>
  <c r="G251" i="9"/>
  <c r="D252" i="9"/>
  <c r="F251" i="9"/>
  <c r="B446" i="9"/>
  <c r="J250" i="9"/>
  <c r="E251" i="9"/>
  <c r="E252" i="9" s="1"/>
  <c r="O147" i="9"/>
  <c r="M148" i="9" s="1"/>
  <c r="N148" i="9" s="1"/>
  <c r="E269" i="10" l="1"/>
  <c r="O265" i="11"/>
  <c r="M266" i="11" s="1"/>
  <c r="N266" i="11" s="1"/>
  <c r="J264" i="11"/>
  <c r="H265" i="11"/>
  <c r="I265" i="11" s="1"/>
  <c r="G265" i="11"/>
  <c r="D266" i="11"/>
  <c r="F265" i="11"/>
  <c r="B267" i="11"/>
  <c r="E265" i="11"/>
  <c r="B271" i="10"/>
  <c r="G269" i="10"/>
  <c r="D270" i="10"/>
  <c r="H269" i="10"/>
  <c r="I269" i="10" s="1"/>
  <c r="F269" i="10"/>
  <c r="J268" i="10"/>
  <c r="O264" i="10"/>
  <c r="M265" i="10" s="1"/>
  <c r="N265" i="10" s="1"/>
  <c r="O796" i="9"/>
  <c r="M797" i="9"/>
  <c r="N797" i="9" s="1"/>
  <c r="B798" i="9"/>
  <c r="G252" i="9"/>
  <c r="H252" i="9"/>
  <c r="I252" i="9" s="1"/>
  <c r="D253" i="9"/>
  <c r="F252" i="9"/>
  <c r="B447" i="9"/>
  <c r="J251" i="9"/>
  <c r="O148" i="9"/>
  <c r="E266" i="11" l="1"/>
  <c r="O266" i="11"/>
  <c r="M267" i="11"/>
  <c r="N267" i="11" s="1"/>
  <c r="G266" i="11"/>
  <c r="D267" i="11"/>
  <c r="H266" i="11"/>
  <c r="I266" i="11" s="1"/>
  <c r="F266" i="11"/>
  <c r="B268" i="11"/>
  <c r="J265" i="11"/>
  <c r="J269" i="10"/>
  <c r="H270" i="10"/>
  <c r="I270" i="10" s="1"/>
  <c r="G270" i="10"/>
  <c r="D271" i="10"/>
  <c r="F270" i="10"/>
  <c r="E270" i="10"/>
  <c r="B272" i="10"/>
  <c r="O265" i="10"/>
  <c r="M266" i="10" s="1"/>
  <c r="N266" i="10" s="1"/>
  <c r="B799" i="9"/>
  <c r="O797" i="9"/>
  <c r="M798" i="9" s="1"/>
  <c r="N798" i="9" s="1"/>
  <c r="B448" i="9"/>
  <c r="G253" i="9"/>
  <c r="H253" i="9"/>
  <c r="I253" i="9" s="1"/>
  <c r="D254" i="9"/>
  <c r="F253" i="9"/>
  <c r="J252" i="9"/>
  <c r="E253" i="9"/>
  <c r="E254" i="9" s="1"/>
  <c r="M149" i="9"/>
  <c r="N149" i="9" s="1"/>
  <c r="E271" i="10" l="1"/>
  <c r="E267" i="11"/>
  <c r="J266" i="11"/>
  <c r="B269" i="11"/>
  <c r="O267" i="11"/>
  <c r="M268" i="11" s="1"/>
  <c r="N268" i="11" s="1"/>
  <c r="H267" i="11"/>
  <c r="I267" i="11" s="1"/>
  <c r="G267" i="11"/>
  <c r="D268" i="11"/>
  <c r="F267" i="11"/>
  <c r="B273" i="10"/>
  <c r="H271" i="10"/>
  <c r="I271" i="10" s="1"/>
  <c r="G271" i="10"/>
  <c r="D272" i="10"/>
  <c r="F271" i="10"/>
  <c r="J270" i="10"/>
  <c r="O266" i="10"/>
  <c r="M267" i="10" s="1"/>
  <c r="N267" i="10" s="1"/>
  <c r="O798" i="9"/>
  <c r="M799" i="9"/>
  <c r="N799" i="9" s="1"/>
  <c r="B800" i="9"/>
  <c r="J253" i="9"/>
  <c r="H254" i="9"/>
  <c r="I254" i="9" s="1"/>
  <c r="G254" i="9"/>
  <c r="D255" i="9"/>
  <c r="F254" i="9"/>
  <c r="B449" i="9"/>
  <c r="O149" i="9"/>
  <c r="M150" i="9" s="1"/>
  <c r="N150" i="9" s="1"/>
  <c r="O268" i="11" l="1"/>
  <c r="M269" i="11" s="1"/>
  <c r="N269" i="11" s="1"/>
  <c r="H268" i="11"/>
  <c r="I268" i="11" s="1"/>
  <c r="G268" i="11"/>
  <c r="D269" i="11"/>
  <c r="F268" i="11"/>
  <c r="J267" i="11"/>
  <c r="E268" i="11"/>
  <c r="B270" i="11"/>
  <c r="G272" i="10"/>
  <c r="H272" i="10"/>
  <c r="I272" i="10" s="1"/>
  <c r="F272" i="10"/>
  <c r="J271" i="10"/>
  <c r="E272" i="10"/>
  <c r="D273" i="10" s="1"/>
  <c r="B274" i="10"/>
  <c r="O267" i="10"/>
  <c r="M268" i="10" s="1"/>
  <c r="N268" i="10" s="1"/>
  <c r="B801" i="9"/>
  <c r="O799" i="9"/>
  <c r="M800" i="9" s="1"/>
  <c r="N800" i="9" s="1"/>
  <c r="H255" i="9"/>
  <c r="I255" i="9" s="1"/>
  <c r="G255" i="9"/>
  <c r="D256" i="9"/>
  <c r="F255" i="9"/>
  <c r="J254" i="9"/>
  <c r="B450" i="9"/>
  <c r="E255" i="9"/>
  <c r="O150" i="9"/>
  <c r="E269" i="11" l="1"/>
  <c r="O269" i="11"/>
  <c r="M270" i="11" s="1"/>
  <c r="N270" i="11" s="1"/>
  <c r="B271" i="11"/>
  <c r="J268" i="11"/>
  <c r="H269" i="11"/>
  <c r="I269" i="11" s="1"/>
  <c r="G269" i="11"/>
  <c r="D270" i="11"/>
  <c r="F269" i="11"/>
  <c r="B275" i="10"/>
  <c r="G273" i="10"/>
  <c r="H273" i="10"/>
  <c r="I273" i="10" s="1"/>
  <c r="D274" i="10"/>
  <c r="F273" i="10"/>
  <c r="E273" i="10"/>
  <c r="J272" i="10"/>
  <c r="O268" i="10"/>
  <c r="M269" i="10" s="1"/>
  <c r="N269" i="10" s="1"/>
  <c r="O800" i="9"/>
  <c r="M801" i="9" s="1"/>
  <c r="N801" i="9" s="1"/>
  <c r="B802" i="9"/>
  <c r="B451" i="9"/>
  <c r="E256" i="9"/>
  <c r="H256" i="9"/>
  <c r="I256" i="9" s="1"/>
  <c r="G256" i="9"/>
  <c r="D257" i="9"/>
  <c r="F256" i="9"/>
  <c r="J255" i="9"/>
  <c r="M151" i="9"/>
  <c r="N151" i="9" s="1"/>
  <c r="E274" i="10" l="1"/>
  <c r="O270" i="11"/>
  <c r="M271" i="11" s="1"/>
  <c r="N271" i="11" s="1"/>
  <c r="H270" i="11"/>
  <c r="I270" i="11" s="1"/>
  <c r="G270" i="11"/>
  <c r="D271" i="11"/>
  <c r="F270" i="11"/>
  <c r="J269" i="11"/>
  <c r="B272" i="11"/>
  <c r="E270" i="11"/>
  <c r="H274" i="10"/>
  <c r="I274" i="10" s="1"/>
  <c r="D275" i="10"/>
  <c r="G274" i="10"/>
  <c r="F274" i="10"/>
  <c r="J273" i="10"/>
  <c r="B276" i="10"/>
  <c r="O269" i="10"/>
  <c r="M270" i="10" s="1"/>
  <c r="N270" i="10" s="1"/>
  <c r="O801" i="9"/>
  <c r="M802" i="9" s="1"/>
  <c r="N802" i="9" s="1"/>
  <c r="B803" i="9"/>
  <c r="H257" i="9"/>
  <c r="I257" i="9" s="1"/>
  <c r="G257" i="9"/>
  <c r="D258" i="9"/>
  <c r="F257" i="9"/>
  <c r="E257" i="9"/>
  <c r="E258" i="9" s="1"/>
  <c r="J256" i="9"/>
  <c r="B452" i="9"/>
  <c r="O151" i="9"/>
  <c r="E275" i="10" l="1"/>
  <c r="E271" i="11"/>
  <c r="O271" i="11"/>
  <c r="M272" i="11"/>
  <c r="N272" i="11" s="1"/>
  <c r="B273" i="11"/>
  <c r="G271" i="11"/>
  <c r="D272" i="11"/>
  <c r="H271" i="11"/>
  <c r="I271" i="11" s="1"/>
  <c r="F271" i="11"/>
  <c r="J270" i="11"/>
  <c r="B277" i="10"/>
  <c r="D276" i="10"/>
  <c r="G275" i="10"/>
  <c r="H275" i="10"/>
  <c r="I275" i="10" s="1"/>
  <c r="F275" i="10"/>
  <c r="J274" i="10"/>
  <c r="O270" i="10"/>
  <c r="M271" i="10" s="1"/>
  <c r="N271" i="10" s="1"/>
  <c r="O802" i="9"/>
  <c r="M803" i="9"/>
  <c r="N803" i="9" s="1"/>
  <c r="B804" i="9"/>
  <c r="G258" i="9"/>
  <c r="H258" i="9"/>
  <c r="I258" i="9" s="1"/>
  <c r="D259" i="9"/>
  <c r="F258" i="9"/>
  <c r="B453" i="9"/>
  <c r="J257" i="9"/>
  <c r="M152" i="9"/>
  <c r="N152" i="9" s="1"/>
  <c r="J271" i="11" l="1"/>
  <c r="H272" i="11"/>
  <c r="I272" i="11" s="1"/>
  <c r="G272" i="11"/>
  <c r="F272" i="11"/>
  <c r="B274" i="11"/>
  <c r="E272" i="11"/>
  <c r="D273" i="11" s="1"/>
  <c r="O272" i="11"/>
  <c r="M273" i="11" s="1"/>
  <c r="N273" i="11" s="1"/>
  <c r="J275" i="10"/>
  <c r="H276" i="10"/>
  <c r="I276" i="10" s="1"/>
  <c r="D277" i="10"/>
  <c r="G276" i="10"/>
  <c r="F276" i="10"/>
  <c r="E276" i="10"/>
  <c r="B278" i="10"/>
  <c r="O271" i="10"/>
  <c r="M272" i="10" s="1"/>
  <c r="N272" i="10" s="1"/>
  <c r="B805" i="9"/>
  <c r="O803" i="9"/>
  <c r="M804" i="9" s="1"/>
  <c r="N804" i="9" s="1"/>
  <c r="B454" i="9"/>
  <c r="E259" i="9"/>
  <c r="G259" i="9"/>
  <c r="H259" i="9"/>
  <c r="I259" i="9" s="1"/>
  <c r="D260" i="9"/>
  <c r="F259" i="9"/>
  <c r="J258" i="9"/>
  <c r="O152" i="9"/>
  <c r="E277" i="10" l="1"/>
  <c r="O273" i="11"/>
  <c r="M274" i="11" s="1"/>
  <c r="N274" i="11" s="1"/>
  <c r="G273" i="11"/>
  <c r="H273" i="11"/>
  <c r="I273" i="11" s="1"/>
  <c r="D274" i="11"/>
  <c r="F273" i="11"/>
  <c r="E273" i="11"/>
  <c r="B275" i="11"/>
  <c r="J272" i="11"/>
  <c r="B279" i="10"/>
  <c r="G277" i="10"/>
  <c r="D278" i="10"/>
  <c r="H277" i="10"/>
  <c r="I277" i="10" s="1"/>
  <c r="F277" i="10"/>
  <c r="J276" i="10"/>
  <c r="O272" i="10"/>
  <c r="M273" i="10" s="1"/>
  <c r="N273" i="10" s="1"/>
  <c r="O804" i="9"/>
  <c r="M805" i="9"/>
  <c r="N805" i="9" s="1"/>
  <c r="B806" i="9"/>
  <c r="J259" i="9"/>
  <c r="E260" i="9"/>
  <c r="D261" i="9" s="1"/>
  <c r="H260" i="9"/>
  <c r="I260" i="9" s="1"/>
  <c r="G260" i="9"/>
  <c r="F260" i="9"/>
  <c r="B455" i="9"/>
  <c r="M153" i="9"/>
  <c r="N153" i="9" s="1"/>
  <c r="E274" i="11" l="1"/>
  <c r="B276" i="11"/>
  <c r="H274" i="11"/>
  <c r="I274" i="11" s="1"/>
  <c r="D275" i="11"/>
  <c r="G274" i="11"/>
  <c r="F274" i="11"/>
  <c r="J273" i="11"/>
  <c r="O274" i="11"/>
  <c r="M275" i="11"/>
  <c r="N275" i="11" s="1"/>
  <c r="J277" i="10"/>
  <c r="D279" i="10"/>
  <c r="H278" i="10"/>
  <c r="I278" i="10" s="1"/>
  <c r="G278" i="10"/>
  <c r="F278" i="10"/>
  <c r="E278" i="10"/>
  <c r="B280" i="10"/>
  <c r="O273" i="10"/>
  <c r="M274" i="10" s="1"/>
  <c r="N274" i="10" s="1"/>
  <c r="B807" i="9"/>
  <c r="O805" i="9"/>
  <c r="M806" i="9" s="1"/>
  <c r="N806" i="9" s="1"/>
  <c r="B456" i="9"/>
  <c r="G261" i="9"/>
  <c r="H261" i="9"/>
  <c r="I261" i="9" s="1"/>
  <c r="E261" i="9"/>
  <c r="D262" i="9"/>
  <c r="F261" i="9"/>
  <c r="J260" i="9"/>
  <c r="O153" i="9"/>
  <c r="E279" i="10" l="1"/>
  <c r="O275" i="11"/>
  <c r="M276" i="11"/>
  <c r="N276" i="11" s="1"/>
  <c r="G275" i="11"/>
  <c r="H275" i="11"/>
  <c r="I275" i="11" s="1"/>
  <c r="D276" i="11"/>
  <c r="F275" i="11"/>
  <c r="J274" i="11"/>
  <c r="B277" i="11"/>
  <c r="E275" i="11"/>
  <c r="E276" i="11" s="1"/>
  <c r="B281" i="10"/>
  <c r="J278" i="10"/>
  <c r="G279" i="10"/>
  <c r="D280" i="10"/>
  <c r="H279" i="10"/>
  <c r="I279" i="10" s="1"/>
  <c r="F279" i="10"/>
  <c r="O274" i="10"/>
  <c r="M275" i="10" s="1"/>
  <c r="N275" i="10" s="1"/>
  <c r="O806" i="9"/>
  <c r="M807" i="9" s="1"/>
  <c r="N807" i="9" s="1"/>
  <c r="B808" i="9"/>
  <c r="E262" i="9"/>
  <c r="H262" i="9"/>
  <c r="I262" i="9" s="1"/>
  <c r="G262" i="9"/>
  <c r="D263" i="9"/>
  <c r="F262" i="9"/>
  <c r="B457" i="9"/>
  <c r="J261" i="9"/>
  <c r="M154" i="9"/>
  <c r="N154" i="9" s="1"/>
  <c r="B278" i="11" l="1"/>
  <c r="D277" i="11"/>
  <c r="H276" i="11"/>
  <c r="I276" i="11" s="1"/>
  <c r="G276" i="11"/>
  <c r="F276" i="11"/>
  <c r="J275" i="11"/>
  <c r="O276" i="11"/>
  <c r="M277" i="11" s="1"/>
  <c r="N277" i="11" s="1"/>
  <c r="J279" i="10"/>
  <c r="D281" i="10"/>
  <c r="H280" i="10"/>
  <c r="I280" i="10" s="1"/>
  <c r="G280" i="10"/>
  <c r="F280" i="10"/>
  <c r="E280" i="10"/>
  <c r="B282" i="10"/>
  <c r="O275" i="10"/>
  <c r="M276" i="10" s="1"/>
  <c r="N276" i="10" s="1"/>
  <c r="O807" i="9"/>
  <c r="M808" i="9" s="1"/>
  <c r="N808" i="9" s="1"/>
  <c r="B809" i="9"/>
  <c r="E263" i="9"/>
  <c r="B458" i="9"/>
  <c r="G263" i="9"/>
  <c r="H263" i="9"/>
  <c r="I263" i="9" s="1"/>
  <c r="D264" i="9"/>
  <c r="F263" i="9"/>
  <c r="J262" i="9"/>
  <c r="O154" i="9"/>
  <c r="M155" i="9" s="1"/>
  <c r="N155" i="9" s="1"/>
  <c r="E281" i="10" l="1"/>
  <c r="O277" i="11"/>
  <c r="M278" i="11" s="1"/>
  <c r="N278" i="11" s="1"/>
  <c r="J276" i="11"/>
  <c r="H277" i="11"/>
  <c r="I277" i="11" s="1"/>
  <c r="G277" i="11"/>
  <c r="D278" i="11"/>
  <c r="F277" i="11"/>
  <c r="B279" i="11"/>
  <c r="E277" i="11"/>
  <c r="E278" i="11" s="1"/>
  <c r="B283" i="10"/>
  <c r="J280" i="10"/>
  <c r="G281" i="10"/>
  <c r="H281" i="10"/>
  <c r="I281" i="10" s="1"/>
  <c r="D282" i="10"/>
  <c r="F281" i="10"/>
  <c r="O276" i="10"/>
  <c r="M277" i="10" s="1"/>
  <c r="N277" i="10" s="1"/>
  <c r="O808" i="9"/>
  <c r="M809" i="9" s="1"/>
  <c r="N809" i="9" s="1"/>
  <c r="B810" i="9"/>
  <c r="E264" i="9"/>
  <c r="G264" i="9"/>
  <c r="H264" i="9"/>
  <c r="I264" i="9" s="1"/>
  <c r="D265" i="9"/>
  <c r="F264" i="9"/>
  <c r="J263" i="9"/>
  <c r="B459" i="9"/>
  <c r="O155" i="9"/>
  <c r="M156" i="9" s="1"/>
  <c r="N156" i="9" s="1"/>
  <c r="O278" i="11" l="1"/>
  <c r="M279" i="11" s="1"/>
  <c r="N279" i="11" s="1"/>
  <c r="B280" i="11"/>
  <c r="G278" i="11"/>
  <c r="D279" i="11"/>
  <c r="H278" i="11"/>
  <c r="I278" i="11" s="1"/>
  <c r="F278" i="11"/>
  <c r="J277" i="11"/>
  <c r="H282" i="10"/>
  <c r="I282" i="10" s="1"/>
  <c r="D283" i="10"/>
  <c r="G282" i="10"/>
  <c r="F282" i="10"/>
  <c r="J281" i="10"/>
  <c r="E282" i="10"/>
  <c r="B284" i="10"/>
  <c r="O277" i="10"/>
  <c r="M278" i="10" s="1"/>
  <c r="N278" i="10" s="1"/>
  <c r="O809" i="9"/>
  <c r="M810" i="9"/>
  <c r="N810" i="9" s="1"/>
  <c r="B811" i="9"/>
  <c r="B460" i="9"/>
  <c r="E265" i="9"/>
  <c r="G265" i="9"/>
  <c r="H265" i="9"/>
  <c r="I265" i="9" s="1"/>
  <c r="D266" i="9"/>
  <c r="F265" i="9"/>
  <c r="J264" i="9"/>
  <c r="O156" i="9"/>
  <c r="M157" i="9" s="1"/>
  <c r="N157" i="9" s="1"/>
  <c r="E283" i="10" l="1"/>
  <c r="J278" i="11"/>
  <c r="H279" i="11"/>
  <c r="I279" i="11" s="1"/>
  <c r="G279" i="11"/>
  <c r="D280" i="11"/>
  <c r="F279" i="11"/>
  <c r="E279" i="11"/>
  <c r="E280" i="11" s="1"/>
  <c r="B281" i="11"/>
  <c r="O279" i="11"/>
  <c r="M280" i="11" s="1"/>
  <c r="N280" i="11" s="1"/>
  <c r="B285" i="10"/>
  <c r="G283" i="10"/>
  <c r="H283" i="10"/>
  <c r="I283" i="10" s="1"/>
  <c r="D284" i="10"/>
  <c r="F283" i="10"/>
  <c r="J282" i="10"/>
  <c r="O278" i="10"/>
  <c r="M279" i="10" s="1"/>
  <c r="N279" i="10" s="1"/>
  <c r="B812" i="9"/>
  <c r="O810" i="9"/>
  <c r="M811" i="9" s="1"/>
  <c r="N811" i="9" s="1"/>
  <c r="E266" i="9"/>
  <c r="G266" i="9"/>
  <c r="H266" i="9"/>
  <c r="I266" i="9" s="1"/>
  <c r="D267" i="9"/>
  <c r="F266" i="9"/>
  <c r="J265" i="9"/>
  <c r="B461" i="9"/>
  <c r="O157" i="9"/>
  <c r="M158" i="9" s="1"/>
  <c r="N158" i="9" s="1"/>
  <c r="O280" i="11" l="1"/>
  <c r="M281" i="11"/>
  <c r="N281" i="11" s="1"/>
  <c r="B282" i="11"/>
  <c r="H280" i="11"/>
  <c r="I280" i="11" s="1"/>
  <c r="G280" i="11"/>
  <c r="D281" i="11"/>
  <c r="F280" i="11"/>
  <c r="J279" i="11"/>
  <c r="G284" i="10"/>
  <c r="H284" i="10"/>
  <c r="I284" i="10" s="1"/>
  <c r="F284" i="10"/>
  <c r="J283" i="10"/>
  <c r="E284" i="10"/>
  <c r="D285" i="10" s="1"/>
  <c r="B286" i="10"/>
  <c r="O279" i="10"/>
  <c r="M280" i="10" s="1"/>
  <c r="N280" i="10" s="1"/>
  <c r="O811" i="9"/>
  <c r="M812" i="9" s="1"/>
  <c r="N812" i="9" s="1"/>
  <c r="B813" i="9"/>
  <c r="B462" i="9"/>
  <c r="J266" i="9"/>
  <c r="E267" i="9"/>
  <c r="G267" i="9"/>
  <c r="H267" i="9"/>
  <c r="I267" i="9" s="1"/>
  <c r="D268" i="9"/>
  <c r="F267" i="9"/>
  <c r="O158" i="9"/>
  <c r="M159" i="9" s="1"/>
  <c r="N159" i="9" s="1"/>
  <c r="H281" i="11" l="1"/>
  <c r="I281" i="11" s="1"/>
  <c r="G281" i="11"/>
  <c r="D282" i="11"/>
  <c r="F281" i="11"/>
  <c r="J280" i="11"/>
  <c r="E281" i="11"/>
  <c r="E282" i="11" s="1"/>
  <c r="B283" i="11"/>
  <c r="O281" i="11"/>
  <c r="M282" i="11" s="1"/>
  <c r="N282" i="11" s="1"/>
  <c r="G285" i="10"/>
  <c r="H285" i="10"/>
  <c r="I285" i="10" s="1"/>
  <c r="D286" i="10"/>
  <c r="F285" i="10"/>
  <c r="E285" i="10"/>
  <c r="J284" i="10"/>
  <c r="B287" i="10"/>
  <c r="O280" i="10"/>
  <c r="M281" i="10" s="1"/>
  <c r="N281" i="10" s="1"/>
  <c r="O812" i="9"/>
  <c r="M813" i="9"/>
  <c r="N813" i="9" s="1"/>
  <c r="B814" i="9"/>
  <c r="H268" i="9"/>
  <c r="I268" i="9" s="1"/>
  <c r="G268" i="9"/>
  <c r="D269" i="9"/>
  <c r="F268" i="9"/>
  <c r="J267" i="9"/>
  <c r="E268" i="9"/>
  <c r="E269" i="9" s="1"/>
  <c r="B463" i="9"/>
  <c r="O159" i="9"/>
  <c r="E286" i="10" l="1"/>
  <c r="O282" i="11"/>
  <c r="M283" i="11" s="1"/>
  <c r="N283" i="11" s="1"/>
  <c r="B284" i="11"/>
  <c r="H282" i="11"/>
  <c r="I282" i="11" s="1"/>
  <c r="G282" i="11"/>
  <c r="D283" i="11"/>
  <c r="F282" i="11"/>
  <c r="J281" i="11"/>
  <c r="J285" i="10"/>
  <c r="B288" i="10"/>
  <c r="D287" i="10"/>
  <c r="G286" i="10"/>
  <c r="H286" i="10"/>
  <c r="I286" i="10" s="1"/>
  <c r="F286" i="10"/>
  <c r="O281" i="10"/>
  <c r="M282" i="10"/>
  <c r="N282" i="10" s="1"/>
  <c r="B815" i="9"/>
  <c r="O813" i="9"/>
  <c r="M814" i="9" s="1"/>
  <c r="N814" i="9" s="1"/>
  <c r="B464" i="9"/>
  <c r="G269" i="9"/>
  <c r="H269" i="9"/>
  <c r="I269" i="9" s="1"/>
  <c r="D270" i="9"/>
  <c r="F269" i="9"/>
  <c r="J268" i="9"/>
  <c r="M160" i="9"/>
  <c r="N160" i="9" s="1"/>
  <c r="O283" i="11" l="1"/>
  <c r="M284" i="11"/>
  <c r="N284" i="11" s="1"/>
  <c r="G283" i="11"/>
  <c r="D284" i="11"/>
  <c r="H283" i="11"/>
  <c r="I283" i="11" s="1"/>
  <c r="F283" i="11"/>
  <c r="J282" i="11"/>
  <c r="B285" i="11"/>
  <c r="E283" i="11"/>
  <c r="E284" i="11" s="1"/>
  <c r="J286" i="10"/>
  <c r="H287" i="10"/>
  <c r="I287" i="10" s="1"/>
  <c r="G287" i="10"/>
  <c r="D288" i="10"/>
  <c r="F287" i="10"/>
  <c r="E287" i="10"/>
  <c r="E288" i="10" s="1"/>
  <c r="B289" i="10"/>
  <c r="O282" i="10"/>
  <c r="M283" i="10" s="1"/>
  <c r="N283" i="10" s="1"/>
  <c r="O814" i="9"/>
  <c r="M815" i="9" s="1"/>
  <c r="N815" i="9" s="1"/>
  <c r="B816" i="9"/>
  <c r="J269" i="9"/>
  <c r="B465" i="9"/>
  <c r="E270" i="9"/>
  <c r="G270" i="9"/>
  <c r="H270" i="9"/>
  <c r="I270" i="9" s="1"/>
  <c r="D271" i="9"/>
  <c r="F270" i="9"/>
  <c r="O160" i="9"/>
  <c r="M161" i="9" s="1"/>
  <c r="N161" i="9" s="1"/>
  <c r="B286" i="11" l="1"/>
  <c r="J283" i="11"/>
  <c r="H284" i="11"/>
  <c r="I284" i="11" s="1"/>
  <c r="G284" i="11"/>
  <c r="D285" i="11"/>
  <c r="F284" i="11"/>
  <c r="O284" i="11"/>
  <c r="M285" i="11" s="1"/>
  <c r="N285" i="11" s="1"/>
  <c r="D289" i="10"/>
  <c r="E289" i="10" s="1"/>
  <c r="G288" i="10"/>
  <c r="H288" i="10"/>
  <c r="I288" i="10" s="1"/>
  <c r="F288" i="10"/>
  <c r="B290" i="10"/>
  <c r="J287" i="10"/>
  <c r="O283" i="10"/>
  <c r="M284" i="10"/>
  <c r="N284" i="10" s="1"/>
  <c r="O815" i="9"/>
  <c r="M816" i="9"/>
  <c r="N816" i="9" s="1"/>
  <c r="B817" i="9"/>
  <c r="H271" i="9"/>
  <c r="I271" i="9" s="1"/>
  <c r="G271" i="9"/>
  <c r="D272" i="9"/>
  <c r="F271" i="9"/>
  <c r="J270" i="9"/>
  <c r="E271" i="9"/>
  <c r="E272" i="9" s="1"/>
  <c r="B466" i="9"/>
  <c r="O161" i="9"/>
  <c r="M162" i="9" s="1"/>
  <c r="O285" i="11" l="1"/>
  <c r="M286" i="11"/>
  <c r="N286" i="11" s="1"/>
  <c r="G285" i="11"/>
  <c r="H285" i="11"/>
  <c r="I285" i="11" s="1"/>
  <c r="D286" i="11"/>
  <c r="F285" i="11"/>
  <c r="J284" i="11"/>
  <c r="B287" i="11"/>
  <c r="E285" i="11"/>
  <c r="E286" i="11" s="1"/>
  <c r="B291" i="10"/>
  <c r="J288" i="10"/>
  <c r="G289" i="10"/>
  <c r="D290" i="10"/>
  <c r="H289" i="10"/>
  <c r="I289" i="10" s="1"/>
  <c r="F289" i="10"/>
  <c r="O284" i="10"/>
  <c r="M285" i="10" s="1"/>
  <c r="N285" i="10" s="1"/>
  <c r="B818" i="9"/>
  <c r="O816" i="9"/>
  <c r="M817" i="9"/>
  <c r="N817" i="9" s="1"/>
  <c r="B467" i="9"/>
  <c r="H272" i="9"/>
  <c r="I272" i="9" s="1"/>
  <c r="G272" i="9"/>
  <c r="D273" i="9"/>
  <c r="F272" i="9"/>
  <c r="J271" i="9"/>
  <c r="N162" i="9"/>
  <c r="B288" i="11" l="1"/>
  <c r="H286" i="11"/>
  <c r="I286" i="11" s="1"/>
  <c r="D287" i="11"/>
  <c r="G286" i="11"/>
  <c r="F286" i="11"/>
  <c r="J285" i="11"/>
  <c r="O286" i="11"/>
  <c r="M287" i="11"/>
  <c r="N287" i="11" s="1"/>
  <c r="J289" i="10"/>
  <c r="G290" i="10"/>
  <c r="D291" i="10"/>
  <c r="H290" i="10"/>
  <c r="I290" i="10" s="1"/>
  <c r="F290" i="10"/>
  <c r="E290" i="10"/>
  <c r="B292" i="10"/>
  <c r="O285" i="10"/>
  <c r="M286" i="10" s="1"/>
  <c r="N286" i="10" s="1"/>
  <c r="O817" i="9"/>
  <c r="M818" i="9" s="1"/>
  <c r="N818" i="9" s="1"/>
  <c r="B819" i="9"/>
  <c r="E273" i="9"/>
  <c r="G273" i="9"/>
  <c r="H273" i="9"/>
  <c r="I273" i="9" s="1"/>
  <c r="D274" i="9"/>
  <c r="F273" i="9"/>
  <c r="J272" i="9"/>
  <c r="B468" i="9"/>
  <c r="O162" i="9"/>
  <c r="M163" i="9" s="1"/>
  <c r="E291" i="10" l="1"/>
  <c r="O287" i="11"/>
  <c r="M288" i="11"/>
  <c r="N288" i="11" s="1"/>
  <c r="G287" i="11"/>
  <c r="H287" i="11"/>
  <c r="I287" i="11" s="1"/>
  <c r="D288" i="11"/>
  <c r="F287" i="11"/>
  <c r="J286" i="11"/>
  <c r="B289" i="11"/>
  <c r="E287" i="11"/>
  <c r="E288" i="11" s="1"/>
  <c r="B293" i="10"/>
  <c r="J290" i="10"/>
  <c r="H291" i="10"/>
  <c r="I291" i="10" s="1"/>
  <c r="D292" i="10"/>
  <c r="G291" i="10"/>
  <c r="F291" i="10"/>
  <c r="O286" i="10"/>
  <c r="M287" i="10" s="1"/>
  <c r="N287" i="10" s="1"/>
  <c r="O818" i="9"/>
  <c r="M819" i="9" s="1"/>
  <c r="N819" i="9" s="1"/>
  <c r="B820" i="9"/>
  <c r="E274" i="9"/>
  <c r="G274" i="9"/>
  <c r="H274" i="9"/>
  <c r="I274" i="9" s="1"/>
  <c r="D275" i="9"/>
  <c r="F274" i="9"/>
  <c r="J273" i="9"/>
  <c r="B469" i="9"/>
  <c r="N163" i="9"/>
  <c r="B290" i="11" l="1"/>
  <c r="D289" i="11"/>
  <c r="H288" i="11"/>
  <c r="I288" i="11" s="1"/>
  <c r="G288" i="11"/>
  <c r="F288" i="11"/>
  <c r="J287" i="11"/>
  <c r="O288" i="11"/>
  <c r="M289" i="11"/>
  <c r="N289" i="11" s="1"/>
  <c r="G292" i="10"/>
  <c r="H292" i="10"/>
  <c r="I292" i="10" s="1"/>
  <c r="D293" i="10"/>
  <c r="F292" i="10"/>
  <c r="J291" i="10"/>
  <c r="E292" i="10"/>
  <c r="B294" i="10"/>
  <c r="O287" i="10"/>
  <c r="M288" i="10" s="1"/>
  <c r="N288" i="10" s="1"/>
  <c r="O819" i="9"/>
  <c r="M820" i="9" s="1"/>
  <c r="N820" i="9" s="1"/>
  <c r="B821" i="9"/>
  <c r="E275" i="9"/>
  <c r="G275" i="9"/>
  <c r="H275" i="9"/>
  <c r="I275" i="9" s="1"/>
  <c r="D276" i="9"/>
  <c r="F275" i="9"/>
  <c r="B470" i="9"/>
  <c r="J274" i="9"/>
  <c r="O163" i="9"/>
  <c r="M164" i="9" s="1"/>
  <c r="E293" i="10" l="1"/>
  <c r="O289" i="11"/>
  <c r="M290" i="11" s="1"/>
  <c r="N290" i="11" s="1"/>
  <c r="J288" i="11"/>
  <c r="H289" i="11"/>
  <c r="I289" i="11" s="1"/>
  <c r="G289" i="11"/>
  <c r="D290" i="11"/>
  <c r="F289" i="11"/>
  <c r="B291" i="11"/>
  <c r="E289" i="11"/>
  <c r="E290" i="11" s="1"/>
  <c r="B295" i="10"/>
  <c r="G293" i="10"/>
  <c r="D294" i="10"/>
  <c r="H293" i="10"/>
  <c r="I293" i="10" s="1"/>
  <c r="F293" i="10"/>
  <c r="J292" i="10"/>
  <c r="O288" i="10"/>
  <c r="M289" i="10" s="1"/>
  <c r="N289" i="10" s="1"/>
  <c r="O820" i="9"/>
  <c r="M821" i="9" s="1"/>
  <c r="N821" i="9" s="1"/>
  <c r="B822" i="9"/>
  <c r="E276" i="9"/>
  <c r="H276" i="9"/>
  <c r="I276" i="9" s="1"/>
  <c r="G276" i="9"/>
  <c r="D277" i="9"/>
  <c r="F276" i="9"/>
  <c r="B471" i="9"/>
  <c r="J275" i="9"/>
  <c r="N164" i="9"/>
  <c r="O290" i="11" l="1"/>
  <c r="M291" i="11"/>
  <c r="N291" i="11" s="1"/>
  <c r="B292" i="11"/>
  <c r="G290" i="11"/>
  <c r="D291" i="11"/>
  <c r="H290" i="11"/>
  <c r="I290" i="11" s="1"/>
  <c r="F290" i="11"/>
  <c r="J289" i="11"/>
  <c r="J293" i="10"/>
  <c r="H294" i="10"/>
  <c r="I294" i="10" s="1"/>
  <c r="G294" i="10"/>
  <c r="D295" i="10"/>
  <c r="F294" i="10"/>
  <c r="E294" i="10"/>
  <c r="B296" i="10"/>
  <c r="O289" i="10"/>
  <c r="M290" i="10" s="1"/>
  <c r="N290" i="10" s="1"/>
  <c r="O821" i="9"/>
  <c r="M822" i="9" s="1"/>
  <c r="N822" i="9" s="1"/>
  <c r="B823" i="9"/>
  <c r="B472" i="9"/>
  <c r="H277" i="9"/>
  <c r="I277" i="9" s="1"/>
  <c r="G277" i="9"/>
  <c r="D278" i="9"/>
  <c r="F277" i="9"/>
  <c r="J276" i="9"/>
  <c r="E277" i="9"/>
  <c r="E278" i="9" s="1"/>
  <c r="O164" i="9"/>
  <c r="J290" i="11" l="1"/>
  <c r="H291" i="11"/>
  <c r="I291" i="11" s="1"/>
  <c r="G291" i="11"/>
  <c r="D292" i="11"/>
  <c r="F291" i="11"/>
  <c r="E291" i="11"/>
  <c r="E292" i="11" s="1"/>
  <c r="B293" i="11"/>
  <c r="O291" i="11"/>
  <c r="M292" i="11" s="1"/>
  <c r="N292" i="11" s="1"/>
  <c r="H295" i="10"/>
  <c r="I295" i="10" s="1"/>
  <c r="D296" i="10"/>
  <c r="G295" i="10"/>
  <c r="F295" i="10"/>
  <c r="E295" i="10"/>
  <c r="B297" i="10"/>
  <c r="J294" i="10"/>
  <c r="O290" i="10"/>
  <c r="M291" i="10" s="1"/>
  <c r="N291" i="10" s="1"/>
  <c r="O822" i="9"/>
  <c r="M823" i="9"/>
  <c r="N823" i="9" s="1"/>
  <c r="B824" i="9"/>
  <c r="G278" i="9"/>
  <c r="H278" i="9"/>
  <c r="I278" i="9" s="1"/>
  <c r="D279" i="9"/>
  <c r="F278" i="9"/>
  <c r="J277" i="9"/>
  <c r="B473" i="9"/>
  <c r="M165" i="9"/>
  <c r="N165" i="9" s="1"/>
  <c r="E296" i="10" l="1"/>
  <c r="D297" i="10" s="1"/>
  <c r="E297" i="10" s="1"/>
  <c r="O292" i="11"/>
  <c r="M293" i="11"/>
  <c r="N293" i="11" s="1"/>
  <c r="B294" i="11"/>
  <c r="H292" i="11"/>
  <c r="I292" i="11" s="1"/>
  <c r="G292" i="11"/>
  <c r="D293" i="11"/>
  <c r="F292" i="11"/>
  <c r="J291" i="11"/>
  <c r="B298" i="10"/>
  <c r="G296" i="10"/>
  <c r="H296" i="10"/>
  <c r="I296" i="10" s="1"/>
  <c r="F296" i="10"/>
  <c r="J295" i="10"/>
  <c r="O291" i="10"/>
  <c r="M292" i="10" s="1"/>
  <c r="N292" i="10" s="1"/>
  <c r="B825" i="9"/>
  <c r="O823" i="9"/>
  <c r="M824" i="9"/>
  <c r="N824" i="9" s="1"/>
  <c r="B474" i="9"/>
  <c r="H279" i="9"/>
  <c r="I279" i="9" s="1"/>
  <c r="G279" i="9"/>
  <c r="D280" i="9"/>
  <c r="F279" i="9"/>
  <c r="J278" i="9"/>
  <c r="E279" i="9"/>
  <c r="E280" i="9" s="1"/>
  <c r="O165" i="9"/>
  <c r="F297" i="10" l="1"/>
  <c r="H297" i="10"/>
  <c r="I297" i="10" s="1"/>
  <c r="G297" i="10"/>
  <c r="H293" i="11"/>
  <c r="I293" i="11" s="1"/>
  <c r="G293" i="11"/>
  <c r="D294" i="11"/>
  <c r="F293" i="11"/>
  <c r="J292" i="11"/>
  <c r="E293" i="11"/>
  <c r="E294" i="11" s="1"/>
  <c r="B295" i="11"/>
  <c r="O293" i="11"/>
  <c r="M294" i="11" s="1"/>
  <c r="N294" i="11" s="1"/>
  <c r="B299" i="10"/>
  <c r="D298" i="10"/>
  <c r="J296" i="10"/>
  <c r="O292" i="10"/>
  <c r="M293" i="10"/>
  <c r="N293" i="10" s="1"/>
  <c r="O824" i="9"/>
  <c r="M825" i="9" s="1"/>
  <c r="N825" i="9" s="1"/>
  <c r="B826" i="9"/>
  <c r="H280" i="9"/>
  <c r="I280" i="9" s="1"/>
  <c r="G280" i="9"/>
  <c r="D281" i="9"/>
  <c r="F280" i="9"/>
  <c r="J279" i="9"/>
  <c r="B475" i="9"/>
  <c r="M166" i="9"/>
  <c r="N166" i="9" s="1"/>
  <c r="J297" i="10" l="1"/>
  <c r="O294" i="11"/>
  <c r="M295" i="11" s="1"/>
  <c r="N295" i="11" s="1"/>
  <c r="B296" i="11"/>
  <c r="H294" i="11"/>
  <c r="I294" i="11" s="1"/>
  <c r="G294" i="11"/>
  <c r="D295" i="11"/>
  <c r="F294" i="11"/>
  <c r="J293" i="11"/>
  <c r="D299" i="10"/>
  <c r="H298" i="10"/>
  <c r="I298" i="10" s="1"/>
  <c r="G298" i="10"/>
  <c r="F298" i="10"/>
  <c r="E298" i="10"/>
  <c r="B300" i="10"/>
  <c r="O293" i="10"/>
  <c r="M294" i="10" s="1"/>
  <c r="N294" i="10" s="1"/>
  <c r="O825" i="9"/>
  <c r="M826" i="9"/>
  <c r="N826" i="9" s="1"/>
  <c r="B827" i="9"/>
  <c r="B476" i="9"/>
  <c r="E281" i="9"/>
  <c r="H281" i="9"/>
  <c r="I281" i="9" s="1"/>
  <c r="G281" i="9"/>
  <c r="D282" i="9"/>
  <c r="F281" i="9"/>
  <c r="J280" i="9"/>
  <c r="O166" i="9"/>
  <c r="M167" i="9" s="1"/>
  <c r="N167" i="9" s="1"/>
  <c r="O295" i="11" l="1"/>
  <c r="M296" i="11"/>
  <c r="N296" i="11" s="1"/>
  <c r="G295" i="11"/>
  <c r="H295" i="11"/>
  <c r="I295" i="11" s="1"/>
  <c r="D296" i="11"/>
  <c r="F295" i="11"/>
  <c r="J294" i="11"/>
  <c r="B297" i="11"/>
  <c r="E295" i="11"/>
  <c r="E296" i="11" s="1"/>
  <c r="E299" i="10"/>
  <c r="B301" i="10"/>
  <c r="J298" i="10"/>
  <c r="G299" i="10"/>
  <c r="H299" i="10"/>
  <c r="I299" i="10" s="1"/>
  <c r="D300" i="10"/>
  <c r="F299" i="10"/>
  <c r="O294" i="10"/>
  <c r="M295" i="10" s="1"/>
  <c r="N295" i="10" s="1"/>
  <c r="B828" i="9"/>
  <c r="O826" i="9"/>
  <c r="M827" i="9" s="1"/>
  <c r="N827" i="9" s="1"/>
  <c r="H282" i="9"/>
  <c r="I282" i="9" s="1"/>
  <c r="G282" i="9"/>
  <c r="D283" i="9"/>
  <c r="F282" i="9"/>
  <c r="J281" i="9"/>
  <c r="E282" i="9"/>
  <c r="B477" i="9"/>
  <c r="O167" i="9"/>
  <c r="M168" i="9" s="1"/>
  <c r="N168" i="9" s="1"/>
  <c r="B298" i="11" l="1"/>
  <c r="H296" i="11"/>
  <c r="I296" i="11" s="1"/>
  <c r="G296" i="11"/>
  <c r="D297" i="11"/>
  <c r="F296" i="11"/>
  <c r="J295" i="11"/>
  <c r="O296" i="11"/>
  <c r="M297" i="11" s="1"/>
  <c r="N297" i="11" s="1"/>
  <c r="D301" i="10"/>
  <c r="G300" i="10"/>
  <c r="H300" i="10"/>
  <c r="I300" i="10" s="1"/>
  <c r="F300" i="10"/>
  <c r="J299" i="10"/>
  <c r="E300" i="10"/>
  <c r="B302" i="10"/>
  <c r="O295" i="10"/>
  <c r="M296" i="10" s="1"/>
  <c r="N296" i="10" s="1"/>
  <c r="O827" i="9"/>
  <c r="M828" i="9"/>
  <c r="N828" i="9" s="1"/>
  <c r="B829" i="9"/>
  <c r="B478" i="9"/>
  <c r="E283" i="9"/>
  <c r="G283" i="9"/>
  <c r="H283" i="9"/>
  <c r="I283" i="9" s="1"/>
  <c r="D284" i="9"/>
  <c r="F283" i="9"/>
  <c r="J282" i="9"/>
  <c r="O168" i="9"/>
  <c r="M169" i="9" s="1"/>
  <c r="O297" i="11" l="1"/>
  <c r="M298" i="11" s="1"/>
  <c r="N298" i="11" s="1"/>
  <c r="G297" i="11"/>
  <c r="H297" i="11"/>
  <c r="I297" i="11" s="1"/>
  <c r="D298" i="11"/>
  <c r="F297" i="11"/>
  <c r="J296" i="11"/>
  <c r="B299" i="11"/>
  <c r="E297" i="11"/>
  <c r="E298" i="11" s="1"/>
  <c r="E301" i="10"/>
  <c r="B303" i="10"/>
  <c r="J300" i="10"/>
  <c r="G301" i="10"/>
  <c r="H301" i="10"/>
  <c r="I301" i="10" s="1"/>
  <c r="D302" i="10"/>
  <c r="F301" i="10"/>
  <c r="O296" i="10"/>
  <c r="M297" i="10" s="1"/>
  <c r="N297" i="10" s="1"/>
  <c r="B830" i="9"/>
  <c r="O828" i="9"/>
  <c r="M829" i="9" s="1"/>
  <c r="N829" i="9" s="1"/>
  <c r="H284" i="9"/>
  <c r="I284" i="9" s="1"/>
  <c r="G284" i="9"/>
  <c r="F284" i="9"/>
  <c r="J283" i="9"/>
  <c r="E284" i="9"/>
  <c r="D285" i="9" s="1"/>
  <c r="B479" i="9"/>
  <c r="N169" i="9"/>
  <c r="B300" i="11" l="1"/>
  <c r="H298" i="11"/>
  <c r="I298" i="11" s="1"/>
  <c r="D299" i="11"/>
  <c r="G298" i="11"/>
  <c r="F298" i="11"/>
  <c r="J297" i="11"/>
  <c r="O298" i="11"/>
  <c r="M299" i="11"/>
  <c r="N299" i="11" s="1"/>
  <c r="H302" i="10"/>
  <c r="I302" i="10" s="1"/>
  <c r="G302" i="10"/>
  <c r="D303" i="10"/>
  <c r="F302" i="10"/>
  <c r="J301" i="10"/>
  <c r="E302" i="10"/>
  <c r="B304" i="10"/>
  <c r="O297" i="10"/>
  <c r="M298" i="10" s="1"/>
  <c r="N298" i="10" s="1"/>
  <c r="O829" i="9"/>
  <c r="M830" i="9" s="1"/>
  <c r="N830" i="9" s="1"/>
  <c r="B831" i="9"/>
  <c r="G285" i="9"/>
  <c r="H285" i="9"/>
  <c r="I285" i="9" s="1"/>
  <c r="E285" i="9"/>
  <c r="D286" i="9"/>
  <c r="F285" i="9"/>
  <c r="B480" i="9"/>
  <c r="J284" i="9"/>
  <c r="O169" i="9"/>
  <c r="M170" i="9" s="1"/>
  <c r="E303" i="10" l="1"/>
  <c r="O299" i="11"/>
  <c r="M300" i="11" s="1"/>
  <c r="N300" i="11" s="1"/>
  <c r="G299" i="11"/>
  <c r="H299" i="11"/>
  <c r="I299" i="11" s="1"/>
  <c r="D300" i="11"/>
  <c r="F299" i="11"/>
  <c r="J298" i="11"/>
  <c r="B301" i="11"/>
  <c r="E299" i="11"/>
  <c r="E300" i="11" s="1"/>
  <c r="B305" i="10"/>
  <c r="H303" i="10"/>
  <c r="I303" i="10" s="1"/>
  <c r="D304" i="10"/>
  <c r="G303" i="10"/>
  <c r="F303" i="10"/>
  <c r="J302" i="10"/>
  <c r="O298" i="10"/>
  <c r="M299" i="10" s="1"/>
  <c r="N299" i="10" s="1"/>
  <c r="O830" i="9"/>
  <c r="M831" i="9" s="1"/>
  <c r="N831" i="9" s="1"/>
  <c r="B832" i="9"/>
  <c r="B481" i="9"/>
  <c r="E286" i="9"/>
  <c r="H286" i="9"/>
  <c r="I286" i="9" s="1"/>
  <c r="G286" i="9"/>
  <c r="D287" i="9"/>
  <c r="F286" i="9"/>
  <c r="J285" i="9"/>
  <c r="N170" i="9"/>
  <c r="B302" i="11" l="1"/>
  <c r="D301" i="11"/>
  <c r="H300" i="11"/>
  <c r="I300" i="11" s="1"/>
  <c r="G300" i="11"/>
  <c r="F300" i="11"/>
  <c r="J299" i="11"/>
  <c r="O300" i="11"/>
  <c r="M301" i="11"/>
  <c r="N301" i="11" s="1"/>
  <c r="D305" i="10"/>
  <c r="G304" i="10"/>
  <c r="H304" i="10"/>
  <c r="I304" i="10" s="1"/>
  <c r="F304" i="10"/>
  <c r="J303" i="10"/>
  <c r="E304" i="10"/>
  <c r="B306" i="10"/>
  <c r="O299" i="10"/>
  <c r="M300" i="10" s="1"/>
  <c r="N300" i="10" s="1"/>
  <c r="O831" i="9"/>
  <c r="M832" i="9" s="1"/>
  <c r="N832" i="9" s="1"/>
  <c r="B833" i="9"/>
  <c r="J286" i="9"/>
  <c r="G287" i="9"/>
  <c r="H287" i="9"/>
  <c r="I287" i="9" s="1"/>
  <c r="D288" i="9"/>
  <c r="F287" i="9"/>
  <c r="E287" i="9"/>
  <c r="E288" i="9" s="1"/>
  <c r="B482" i="9"/>
  <c r="O170" i="9"/>
  <c r="M171" i="9" s="1"/>
  <c r="O301" i="11" l="1"/>
  <c r="M302" i="11" s="1"/>
  <c r="N302" i="11" s="1"/>
  <c r="J300" i="11"/>
  <c r="H301" i="11"/>
  <c r="I301" i="11" s="1"/>
  <c r="G301" i="11"/>
  <c r="D302" i="11"/>
  <c r="F301" i="11"/>
  <c r="B303" i="11"/>
  <c r="E301" i="11"/>
  <c r="E302" i="11" s="1"/>
  <c r="E305" i="10"/>
  <c r="J304" i="10"/>
  <c r="B307" i="10"/>
  <c r="H305" i="10"/>
  <c r="I305" i="10" s="1"/>
  <c r="D306" i="10"/>
  <c r="G305" i="10"/>
  <c r="F305" i="10"/>
  <c r="O300" i="10"/>
  <c r="M301" i="10" s="1"/>
  <c r="N301" i="10" s="1"/>
  <c r="O832" i="9"/>
  <c r="M833" i="9" s="1"/>
  <c r="N833" i="9" s="1"/>
  <c r="B834" i="9"/>
  <c r="B483" i="9"/>
  <c r="G288" i="9"/>
  <c r="H288" i="9"/>
  <c r="I288" i="9" s="1"/>
  <c r="D289" i="9"/>
  <c r="F288" i="9"/>
  <c r="J287" i="9"/>
  <c r="N171" i="9"/>
  <c r="O302" i="11" l="1"/>
  <c r="M303" i="11" s="1"/>
  <c r="N303" i="11" s="1"/>
  <c r="B304" i="11"/>
  <c r="H302" i="11"/>
  <c r="I302" i="11" s="1"/>
  <c r="G302" i="11"/>
  <c r="D303" i="11"/>
  <c r="F302" i="11"/>
  <c r="J301" i="11"/>
  <c r="H306" i="10"/>
  <c r="I306" i="10" s="1"/>
  <c r="D307" i="10"/>
  <c r="G306" i="10"/>
  <c r="F306" i="10"/>
  <c r="J305" i="10"/>
  <c r="E306" i="10"/>
  <c r="B308" i="10"/>
  <c r="O301" i="10"/>
  <c r="M302" i="10" s="1"/>
  <c r="N302" i="10" s="1"/>
  <c r="O833" i="9"/>
  <c r="M834" i="9"/>
  <c r="N834" i="9" s="1"/>
  <c r="B835" i="9"/>
  <c r="G289" i="9"/>
  <c r="H289" i="9"/>
  <c r="I289" i="9" s="1"/>
  <c r="D290" i="9"/>
  <c r="F289" i="9"/>
  <c r="J288" i="9"/>
  <c r="E289" i="9"/>
  <c r="E290" i="9" s="1"/>
  <c r="B484" i="9"/>
  <c r="O171" i="9"/>
  <c r="M172" i="9" s="1"/>
  <c r="E307" i="10" l="1"/>
  <c r="O303" i="11"/>
  <c r="M304" i="11" s="1"/>
  <c r="N304" i="11" s="1"/>
  <c r="H303" i="11"/>
  <c r="I303" i="11" s="1"/>
  <c r="D304" i="11"/>
  <c r="G303" i="11"/>
  <c r="F303" i="11"/>
  <c r="J302" i="11"/>
  <c r="B305" i="11"/>
  <c r="E303" i="11"/>
  <c r="B309" i="10"/>
  <c r="D308" i="10"/>
  <c r="G307" i="10"/>
  <c r="H307" i="10"/>
  <c r="I307" i="10" s="1"/>
  <c r="F307" i="10"/>
  <c r="J306" i="10"/>
  <c r="O302" i="10"/>
  <c r="M303" i="10" s="1"/>
  <c r="N303" i="10" s="1"/>
  <c r="B836" i="9"/>
  <c r="O834" i="9"/>
  <c r="M835" i="9" s="1"/>
  <c r="N835" i="9" s="1"/>
  <c r="B485" i="9"/>
  <c r="G290" i="9"/>
  <c r="H290" i="9"/>
  <c r="I290" i="9" s="1"/>
  <c r="D291" i="9"/>
  <c r="F290" i="9"/>
  <c r="J289" i="9"/>
  <c r="N172" i="9"/>
  <c r="E304" i="11" l="1"/>
  <c r="B306" i="11"/>
  <c r="G304" i="11"/>
  <c r="H304" i="11"/>
  <c r="I304" i="11" s="1"/>
  <c r="D305" i="11"/>
  <c r="F304" i="11"/>
  <c r="J303" i="11"/>
  <c r="O304" i="11"/>
  <c r="M305" i="11" s="1"/>
  <c r="N305" i="11" s="1"/>
  <c r="J307" i="10"/>
  <c r="H308" i="10"/>
  <c r="I308" i="10" s="1"/>
  <c r="G308" i="10"/>
  <c r="F308" i="10"/>
  <c r="E308" i="10"/>
  <c r="D309" i="10" s="1"/>
  <c r="B310" i="10"/>
  <c r="O303" i="10"/>
  <c r="M304" i="10"/>
  <c r="N304" i="10" s="1"/>
  <c r="O835" i="9"/>
  <c r="M836" i="9" s="1"/>
  <c r="N836" i="9" s="1"/>
  <c r="B837" i="9"/>
  <c r="G291" i="9"/>
  <c r="H291" i="9"/>
  <c r="I291" i="9" s="1"/>
  <c r="D292" i="9"/>
  <c r="F291" i="9"/>
  <c r="J290" i="9"/>
  <c r="E291" i="9"/>
  <c r="B486" i="9"/>
  <c r="O172" i="9"/>
  <c r="O305" i="11" l="1"/>
  <c r="M306" i="11"/>
  <c r="N306" i="11" s="1"/>
  <c r="G305" i="11"/>
  <c r="H305" i="11"/>
  <c r="I305" i="11" s="1"/>
  <c r="D306" i="11"/>
  <c r="F305" i="11"/>
  <c r="J304" i="11"/>
  <c r="B307" i="11"/>
  <c r="E305" i="11"/>
  <c r="G309" i="10"/>
  <c r="H309" i="10"/>
  <c r="I309" i="10" s="1"/>
  <c r="D310" i="10"/>
  <c r="F309" i="10"/>
  <c r="B311" i="10"/>
  <c r="J308" i="10"/>
  <c r="E309" i="10"/>
  <c r="O304" i="10"/>
  <c r="M305" i="10" s="1"/>
  <c r="N305" i="10" s="1"/>
  <c r="O836" i="9"/>
  <c r="M837" i="9" s="1"/>
  <c r="N837" i="9" s="1"/>
  <c r="B838" i="9"/>
  <c r="B487" i="9"/>
  <c r="E292" i="9"/>
  <c r="H292" i="9"/>
  <c r="I292" i="9" s="1"/>
  <c r="G292" i="9"/>
  <c r="D293" i="9"/>
  <c r="F292" i="9"/>
  <c r="J291" i="9"/>
  <c r="M173" i="9"/>
  <c r="N173" i="9" s="1"/>
  <c r="E310" i="10" l="1"/>
  <c r="E306" i="11"/>
  <c r="B308" i="11"/>
  <c r="H306" i="11"/>
  <c r="I306" i="11" s="1"/>
  <c r="G306" i="11"/>
  <c r="D307" i="11"/>
  <c r="F306" i="11"/>
  <c r="J305" i="11"/>
  <c r="O306" i="11"/>
  <c r="M307" i="11" s="1"/>
  <c r="N307" i="11" s="1"/>
  <c r="J309" i="10"/>
  <c r="D311" i="10"/>
  <c r="H310" i="10"/>
  <c r="I310" i="10" s="1"/>
  <c r="G310" i="10"/>
  <c r="F310" i="10"/>
  <c r="B312" i="10"/>
  <c r="O305" i="10"/>
  <c r="M306" i="10"/>
  <c r="N306" i="10" s="1"/>
  <c r="O837" i="9"/>
  <c r="M838" i="9" s="1"/>
  <c r="N838" i="9" s="1"/>
  <c r="B839" i="9"/>
  <c r="E293" i="9"/>
  <c r="H293" i="9"/>
  <c r="I293" i="9" s="1"/>
  <c r="G293" i="9"/>
  <c r="D294" i="9"/>
  <c r="F293" i="9"/>
  <c r="J292" i="9"/>
  <c r="B488" i="9"/>
  <c r="O173" i="9"/>
  <c r="E311" i="10" l="1"/>
  <c r="O307" i="11"/>
  <c r="M308" i="11" s="1"/>
  <c r="N308" i="11" s="1"/>
  <c r="G307" i="11"/>
  <c r="H307" i="11"/>
  <c r="I307" i="11" s="1"/>
  <c r="D308" i="11"/>
  <c r="F307" i="11"/>
  <c r="J306" i="11"/>
  <c r="B309" i="11"/>
  <c r="E307" i="11"/>
  <c r="E308" i="11" s="1"/>
  <c r="B313" i="10"/>
  <c r="J310" i="10"/>
  <c r="H311" i="10"/>
  <c r="I311" i="10" s="1"/>
  <c r="G311" i="10"/>
  <c r="D312" i="10"/>
  <c r="F311" i="10"/>
  <c r="O306" i="10"/>
  <c r="M307" i="10" s="1"/>
  <c r="N307" i="10" s="1"/>
  <c r="O838" i="9"/>
  <c r="M839" i="9" s="1"/>
  <c r="N839" i="9" s="1"/>
  <c r="B840" i="9"/>
  <c r="B489" i="9"/>
  <c r="G294" i="9"/>
  <c r="H294" i="9"/>
  <c r="I294" i="9" s="1"/>
  <c r="D295" i="9"/>
  <c r="F294" i="9"/>
  <c r="J293" i="9"/>
  <c r="E294" i="9"/>
  <c r="E295" i="9" s="1"/>
  <c r="M174" i="9"/>
  <c r="N174" i="9" s="1"/>
  <c r="O308" i="11" l="1"/>
  <c r="M309" i="11" s="1"/>
  <c r="N309" i="11" s="1"/>
  <c r="B310" i="11"/>
  <c r="H308" i="11"/>
  <c r="I308" i="11" s="1"/>
  <c r="G308" i="11"/>
  <c r="D309" i="11"/>
  <c r="F308" i="11"/>
  <c r="J307" i="11"/>
  <c r="D313" i="10"/>
  <c r="G312" i="10"/>
  <c r="H312" i="10"/>
  <c r="I312" i="10" s="1"/>
  <c r="F312" i="10"/>
  <c r="J311" i="10"/>
  <c r="E312" i="10"/>
  <c r="B314" i="10"/>
  <c r="O307" i="10"/>
  <c r="M308" i="10" s="1"/>
  <c r="N308" i="10" s="1"/>
  <c r="O839" i="9"/>
  <c r="M840" i="9" s="1"/>
  <c r="N840" i="9" s="1"/>
  <c r="B841" i="9"/>
  <c r="G295" i="9"/>
  <c r="H295" i="9"/>
  <c r="I295" i="9" s="1"/>
  <c r="D296" i="9"/>
  <c r="F295" i="9"/>
  <c r="J294" i="9"/>
  <c r="B490" i="9"/>
  <c r="O174" i="9"/>
  <c r="E313" i="10" l="1"/>
  <c r="O309" i="11"/>
  <c r="M310" i="11"/>
  <c r="N310" i="11" s="1"/>
  <c r="G309" i="11"/>
  <c r="H309" i="11"/>
  <c r="I309" i="11" s="1"/>
  <c r="D310" i="11"/>
  <c r="F309" i="11"/>
  <c r="J308" i="11"/>
  <c r="B311" i="11"/>
  <c r="E309" i="11"/>
  <c r="B315" i="10"/>
  <c r="J312" i="10"/>
  <c r="H313" i="10"/>
  <c r="I313" i="10" s="1"/>
  <c r="D314" i="10"/>
  <c r="G313" i="10"/>
  <c r="F313" i="10"/>
  <c r="O308" i="10"/>
  <c r="M309" i="10" s="1"/>
  <c r="N309" i="10" s="1"/>
  <c r="O840" i="9"/>
  <c r="M841" i="9"/>
  <c r="N841" i="9" s="1"/>
  <c r="B842" i="9"/>
  <c r="B491" i="9"/>
  <c r="E296" i="9"/>
  <c r="H296" i="9"/>
  <c r="I296" i="9" s="1"/>
  <c r="G296" i="9"/>
  <c r="D297" i="9"/>
  <c r="F296" i="9"/>
  <c r="J295" i="9"/>
  <c r="M175" i="9"/>
  <c r="N175" i="9" s="1"/>
  <c r="E310" i="11" l="1"/>
  <c r="B312" i="11"/>
  <c r="H310" i="11"/>
  <c r="I310" i="11" s="1"/>
  <c r="G310" i="11"/>
  <c r="D311" i="11"/>
  <c r="F310" i="11"/>
  <c r="J309" i="11"/>
  <c r="O310" i="11"/>
  <c r="M311" i="11" s="1"/>
  <c r="N311" i="11" s="1"/>
  <c r="G314" i="10"/>
  <c r="H314" i="10"/>
  <c r="I314" i="10" s="1"/>
  <c r="D315" i="10"/>
  <c r="F314" i="10"/>
  <c r="J313" i="10"/>
  <c r="E314" i="10"/>
  <c r="B316" i="10"/>
  <c r="O309" i="10"/>
  <c r="M310" i="10" s="1"/>
  <c r="N310" i="10" s="1"/>
  <c r="B843" i="9"/>
  <c r="O841" i="9"/>
  <c r="M842" i="9"/>
  <c r="N842" i="9" s="1"/>
  <c r="E297" i="9"/>
  <c r="H297" i="9"/>
  <c r="I297" i="9" s="1"/>
  <c r="G297" i="9"/>
  <c r="D298" i="9"/>
  <c r="F297" i="9"/>
  <c r="J296" i="9"/>
  <c r="B492" i="9"/>
  <c r="O175" i="9"/>
  <c r="O311" i="11" l="1"/>
  <c r="M312" i="11" s="1"/>
  <c r="N312" i="11" s="1"/>
  <c r="H311" i="11"/>
  <c r="I311" i="11" s="1"/>
  <c r="G311" i="11"/>
  <c r="D312" i="11"/>
  <c r="F311" i="11"/>
  <c r="J310" i="11"/>
  <c r="E311" i="11"/>
  <c r="E312" i="11" s="1"/>
  <c r="B313" i="11"/>
  <c r="E315" i="10"/>
  <c r="B317" i="10"/>
  <c r="D316" i="10"/>
  <c r="G315" i="10"/>
  <c r="H315" i="10"/>
  <c r="I315" i="10" s="1"/>
  <c r="F315" i="10"/>
  <c r="J314" i="10"/>
  <c r="O310" i="10"/>
  <c r="M311" i="10" s="1"/>
  <c r="N311" i="10" s="1"/>
  <c r="O842" i="9"/>
  <c r="M843" i="9"/>
  <c r="N843" i="9" s="1"/>
  <c r="B844" i="9"/>
  <c r="B493" i="9"/>
  <c r="G298" i="9"/>
  <c r="H298" i="9"/>
  <c r="I298" i="9" s="1"/>
  <c r="D299" i="9"/>
  <c r="F298" i="9"/>
  <c r="J297" i="9"/>
  <c r="E298" i="9"/>
  <c r="M176" i="9"/>
  <c r="N176" i="9" s="1"/>
  <c r="O312" i="11" l="1"/>
  <c r="M313" i="11"/>
  <c r="N313" i="11" s="1"/>
  <c r="B314" i="11"/>
  <c r="H312" i="11"/>
  <c r="I312" i="11" s="1"/>
  <c r="G312" i="11"/>
  <c r="D313" i="11"/>
  <c r="F312" i="11"/>
  <c r="J311" i="11"/>
  <c r="J315" i="10"/>
  <c r="H316" i="10"/>
  <c r="I316" i="10" s="1"/>
  <c r="D317" i="10"/>
  <c r="G316" i="10"/>
  <c r="F316" i="10"/>
  <c r="E316" i="10"/>
  <c r="B318" i="10"/>
  <c r="O311" i="10"/>
  <c r="M312" i="10" s="1"/>
  <c r="N312" i="10" s="1"/>
  <c r="B845" i="9"/>
  <c r="O843" i="9"/>
  <c r="M844" i="9" s="1"/>
  <c r="N844" i="9" s="1"/>
  <c r="E299" i="9"/>
  <c r="H299" i="9"/>
  <c r="I299" i="9" s="1"/>
  <c r="G299" i="9"/>
  <c r="D300" i="9"/>
  <c r="F299" i="9"/>
  <c r="J298" i="9"/>
  <c r="B494" i="9"/>
  <c r="O176" i="9"/>
  <c r="E317" i="10" l="1"/>
  <c r="G313" i="11"/>
  <c r="H313" i="11"/>
  <c r="I313" i="11" s="1"/>
  <c r="D314" i="11"/>
  <c r="F313" i="11"/>
  <c r="J312" i="11"/>
  <c r="E313" i="11"/>
  <c r="E314" i="11" s="1"/>
  <c r="B315" i="11"/>
  <c r="O313" i="11"/>
  <c r="M314" i="11" s="1"/>
  <c r="N314" i="11" s="1"/>
  <c r="H317" i="10"/>
  <c r="I317" i="10" s="1"/>
  <c r="G317" i="10"/>
  <c r="D318" i="10"/>
  <c r="F317" i="10"/>
  <c r="J316" i="10"/>
  <c r="B319" i="10"/>
  <c r="O312" i="10"/>
  <c r="M313" i="10" s="1"/>
  <c r="N313" i="10" s="1"/>
  <c r="O844" i="9"/>
  <c r="M845" i="9"/>
  <c r="N845" i="9" s="1"/>
  <c r="B846" i="9"/>
  <c r="B495" i="9"/>
  <c r="H300" i="9"/>
  <c r="I300" i="9" s="1"/>
  <c r="G300" i="9"/>
  <c r="D301" i="9"/>
  <c r="F300" i="9"/>
  <c r="J299" i="9"/>
  <c r="E300" i="9"/>
  <c r="E301" i="9" s="1"/>
  <c r="M177" i="9"/>
  <c r="N177" i="9" s="1"/>
  <c r="E318" i="10" l="1"/>
  <c r="O314" i="11"/>
  <c r="M315" i="11" s="1"/>
  <c r="N315" i="11" s="1"/>
  <c r="B316" i="11"/>
  <c r="H314" i="11"/>
  <c r="I314" i="11" s="1"/>
  <c r="G314" i="11"/>
  <c r="D315" i="11"/>
  <c r="F314" i="11"/>
  <c r="J313" i="11"/>
  <c r="B320" i="10"/>
  <c r="D319" i="10"/>
  <c r="H318" i="10"/>
  <c r="I318" i="10" s="1"/>
  <c r="G318" i="10"/>
  <c r="F318" i="10"/>
  <c r="J317" i="10"/>
  <c r="O313" i="10"/>
  <c r="M314" i="10" s="1"/>
  <c r="N314" i="10" s="1"/>
  <c r="B847" i="9"/>
  <c r="O845" i="9"/>
  <c r="M846" i="9"/>
  <c r="N846" i="9" s="1"/>
  <c r="G301" i="9"/>
  <c r="H301" i="9"/>
  <c r="I301" i="9" s="1"/>
  <c r="D302" i="9"/>
  <c r="F301" i="9"/>
  <c r="J300" i="9"/>
  <c r="B496" i="9"/>
  <c r="O177" i="9"/>
  <c r="H315" i="11" l="1"/>
  <c r="I315" i="11" s="1"/>
  <c r="G315" i="11"/>
  <c r="D316" i="11"/>
  <c r="F315" i="11"/>
  <c r="J314" i="11"/>
  <c r="B317" i="11"/>
  <c r="E315" i="11"/>
  <c r="E316" i="11" s="1"/>
  <c r="O315" i="11"/>
  <c r="M316" i="11" s="1"/>
  <c r="N316" i="11" s="1"/>
  <c r="J318" i="10"/>
  <c r="G319" i="10"/>
  <c r="D320" i="10"/>
  <c r="H319" i="10"/>
  <c r="I319" i="10" s="1"/>
  <c r="F319" i="10"/>
  <c r="E319" i="10"/>
  <c r="B321" i="10"/>
  <c r="O314" i="10"/>
  <c r="M315" i="10" s="1"/>
  <c r="N315" i="10" s="1"/>
  <c r="O846" i="9"/>
  <c r="M847" i="9"/>
  <c r="N847" i="9" s="1"/>
  <c r="B848" i="9"/>
  <c r="B497" i="9"/>
  <c r="G302" i="9"/>
  <c r="H302" i="9"/>
  <c r="I302" i="9" s="1"/>
  <c r="D303" i="9"/>
  <c r="F302" i="9"/>
  <c r="J301" i="9"/>
  <c r="E302" i="9"/>
  <c r="E303" i="9" s="1"/>
  <c r="M178" i="9"/>
  <c r="N178" i="9" s="1"/>
  <c r="E320" i="10" l="1"/>
  <c r="D321" i="10" s="1"/>
  <c r="F321" i="10" s="1"/>
  <c r="O316" i="11"/>
  <c r="M317" i="11" s="1"/>
  <c r="N317" i="11" s="1"/>
  <c r="B318" i="11"/>
  <c r="G316" i="11"/>
  <c r="H316" i="11"/>
  <c r="I316" i="11" s="1"/>
  <c r="D317" i="11"/>
  <c r="F316" i="11"/>
  <c r="J315" i="11"/>
  <c r="B322" i="10"/>
  <c r="J319" i="10"/>
  <c r="H320" i="10"/>
  <c r="I320" i="10" s="1"/>
  <c r="G320" i="10"/>
  <c r="F320" i="10"/>
  <c r="O315" i="10"/>
  <c r="M316" i="10" s="1"/>
  <c r="N316" i="10" s="1"/>
  <c r="B849" i="9"/>
  <c r="O847" i="9"/>
  <c r="M848" i="9" s="1"/>
  <c r="N848" i="9" s="1"/>
  <c r="G303" i="9"/>
  <c r="H303" i="9"/>
  <c r="I303" i="9" s="1"/>
  <c r="D304" i="9"/>
  <c r="F303" i="9"/>
  <c r="J302" i="9"/>
  <c r="B498" i="9"/>
  <c r="O178" i="9"/>
  <c r="H321" i="10" l="1"/>
  <c r="I321" i="10" s="1"/>
  <c r="E321" i="10"/>
  <c r="G321" i="10"/>
  <c r="J321" i="10" s="1"/>
  <c r="O317" i="11"/>
  <c r="M318" i="11" s="1"/>
  <c r="N318" i="11" s="1"/>
  <c r="H317" i="11"/>
  <c r="I317" i="11" s="1"/>
  <c r="G317" i="11"/>
  <c r="D318" i="11"/>
  <c r="F317" i="11"/>
  <c r="J316" i="11"/>
  <c r="E317" i="11"/>
  <c r="E318" i="11" s="1"/>
  <c r="B319" i="11"/>
  <c r="B323" i="10"/>
  <c r="J320" i="10"/>
  <c r="D322" i="10"/>
  <c r="O316" i="10"/>
  <c r="M317" i="10" s="1"/>
  <c r="N317" i="10" s="1"/>
  <c r="O848" i="9"/>
  <c r="M849" i="9" s="1"/>
  <c r="N849" i="9" s="1"/>
  <c r="B850" i="9"/>
  <c r="B499" i="9"/>
  <c r="G304" i="9"/>
  <c r="H304" i="9"/>
  <c r="I304" i="9" s="1"/>
  <c r="D305" i="9"/>
  <c r="F304" i="9"/>
  <c r="J303" i="9"/>
  <c r="E304" i="9"/>
  <c r="E305" i="9" s="1"/>
  <c r="M179" i="9"/>
  <c r="N179" i="9" s="1"/>
  <c r="B320" i="11" l="1"/>
  <c r="H318" i="11"/>
  <c r="I318" i="11" s="1"/>
  <c r="G318" i="11"/>
  <c r="D319" i="11"/>
  <c r="F318" i="11"/>
  <c r="J317" i="11"/>
  <c r="O318" i="11"/>
  <c r="M319" i="11"/>
  <c r="N319" i="11" s="1"/>
  <c r="H322" i="10"/>
  <c r="I322" i="10" s="1"/>
  <c r="G322" i="10"/>
  <c r="D323" i="10"/>
  <c r="F322" i="10"/>
  <c r="E322" i="10"/>
  <c r="B324" i="10"/>
  <c r="O317" i="10"/>
  <c r="M318" i="10" s="1"/>
  <c r="N318" i="10" s="1"/>
  <c r="O849" i="9"/>
  <c r="M850" i="9" s="1"/>
  <c r="N850" i="9" s="1"/>
  <c r="B851" i="9"/>
  <c r="G305" i="9"/>
  <c r="H305" i="9"/>
  <c r="I305" i="9" s="1"/>
  <c r="D306" i="9"/>
  <c r="F305" i="9"/>
  <c r="J304" i="9"/>
  <c r="B500" i="9"/>
  <c r="O179" i="9"/>
  <c r="M180" i="9" s="1"/>
  <c r="N180" i="9" s="1"/>
  <c r="O319" i="11" l="1"/>
  <c r="M320" i="11" s="1"/>
  <c r="N320" i="11" s="1"/>
  <c r="G319" i="11"/>
  <c r="H319" i="11"/>
  <c r="I319" i="11" s="1"/>
  <c r="D320" i="11"/>
  <c r="F319" i="11"/>
  <c r="J318" i="11"/>
  <c r="B321" i="11"/>
  <c r="E319" i="11"/>
  <c r="E320" i="11" s="1"/>
  <c r="E323" i="10"/>
  <c r="B325" i="10"/>
  <c r="H323" i="10"/>
  <c r="I323" i="10" s="1"/>
  <c r="D324" i="10"/>
  <c r="G323" i="10"/>
  <c r="F323" i="10"/>
  <c r="J322" i="10"/>
  <c r="O318" i="10"/>
  <c r="M319" i="10" s="1"/>
  <c r="N319" i="10" s="1"/>
  <c r="O850" i="9"/>
  <c r="M851" i="9"/>
  <c r="N851" i="9" s="1"/>
  <c r="B852" i="9"/>
  <c r="B501" i="9"/>
  <c r="G306" i="9"/>
  <c r="H306" i="9"/>
  <c r="I306" i="9" s="1"/>
  <c r="D307" i="9"/>
  <c r="F306" i="9"/>
  <c r="J305" i="9"/>
  <c r="E306" i="9"/>
  <c r="E307" i="9" s="1"/>
  <c r="O180" i="9"/>
  <c r="B322" i="11" l="1"/>
  <c r="H320" i="11"/>
  <c r="I320" i="11" s="1"/>
  <c r="G320" i="11"/>
  <c r="D321" i="11"/>
  <c r="F320" i="11"/>
  <c r="J319" i="11"/>
  <c r="O320" i="11"/>
  <c r="M321" i="11" s="1"/>
  <c r="N321" i="11" s="1"/>
  <c r="D325" i="10"/>
  <c r="H324" i="10"/>
  <c r="I324" i="10" s="1"/>
  <c r="G324" i="10"/>
  <c r="F324" i="10"/>
  <c r="J323" i="10"/>
  <c r="E324" i="10"/>
  <c r="B326" i="10"/>
  <c r="O319" i="10"/>
  <c r="M320" i="10" s="1"/>
  <c r="N320" i="10" s="1"/>
  <c r="B853" i="9"/>
  <c r="O851" i="9"/>
  <c r="M852" i="9"/>
  <c r="N852" i="9" s="1"/>
  <c r="H307" i="9"/>
  <c r="I307" i="9" s="1"/>
  <c r="G307" i="9"/>
  <c r="D308" i="9"/>
  <c r="F307" i="9"/>
  <c r="J306" i="9"/>
  <c r="B502" i="9"/>
  <c r="M181" i="9"/>
  <c r="N181" i="9" s="1"/>
  <c r="O321" i="11" l="1"/>
  <c r="M322" i="11" s="1"/>
  <c r="N322" i="11" s="1"/>
  <c r="H321" i="11"/>
  <c r="I321" i="11" s="1"/>
  <c r="G321" i="11"/>
  <c r="D322" i="11"/>
  <c r="F321" i="11"/>
  <c r="J320" i="11"/>
  <c r="B323" i="11"/>
  <c r="E321" i="11"/>
  <c r="E322" i="11" s="1"/>
  <c r="E325" i="10"/>
  <c r="B327" i="10"/>
  <c r="J324" i="10"/>
  <c r="H325" i="10"/>
  <c r="I325" i="10" s="1"/>
  <c r="D326" i="10"/>
  <c r="G325" i="10"/>
  <c r="F325" i="10"/>
  <c r="O320" i="10"/>
  <c r="M321" i="10" s="1"/>
  <c r="N321" i="10" s="1"/>
  <c r="B854" i="9"/>
  <c r="O852" i="9"/>
  <c r="M853" i="9"/>
  <c r="N853" i="9" s="1"/>
  <c r="B503" i="9"/>
  <c r="G308" i="9"/>
  <c r="H308" i="9"/>
  <c r="I308" i="9" s="1"/>
  <c r="F308" i="9"/>
  <c r="J307" i="9"/>
  <c r="E308" i="9"/>
  <c r="O181" i="9"/>
  <c r="B324" i="11" l="1"/>
  <c r="D323" i="11"/>
  <c r="G322" i="11"/>
  <c r="H322" i="11"/>
  <c r="I322" i="11" s="1"/>
  <c r="F322" i="11"/>
  <c r="J321" i="11"/>
  <c r="O322" i="11"/>
  <c r="M323" i="11" s="1"/>
  <c r="N323" i="11" s="1"/>
  <c r="H326" i="10"/>
  <c r="I326" i="10" s="1"/>
  <c r="G326" i="10"/>
  <c r="D327" i="10"/>
  <c r="F326" i="10"/>
  <c r="J325" i="10"/>
  <c r="E326" i="10"/>
  <c r="B328" i="10"/>
  <c r="O321" i="10"/>
  <c r="M322" i="10" s="1"/>
  <c r="N322" i="10" s="1"/>
  <c r="O853" i="9"/>
  <c r="M854" i="9" s="1"/>
  <c r="N854" i="9" s="1"/>
  <c r="B855" i="9"/>
  <c r="D309" i="9"/>
  <c r="J308" i="9"/>
  <c r="B504" i="9"/>
  <c r="M182" i="9"/>
  <c r="N182" i="9" s="1"/>
  <c r="E327" i="10" l="1"/>
  <c r="O323" i="11"/>
  <c r="M324" i="11" s="1"/>
  <c r="N324" i="11" s="1"/>
  <c r="J322" i="11"/>
  <c r="H323" i="11"/>
  <c r="I323" i="11" s="1"/>
  <c r="G323" i="11"/>
  <c r="D324" i="11"/>
  <c r="F323" i="11"/>
  <c r="E323" i="11"/>
  <c r="E324" i="11" s="1"/>
  <c r="B325" i="11"/>
  <c r="D328" i="10"/>
  <c r="E328" i="10" s="1"/>
  <c r="G327" i="10"/>
  <c r="H327" i="10"/>
  <c r="I327" i="10" s="1"/>
  <c r="F327" i="10"/>
  <c r="B329" i="10"/>
  <c r="J326" i="10"/>
  <c r="O322" i="10"/>
  <c r="M323" i="10" s="1"/>
  <c r="N323" i="10" s="1"/>
  <c r="O854" i="9"/>
  <c r="M855" i="9"/>
  <c r="N855" i="9" s="1"/>
  <c r="B856" i="9"/>
  <c r="B505" i="9"/>
  <c r="H309" i="9"/>
  <c r="I309" i="9" s="1"/>
  <c r="G309" i="9"/>
  <c r="D310" i="9"/>
  <c r="F309" i="9"/>
  <c r="E309" i="9"/>
  <c r="O182" i="9"/>
  <c r="O324" i="11" l="1"/>
  <c r="M325" i="11"/>
  <c r="N325" i="11" s="1"/>
  <c r="B326" i="11"/>
  <c r="H324" i="11"/>
  <c r="I324" i="11" s="1"/>
  <c r="G324" i="11"/>
  <c r="D325" i="11"/>
  <c r="F324" i="11"/>
  <c r="J323" i="11"/>
  <c r="B330" i="10"/>
  <c r="J327" i="10"/>
  <c r="G328" i="10"/>
  <c r="H328" i="10"/>
  <c r="I328" i="10" s="1"/>
  <c r="D329" i="10"/>
  <c r="F328" i="10"/>
  <c r="O323" i="10"/>
  <c r="M324" i="10" s="1"/>
  <c r="N324" i="10" s="1"/>
  <c r="B857" i="9"/>
  <c r="O855" i="9"/>
  <c r="M856" i="9" s="1"/>
  <c r="N856" i="9" s="1"/>
  <c r="E310" i="9"/>
  <c r="H310" i="9"/>
  <c r="I310" i="9" s="1"/>
  <c r="G310" i="9"/>
  <c r="D311" i="9"/>
  <c r="F310" i="9"/>
  <c r="J309" i="9"/>
  <c r="B506" i="9"/>
  <c r="M183" i="9"/>
  <c r="N183" i="9" s="1"/>
  <c r="H325" i="11" l="1"/>
  <c r="I325" i="11" s="1"/>
  <c r="G325" i="11"/>
  <c r="D326" i="11"/>
  <c r="F325" i="11"/>
  <c r="J324" i="11"/>
  <c r="E325" i="11"/>
  <c r="E326" i="11" s="1"/>
  <c r="B327" i="11"/>
  <c r="O325" i="11"/>
  <c r="M326" i="11" s="1"/>
  <c r="N326" i="11" s="1"/>
  <c r="H329" i="10"/>
  <c r="I329" i="10" s="1"/>
  <c r="G329" i="10"/>
  <c r="D330" i="10"/>
  <c r="F329" i="10"/>
  <c r="J328" i="10"/>
  <c r="E329" i="10"/>
  <c r="B331" i="10"/>
  <c r="O324" i="10"/>
  <c r="M325" i="10" s="1"/>
  <c r="N325" i="10" s="1"/>
  <c r="O856" i="9"/>
  <c r="M857" i="9" s="1"/>
  <c r="N857" i="9" s="1"/>
  <c r="B858" i="9"/>
  <c r="E311" i="9"/>
  <c r="B507" i="9"/>
  <c r="H311" i="9"/>
  <c r="I311" i="9" s="1"/>
  <c r="G311" i="9"/>
  <c r="D312" i="9"/>
  <c r="F311" i="9"/>
  <c r="J310" i="9"/>
  <c r="O183" i="9"/>
  <c r="M184" i="9" s="1"/>
  <c r="O326" i="11" l="1"/>
  <c r="M327" i="11" s="1"/>
  <c r="N327" i="11" s="1"/>
  <c r="B328" i="11"/>
  <c r="H326" i="11"/>
  <c r="I326" i="11" s="1"/>
  <c r="G326" i="11"/>
  <c r="D327" i="11"/>
  <c r="F326" i="11"/>
  <c r="J325" i="11"/>
  <c r="E330" i="10"/>
  <c r="B332" i="10"/>
  <c r="H330" i="10"/>
  <c r="I330" i="10" s="1"/>
  <c r="G330" i="10"/>
  <c r="D331" i="10"/>
  <c r="F330" i="10"/>
  <c r="J329" i="10"/>
  <c r="O325" i="10"/>
  <c r="M326" i="10" s="1"/>
  <c r="N326" i="10" s="1"/>
  <c r="O857" i="9"/>
  <c r="M858" i="9" s="1"/>
  <c r="N858" i="9" s="1"/>
  <c r="B859" i="9"/>
  <c r="E312" i="9"/>
  <c r="H312" i="9"/>
  <c r="I312" i="9" s="1"/>
  <c r="G312" i="9"/>
  <c r="D313" i="9"/>
  <c r="F312" i="9"/>
  <c r="J311" i="9"/>
  <c r="B508" i="9"/>
  <c r="N184" i="9"/>
  <c r="O327" i="11" l="1"/>
  <c r="M328" i="11"/>
  <c r="N328" i="11" s="1"/>
  <c r="H327" i="11"/>
  <c r="I327" i="11" s="1"/>
  <c r="G327" i="11"/>
  <c r="D328" i="11"/>
  <c r="F327" i="11"/>
  <c r="J326" i="11"/>
  <c r="B329" i="11"/>
  <c r="E327" i="11"/>
  <c r="E328" i="11" s="1"/>
  <c r="H331" i="10"/>
  <c r="I331" i="10" s="1"/>
  <c r="D332" i="10"/>
  <c r="G331" i="10"/>
  <c r="F331" i="10"/>
  <c r="J330" i="10"/>
  <c r="E331" i="10"/>
  <c r="B333" i="10"/>
  <c r="O326" i="10"/>
  <c r="M327" i="10" s="1"/>
  <c r="N327" i="10" s="1"/>
  <c r="O858" i="9"/>
  <c r="M859" i="9"/>
  <c r="N859" i="9" s="1"/>
  <c r="B860" i="9"/>
  <c r="B509" i="9"/>
  <c r="E313" i="9"/>
  <c r="G313" i="9"/>
  <c r="H313" i="9"/>
  <c r="I313" i="9" s="1"/>
  <c r="D314" i="9"/>
  <c r="F313" i="9"/>
  <c r="J312" i="9"/>
  <c r="O184" i="9"/>
  <c r="M185" i="9" s="1"/>
  <c r="E332" i="10" l="1"/>
  <c r="D333" i="10" s="1"/>
  <c r="B330" i="11"/>
  <c r="G328" i="11"/>
  <c r="D329" i="11"/>
  <c r="H328" i="11"/>
  <c r="I328" i="11" s="1"/>
  <c r="F328" i="11"/>
  <c r="J327" i="11"/>
  <c r="O328" i="11"/>
  <c r="M329" i="11" s="1"/>
  <c r="N329" i="11" s="1"/>
  <c r="G333" i="10"/>
  <c r="H333" i="10"/>
  <c r="I333" i="10" s="1"/>
  <c r="F333" i="10"/>
  <c r="B334" i="10"/>
  <c r="E333" i="10"/>
  <c r="G332" i="10"/>
  <c r="H332" i="10"/>
  <c r="I332" i="10" s="1"/>
  <c r="F332" i="10"/>
  <c r="J331" i="10"/>
  <c r="O327" i="10"/>
  <c r="M328" i="10" s="1"/>
  <c r="N328" i="10" s="1"/>
  <c r="B861" i="9"/>
  <c r="O859" i="9"/>
  <c r="M860" i="9" s="1"/>
  <c r="N860" i="9" s="1"/>
  <c r="G314" i="9"/>
  <c r="H314" i="9"/>
  <c r="I314" i="9" s="1"/>
  <c r="D315" i="9"/>
  <c r="F314" i="9"/>
  <c r="J313" i="9"/>
  <c r="E314" i="9"/>
  <c r="E315" i="9" s="1"/>
  <c r="B510" i="9"/>
  <c r="N185" i="9"/>
  <c r="O329" i="11" l="1"/>
  <c r="M330" i="11" s="1"/>
  <c r="N330" i="11" s="1"/>
  <c r="J328" i="11"/>
  <c r="D330" i="11"/>
  <c r="H329" i="11"/>
  <c r="I329" i="11" s="1"/>
  <c r="G329" i="11"/>
  <c r="F329" i="11"/>
  <c r="B331" i="11"/>
  <c r="E329" i="11"/>
  <c r="E330" i="11" s="1"/>
  <c r="B335" i="10"/>
  <c r="D334" i="10"/>
  <c r="J333" i="10"/>
  <c r="J332" i="10"/>
  <c r="O328" i="10"/>
  <c r="M329" i="10" s="1"/>
  <c r="N329" i="10" s="1"/>
  <c r="O860" i="9"/>
  <c r="M861" i="9" s="1"/>
  <c r="N861" i="9" s="1"/>
  <c r="B862" i="9"/>
  <c r="B511" i="9"/>
  <c r="H315" i="9"/>
  <c r="I315" i="9" s="1"/>
  <c r="G315" i="9"/>
  <c r="D316" i="9"/>
  <c r="F315" i="9"/>
  <c r="J314" i="9"/>
  <c r="O185" i="9"/>
  <c r="O330" i="11" l="1"/>
  <c r="M331" i="11"/>
  <c r="N331" i="11" s="1"/>
  <c r="B332" i="11"/>
  <c r="J329" i="11"/>
  <c r="H330" i="11"/>
  <c r="I330" i="11" s="1"/>
  <c r="G330" i="11"/>
  <c r="D331" i="11"/>
  <c r="F330" i="11"/>
  <c r="G334" i="10"/>
  <c r="H334" i="10"/>
  <c r="I334" i="10" s="1"/>
  <c r="D335" i="10"/>
  <c r="F334" i="10"/>
  <c r="E334" i="10"/>
  <c r="B336" i="10"/>
  <c r="O329" i="10"/>
  <c r="M330" i="10" s="1"/>
  <c r="N330" i="10" s="1"/>
  <c r="O861" i="9"/>
  <c r="M862" i="9" s="1"/>
  <c r="N862" i="9" s="1"/>
  <c r="B863" i="9"/>
  <c r="H316" i="9"/>
  <c r="I316" i="9" s="1"/>
  <c r="G316" i="9"/>
  <c r="D317" i="9"/>
  <c r="F316" i="9"/>
  <c r="J315" i="9"/>
  <c r="E316" i="9"/>
  <c r="E317" i="9" s="1"/>
  <c r="B512" i="9"/>
  <c r="M186" i="9"/>
  <c r="N186" i="9" s="1"/>
  <c r="E335" i="10" l="1"/>
  <c r="G331" i="11"/>
  <c r="D332" i="11"/>
  <c r="H331" i="11"/>
  <c r="I331" i="11" s="1"/>
  <c r="F331" i="11"/>
  <c r="J330" i="11"/>
  <c r="E331" i="11"/>
  <c r="E332" i="11" s="1"/>
  <c r="B333" i="11"/>
  <c r="O331" i="11"/>
  <c r="M332" i="11" s="1"/>
  <c r="N332" i="11" s="1"/>
  <c r="B337" i="10"/>
  <c r="H335" i="10"/>
  <c r="I335" i="10" s="1"/>
  <c r="G335" i="10"/>
  <c r="D336" i="10"/>
  <c r="F335" i="10"/>
  <c r="J334" i="10"/>
  <c r="O330" i="10"/>
  <c r="M331" i="10" s="1"/>
  <c r="N331" i="10" s="1"/>
  <c r="O862" i="9"/>
  <c r="M863" i="9"/>
  <c r="N863" i="9" s="1"/>
  <c r="B864" i="9"/>
  <c r="B513" i="9"/>
  <c r="G317" i="9"/>
  <c r="H317" i="9"/>
  <c r="I317" i="9" s="1"/>
  <c r="D318" i="9"/>
  <c r="F317" i="9"/>
  <c r="J316" i="9"/>
  <c r="O186" i="9"/>
  <c r="M187" i="9" s="1"/>
  <c r="O332" i="11" l="1"/>
  <c r="M333" i="11"/>
  <c r="N333" i="11" s="1"/>
  <c r="B334" i="11"/>
  <c r="J331" i="11"/>
  <c r="H332" i="11"/>
  <c r="I332" i="11" s="1"/>
  <c r="G332" i="11"/>
  <c r="D333" i="11"/>
  <c r="F332" i="11"/>
  <c r="G336" i="10"/>
  <c r="D337" i="10"/>
  <c r="H336" i="10"/>
  <c r="I336" i="10" s="1"/>
  <c r="F336" i="10"/>
  <c r="J335" i="10"/>
  <c r="E336" i="10"/>
  <c r="B338" i="10"/>
  <c r="O331" i="10"/>
  <c r="M332" i="10"/>
  <c r="N332" i="10" s="1"/>
  <c r="B865" i="9"/>
  <c r="O863" i="9"/>
  <c r="M864" i="9" s="1"/>
  <c r="N864" i="9" s="1"/>
  <c r="E318" i="9"/>
  <c r="H318" i="9"/>
  <c r="I318" i="9" s="1"/>
  <c r="G318" i="9"/>
  <c r="D319" i="9"/>
  <c r="F318" i="9"/>
  <c r="J317" i="9"/>
  <c r="B514" i="9"/>
  <c r="N187" i="9"/>
  <c r="E337" i="10" l="1"/>
  <c r="H333" i="11"/>
  <c r="I333" i="11" s="1"/>
  <c r="G333" i="11"/>
  <c r="D334" i="11"/>
  <c r="F333" i="11"/>
  <c r="J332" i="11"/>
  <c r="B335" i="11"/>
  <c r="E333" i="11"/>
  <c r="O333" i="11"/>
  <c r="M334" i="11" s="1"/>
  <c r="N334" i="11" s="1"/>
  <c r="J336" i="10"/>
  <c r="B339" i="10"/>
  <c r="D338" i="10"/>
  <c r="H337" i="10"/>
  <c r="I337" i="10" s="1"/>
  <c r="G337" i="10"/>
  <c r="F337" i="10"/>
  <c r="O332" i="10"/>
  <c r="M333" i="10" s="1"/>
  <c r="N333" i="10" s="1"/>
  <c r="O864" i="9"/>
  <c r="M865" i="9" s="1"/>
  <c r="N865" i="9" s="1"/>
  <c r="B866" i="9"/>
  <c r="B515" i="9"/>
  <c r="H319" i="9"/>
  <c r="I319" i="9" s="1"/>
  <c r="G319" i="9"/>
  <c r="D320" i="9"/>
  <c r="F319" i="9"/>
  <c r="J318" i="9"/>
  <c r="E319" i="9"/>
  <c r="E320" i="9" s="1"/>
  <c r="O187" i="9"/>
  <c r="M188" i="9" s="1"/>
  <c r="E334" i="11" l="1"/>
  <c r="O334" i="11"/>
  <c r="M335" i="11" s="1"/>
  <c r="N335" i="11" s="1"/>
  <c r="B336" i="11"/>
  <c r="G334" i="11"/>
  <c r="D335" i="11"/>
  <c r="H334" i="11"/>
  <c r="I334" i="11" s="1"/>
  <c r="F334" i="11"/>
  <c r="J333" i="11"/>
  <c r="J337" i="10"/>
  <c r="H338" i="10"/>
  <c r="I338" i="10" s="1"/>
  <c r="G338" i="10"/>
  <c r="D339" i="10"/>
  <c r="F338" i="10"/>
  <c r="E338" i="10"/>
  <c r="B340" i="10"/>
  <c r="O333" i="10"/>
  <c r="M334" i="10" s="1"/>
  <c r="N334" i="10" s="1"/>
  <c r="O865" i="9"/>
  <c r="M866" i="9" s="1"/>
  <c r="N866" i="9" s="1"/>
  <c r="B867" i="9"/>
  <c r="G320" i="9"/>
  <c r="H320" i="9"/>
  <c r="I320" i="9" s="1"/>
  <c r="D321" i="9"/>
  <c r="F320" i="9"/>
  <c r="J319" i="9"/>
  <c r="B516" i="9"/>
  <c r="N188" i="9"/>
  <c r="O335" i="11" l="1"/>
  <c r="M336" i="11"/>
  <c r="N336" i="11" s="1"/>
  <c r="J334" i="11"/>
  <c r="H335" i="11"/>
  <c r="I335" i="11" s="1"/>
  <c r="G335" i="11"/>
  <c r="D336" i="11"/>
  <c r="F335" i="11"/>
  <c r="E335" i="11"/>
  <c r="E336" i="11" s="1"/>
  <c r="B337" i="11"/>
  <c r="D340" i="10"/>
  <c r="G339" i="10"/>
  <c r="H339" i="10"/>
  <c r="I339" i="10" s="1"/>
  <c r="F339" i="10"/>
  <c r="E339" i="10"/>
  <c r="B341" i="10"/>
  <c r="J338" i="10"/>
  <c r="O334" i="10"/>
  <c r="M335" i="10" s="1"/>
  <c r="N335" i="10" s="1"/>
  <c r="O866" i="9"/>
  <c r="M867" i="9"/>
  <c r="N867" i="9" s="1"/>
  <c r="B868" i="9"/>
  <c r="B517" i="9"/>
  <c r="H321" i="9"/>
  <c r="I321" i="9" s="1"/>
  <c r="E321" i="9"/>
  <c r="G321" i="9"/>
  <c r="D322" i="9"/>
  <c r="F321" i="9"/>
  <c r="J320" i="9"/>
  <c r="O188" i="9"/>
  <c r="M189" i="9" s="1"/>
  <c r="B338" i="11" l="1"/>
  <c r="H336" i="11"/>
  <c r="I336" i="11" s="1"/>
  <c r="G336" i="11"/>
  <c r="D337" i="11"/>
  <c r="F336" i="11"/>
  <c r="J335" i="11"/>
  <c r="O336" i="11"/>
  <c r="M337" i="11"/>
  <c r="N337" i="11" s="1"/>
  <c r="E340" i="10"/>
  <c r="B342" i="10"/>
  <c r="J339" i="10"/>
  <c r="G340" i="10"/>
  <c r="D341" i="10"/>
  <c r="H340" i="10"/>
  <c r="I340" i="10" s="1"/>
  <c r="F340" i="10"/>
  <c r="O335" i="10"/>
  <c r="M336" i="10" s="1"/>
  <c r="N336" i="10" s="1"/>
  <c r="B869" i="9"/>
  <c r="O867" i="9"/>
  <c r="M868" i="9"/>
  <c r="N868" i="9" s="1"/>
  <c r="G322" i="9"/>
  <c r="H322" i="9"/>
  <c r="I322" i="9" s="1"/>
  <c r="D323" i="9"/>
  <c r="F322" i="9"/>
  <c r="E322" i="9"/>
  <c r="E323" i="9" s="1"/>
  <c r="J321" i="9"/>
  <c r="B518" i="9"/>
  <c r="N189" i="9"/>
  <c r="O337" i="11" l="1"/>
  <c r="M338" i="11" s="1"/>
  <c r="N338" i="11" s="1"/>
  <c r="H337" i="11"/>
  <c r="I337" i="11" s="1"/>
  <c r="G337" i="11"/>
  <c r="D338" i="11"/>
  <c r="F337" i="11"/>
  <c r="J336" i="11"/>
  <c r="E337" i="11"/>
  <c r="E338" i="11" s="1"/>
  <c r="B339" i="11"/>
  <c r="J340" i="10"/>
  <c r="G341" i="10"/>
  <c r="D342" i="10"/>
  <c r="H341" i="10"/>
  <c r="I341" i="10" s="1"/>
  <c r="F341" i="10"/>
  <c r="E341" i="10"/>
  <c r="B343" i="10"/>
  <c r="O336" i="10"/>
  <c r="M337" i="10" s="1"/>
  <c r="N337" i="10" s="1"/>
  <c r="B870" i="9"/>
  <c r="O868" i="9"/>
  <c r="M869" i="9"/>
  <c r="N869" i="9" s="1"/>
  <c r="B519" i="9"/>
  <c r="G323" i="9"/>
  <c r="H323" i="9"/>
  <c r="I323" i="9" s="1"/>
  <c r="D324" i="9"/>
  <c r="F323" i="9"/>
  <c r="J322" i="9"/>
  <c r="O189" i="9"/>
  <c r="O338" i="11" l="1"/>
  <c r="M339" i="11" s="1"/>
  <c r="N339" i="11" s="1"/>
  <c r="B340" i="11"/>
  <c r="H338" i="11"/>
  <c r="I338" i="11" s="1"/>
  <c r="G338" i="11"/>
  <c r="D339" i="11"/>
  <c r="F338" i="11"/>
  <c r="J337" i="11"/>
  <c r="E342" i="10"/>
  <c r="B344" i="10"/>
  <c r="J341" i="10"/>
  <c r="H342" i="10"/>
  <c r="I342" i="10" s="1"/>
  <c r="G342" i="10"/>
  <c r="D343" i="10"/>
  <c r="F342" i="10"/>
  <c r="O337" i="10"/>
  <c r="M338" i="10" s="1"/>
  <c r="N338" i="10" s="1"/>
  <c r="O869" i="9"/>
  <c r="M870" i="9"/>
  <c r="N870" i="9" s="1"/>
  <c r="B871" i="9"/>
  <c r="E324" i="9"/>
  <c r="G324" i="9"/>
  <c r="H324" i="9"/>
  <c r="I324" i="9" s="1"/>
  <c r="D325" i="9"/>
  <c r="F324" i="9"/>
  <c r="J323" i="9"/>
  <c r="B520" i="9"/>
  <c r="M190" i="9"/>
  <c r="N190" i="9" s="1"/>
  <c r="O339" i="11" l="1"/>
  <c r="M340" i="11" s="1"/>
  <c r="N340" i="11" s="1"/>
  <c r="H339" i="11"/>
  <c r="I339" i="11" s="1"/>
  <c r="G339" i="11"/>
  <c r="D340" i="11"/>
  <c r="F339" i="11"/>
  <c r="J338" i="11"/>
  <c r="B341" i="11"/>
  <c r="E339" i="11"/>
  <c r="E340" i="11" s="1"/>
  <c r="H343" i="10"/>
  <c r="I343" i="10" s="1"/>
  <c r="G343" i="10"/>
  <c r="D344" i="10"/>
  <c r="F343" i="10"/>
  <c r="J342" i="10"/>
  <c r="E343" i="10"/>
  <c r="B345" i="10"/>
  <c r="O338" i="10"/>
  <c r="M339" i="10" s="1"/>
  <c r="N339" i="10" s="1"/>
  <c r="B872" i="9"/>
  <c r="O870" i="9"/>
  <c r="M871" i="9"/>
  <c r="N871" i="9" s="1"/>
  <c r="B521" i="9"/>
  <c r="H325" i="9"/>
  <c r="I325" i="9" s="1"/>
  <c r="G325" i="9"/>
  <c r="D326" i="9"/>
  <c r="F325" i="9"/>
  <c r="J324" i="9"/>
  <c r="E325" i="9"/>
  <c r="E326" i="9" s="1"/>
  <c r="O190" i="9"/>
  <c r="E344" i="10" l="1"/>
  <c r="D345" i="10" s="1"/>
  <c r="G345" i="10" s="1"/>
  <c r="O340" i="11"/>
  <c r="M341" i="11"/>
  <c r="N341" i="11" s="1"/>
  <c r="B342" i="11"/>
  <c r="G340" i="11"/>
  <c r="H340" i="11"/>
  <c r="I340" i="11" s="1"/>
  <c r="D341" i="11"/>
  <c r="F340" i="11"/>
  <c r="J339" i="11"/>
  <c r="F345" i="10"/>
  <c r="G344" i="10"/>
  <c r="H344" i="10"/>
  <c r="I344" i="10" s="1"/>
  <c r="F344" i="10"/>
  <c r="B346" i="10"/>
  <c r="J343" i="10"/>
  <c r="O339" i="10"/>
  <c r="M340" i="10" s="1"/>
  <c r="N340" i="10" s="1"/>
  <c r="O871" i="9"/>
  <c r="M872" i="9" s="1"/>
  <c r="N872" i="9" s="1"/>
  <c r="B873" i="9"/>
  <c r="H326" i="9"/>
  <c r="I326" i="9" s="1"/>
  <c r="G326" i="9"/>
  <c r="D327" i="9"/>
  <c r="F326" i="9"/>
  <c r="J325" i="9"/>
  <c r="B522" i="9"/>
  <c r="M191" i="9"/>
  <c r="N191" i="9" s="1"/>
  <c r="H345" i="10" l="1"/>
  <c r="I345" i="10" s="1"/>
  <c r="J345" i="10" s="1"/>
  <c r="E345" i="10"/>
  <c r="D342" i="11"/>
  <c r="H341" i="11"/>
  <c r="I341" i="11" s="1"/>
  <c r="G341" i="11"/>
  <c r="F341" i="11"/>
  <c r="J340" i="11"/>
  <c r="B343" i="11"/>
  <c r="E341" i="11"/>
  <c r="E342" i="11" s="1"/>
  <c r="O341" i="11"/>
  <c r="M342" i="11" s="1"/>
  <c r="N342" i="11" s="1"/>
  <c r="J344" i="10"/>
  <c r="B347" i="10"/>
  <c r="D346" i="10"/>
  <c r="O340" i="10"/>
  <c r="M341" i="10" s="1"/>
  <c r="N341" i="10" s="1"/>
  <c r="O872" i="9"/>
  <c r="M873" i="9" s="1"/>
  <c r="N873" i="9" s="1"/>
  <c r="B874" i="9"/>
  <c r="B523" i="9"/>
  <c r="E327" i="9"/>
  <c r="G327" i="9"/>
  <c r="H327" i="9"/>
  <c r="I327" i="9" s="1"/>
  <c r="D328" i="9"/>
  <c r="F327" i="9"/>
  <c r="J326" i="9"/>
  <c r="O191" i="9"/>
  <c r="M192" i="9"/>
  <c r="N192" i="9" s="1"/>
  <c r="O342" i="11" l="1"/>
  <c r="M343" i="11"/>
  <c r="N343" i="11" s="1"/>
  <c r="B344" i="11"/>
  <c r="J341" i="11"/>
  <c r="H342" i="11"/>
  <c r="I342" i="11" s="1"/>
  <c r="G342" i="11"/>
  <c r="D343" i="11"/>
  <c r="F342" i="11"/>
  <c r="H346" i="10"/>
  <c r="I346" i="10" s="1"/>
  <c r="G346" i="10"/>
  <c r="D347" i="10"/>
  <c r="F346" i="10"/>
  <c r="E346" i="10"/>
  <c r="B348" i="10"/>
  <c r="O341" i="10"/>
  <c r="M342" i="10" s="1"/>
  <c r="N342" i="10" s="1"/>
  <c r="O873" i="9"/>
  <c r="M874" i="9" s="1"/>
  <c r="N874" i="9" s="1"/>
  <c r="B875" i="9"/>
  <c r="E328" i="9"/>
  <c r="G328" i="9"/>
  <c r="H328" i="9"/>
  <c r="I328" i="9" s="1"/>
  <c r="D329" i="9"/>
  <c r="F328" i="9"/>
  <c r="J327" i="9"/>
  <c r="B524" i="9"/>
  <c r="O192" i="9"/>
  <c r="M193" i="9"/>
  <c r="N193" i="9" s="1"/>
  <c r="O193" i="9" s="1"/>
  <c r="M194" i="9" s="1"/>
  <c r="N194" i="9" s="1"/>
  <c r="G343" i="11" l="1"/>
  <c r="D344" i="11"/>
  <c r="H343" i="11"/>
  <c r="I343" i="11" s="1"/>
  <c r="F343" i="11"/>
  <c r="J342" i="11"/>
  <c r="E343" i="11"/>
  <c r="E344" i="11" s="1"/>
  <c r="B345" i="11"/>
  <c r="O343" i="11"/>
  <c r="M344" i="11" s="1"/>
  <c r="N344" i="11" s="1"/>
  <c r="E347" i="10"/>
  <c r="H347" i="10"/>
  <c r="I347" i="10" s="1"/>
  <c r="D348" i="10"/>
  <c r="G347" i="10"/>
  <c r="F347" i="10"/>
  <c r="B349" i="10"/>
  <c r="J346" i="10"/>
  <c r="O342" i="10"/>
  <c r="M343" i="10" s="1"/>
  <c r="N343" i="10" s="1"/>
  <c r="O874" i="9"/>
  <c r="M875" i="9" s="1"/>
  <c r="N875" i="9" s="1"/>
  <c r="B876" i="9"/>
  <c r="B525" i="9"/>
  <c r="G329" i="9"/>
  <c r="H329" i="9"/>
  <c r="I329" i="9" s="1"/>
  <c r="D330" i="9"/>
  <c r="F329" i="9"/>
  <c r="J328" i="9"/>
  <c r="E329" i="9"/>
  <c r="E330" i="9" s="1"/>
  <c r="O194" i="9"/>
  <c r="M195" i="9" s="1"/>
  <c r="N195" i="9" s="1"/>
  <c r="O195" i="9" s="1"/>
  <c r="M196" i="9" s="1"/>
  <c r="N196" i="9" s="1"/>
  <c r="O196" i="9" s="1"/>
  <c r="M197" i="9" s="1"/>
  <c r="N197" i="9" s="1"/>
  <c r="O344" i="11" l="1"/>
  <c r="M345" i="11"/>
  <c r="N345" i="11" s="1"/>
  <c r="B346" i="11"/>
  <c r="J343" i="11"/>
  <c r="D345" i="11"/>
  <c r="H344" i="11"/>
  <c r="I344" i="11" s="1"/>
  <c r="G344" i="11"/>
  <c r="F344" i="11"/>
  <c r="E348" i="10"/>
  <c r="B350" i="10"/>
  <c r="G348" i="10"/>
  <c r="D349" i="10"/>
  <c r="H348" i="10"/>
  <c r="I348" i="10" s="1"/>
  <c r="F348" i="10"/>
  <c r="J347" i="10"/>
  <c r="O343" i="10"/>
  <c r="M344" i="10" s="1"/>
  <c r="N344" i="10" s="1"/>
  <c r="O875" i="9"/>
  <c r="M876" i="9" s="1"/>
  <c r="N876" i="9" s="1"/>
  <c r="B877" i="9"/>
  <c r="G330" i="9"/>
  <c r="H330" i="9"/>
  <c r="I330" i="9" s="1"/>
  <c r="D331" i="9"/>
  <c r="F330" i="9"/>
  <c r="J329" i="9"/>
  <c r="B526" i="9"/>
  <c r="O197" i="9"/>
  <c r="M198" i="9" s="1"/>
  <c r="N198" i="9" s="1"/>
  <c r="O198" i="9" s="1"/>
  <c r="M199" i="9" s="1"/>
  <c r="N199" i="9" s="1"/>
  <c r="O199" i="9" s="1"/>
  <c r="M200" i="9" s="1"/>
  <c r="N200" i="9" s="1"/>
  <c r="J344" i="11" l="1"/>
  <c r="G345" i="11"/>
  <c r="H345" i="11"/>
  <c r="I345" i="11" s="1"/>
  <c r="D346" i="11"/>
  <c r="F345" i="11"/>
  <c r="B347" i="11"/>
  <c r="E345" i="11"/>
  <c r="E346" i="11" s="1"/>
  <c r="O345" i="11"/>
  <c r="M346" i="11" s="1"/>
  <c r="N346" i="11" s="1"/>
  <c r="J348" i="10"/>
  <c r="G349" i="10"/>
  <c r="H349" i="10"/>
  <c r="I349" i="10" s="1"/>
  <c r="D350" i="10"/>
  <c r="F349" i="10"/>
  <c r="E349" i="10"/>
  <c r="E350" i="10" s="1"/>
  <c r="B351" i="10"/>
  <c r="O344" i="10"/>
  <c r="M345" i="10"/>
  <c r="N345" i="10" s="1"/>
  <c r="O876" i="9"/>
  <c r="M877" i="9" s="1"/>
  <c r="N877" i="9" s="1"/>
  <c r="B878" i="9"/>
  <c r="B527" i="9"/>
  <c r="E331" i="9"/>
  <c r="G331" i="9"/>
  <c r="H331" i="9"/>
  <c r="I331" i="9" s="1"/>
  <c r="D332" i="9"/>
  <c r="F331" i="9"/>
  <c r="J330" i="9"/>
  <c r="O200" i="9"/>
  <c r="M201" i="9"/>
  <c r="N201" i="9" s="1"/>
  <c r="O201" i="9" s="1"/>
  <c r="M202" i="9" s="1"/>
  <c r="N202" i="9" s="1"/>
  <c r="O346" i="11" l="1"/>
  <c r="M347" i="11" s="1"/>
  <c r="N347" i="11" s="1"/>
  <c r="B348" i="11"/>
  <c r="H346" i="11"/>
  <c r="I346" i="11" s="1"/>
  <c r="D347" i="11"/>
  <c r="G346" i="11"/>
  <c r="F346" i="11"/>
  <c r="J345" i="11"/>
  <c r="B352" i="10"/>
  <c r="D351" i="10"/>
  <c r="E351" i="10" s="1"/>
  <c r="H350" i="10"/>
  <c r="I350" i="10" s="1"/>
  <c r="G350" i="10"/>
  <c r="F350" i="10"/>
  <c r="J349" i="10"/>
  <c r="O345" i="10"/>
  <c r="M346" i="10" s="1"/>
  <c r="N346" i="10" s="1"/>
  <c r="O877" i="9"/>
  <c r="M878" i="9" s="1"/>
  <c r="N878" i="9" s="1"/>
  <c r="B879" i="9"/>
  <c r="J331" i="9"/>
  <c r="H332" i="9"/>
  <c r="I332" i="9" s="1"/>
  <c r="G332" i="9"/>
  <c r="F332" i="9"/>
  <c r="E332" i="9"/>
  <c r="B528" i="9"/>
  <c r="O202" i="9"/>
  <c r="M203" i="9"/>
  <c r="N203" i="9" s="1"/>
  <c r="O347" i="11" l="1"/>
  <c r="M348" i="11" s="1"/>
  <c r="N348" i="11" s="1"/>
  <c r="H347" i="11"/>
  <c r="I347" i="11" s="1"/>
  <c r="G347" i="11"/>
  <c r="D348" i="11"/>
  <c r="F347" i="11"/>
  <c r="J346" i="11"/>
  <c r="E347" i="11"/>
  <c r="E348" i="11" s="1"/>
  <c r="B349" i="11"/>
  <c r="J350" i="10"/>
  <c r="H351" i="10"/>
  <c r="I351" i="10" s="1"/>
  <c r="G351" i="10"/>
  <c r="D352" i="10"/>
  <c r="E352" i="10" s="1"/>
  <c r="F351" i="10"/>
  <c r="B353" i="10"/>
  <c r="O346" i="10"/>
  <c r="M347" i="10" s="1"/>
  <c r="N347" i="10" s="1"/>
  <c r="O878" i="9"/>
  <c r="M879" i="9" s="1"/>
  <c r="N879" i="9" s="1"/>
  <c r="B880" i="9"/>
  <c r="B529" i="9"/>
  <c r="D333" i="9"/>
  <c r="J332" i="9"/>
  <c r="O203" i="9"/>
  <c r="M204" i="9" s="1"/>
  <c r="N204" i="9" s="1"/>
  <c r="O348" i="11" l="1"/>
  <c r="M349" i="11"/>
  <c r="N349" i="11" s="1"/>
  <c r="B350" i="11"/>
  <c r="H348" i="11"/>
  <c r="I348" i="11" s="1"/>
  <c r="G348" i="11"/>
  <c r="D349" i="11"/>
  <c r="F348" i="11"/>
  <c r="J347" i="11"/>
  <c r="B354" i="10"/>
  <c r="D353" i="10"/>
  <c r="G352" i="10"/>
  <c r="H352" i="10"/>
  <c r="I352" i="10" s="1"/>
  <c r="F352" i="10"/>
  <c r="J351" i="10"/>
  <c r="O347" i="10"/>
  <c r="M348" i="10" s="1"/>
  <c r="N348" i="10" s="1"/>
  <c r="O879" i="9"/>
  <c r="M880" i="9" s="1"/>
  <c r="N880" i="9" s="1"/>
  <c r="B881" i="9"/>
  <c r="G333" i="9"/>
  <c r="H333" i="9"/>
  <c r="I333" i="9" s="1"/>
  <c r="D334" i="9"/>
  <c r="F333" i="9"/>
  <c r="E333" i="9"/>
  <c r="E334" i="9" s="1"/>
  <c r="B530" i="9"/>
  <c r="O204" i="9"/>
  <c r="M205" i="9"/>
  <c r="N205" i="9" s="1"/>
  <c r="O205" i="9" s="1"/>
  <c r="M206" i="9" s="1"/>
  <c r="N206" i="9" s="1"/>
  <c r="O206" i="9" s="1"/>
  <c r="M207" i="9" s="1"/>
  <c r="N207" i="9" s="1"/>
  <c r="H349" i="11" l="1"/>
  <c r="I349" i="11" s="1"/>
  <c r="G349" i="11"/>
  <c r="D350" i="11"/>
  <c r="F349" i="11"/>
  <c r="J348" i="11"/>
  <c r="B351" i="11"/>
  <c r="E349" i="11"/>
  <c r="E350" i="11" s="1"/>
  <c r="O349" i="11"/>
  <c r="M350" i="11" s="1"/>
  <c r="N350" i="11" s="1"/>
  <c r="J352" i="10"/>
  <c r="G353" i="10"/>
  <c r="H353" i="10"/>
  <c r="I353" i="10" s="1"/>
  <c r="D354" i="10"/>
  <c r="F353" i="10"/>
  <c r="E353" i="10"/>
  <c r="B355" i="10"/>
  <c r="O348" i="10"/>
  <c r="M349" i="10" s="1"/>
  <c r="N349" i="10" s="1"/>
  <c r="O880" i="9"/>
  <c r="M881" i="9" s="1"/>
  <c r="N881" i="9" s="1"/>
  <c r="B882" i="9"/>
  <c r="B531" i="9"/>
  <c r="G334" i="9"/>
  <c r="H334" i="9"/>
  <c r="I334" i="9" s="1"/>
  <c r="D335" i="9"/>
  <c r="F334" i="9"/>
  <c r="J333" i="9"/>
  <c r="O207" i="9"/>
  <c r="M208" i="9" s="1"/>
  <c r="N208" i="9" s="1"/>
  <c r="E354" i="10" l="1"/>
  <c r="O350" i="11"/>
  <c r="M351" i="11" s="1"/>
  <c r="N351" i="11" s="1"/>
  <c r="B352" i="11"/>
  <c r="H350" i="11"/>
  <c r="I350" i="11" s="1"/>
  <c r="G350" i="11"/>
  <c r="D351" i="11"/>
  <c r="F350" i="11"/>
  <c r="J349" i="11"/>
  <c r="B356" i="10"/>
  <c r="G354" i="10"/>
  <c r="H354" i="10"/>
  <c r="I354" i="10" s="1"/>
  <c r="D355" i="10"/>
  <c r="F354" i="10"/>
  <c r="J353" i="10"/>
  <c r="O349" i="10"/>
  <c r="M350" i="10" s="1"/>
  <c r="N350" i="10" s="1"/>
  <c r="O881" i="9"/>
  <c r="M882" i="9" s="1"/>
  <c r="N882" i="9" s="1"/>
  <c r="B883" i="9"/>
  <c r="H335" i="9"/>
  <c r="I335" i="9" s="1"/>
  <c r="G335" i="9"/>
  <c r="D336" i="9"/>
  <c r="F335" i="9"/>
  <c r="J334" i="9"/>
  <c r="E335" i="9"/>
  <c r="B532" i="9"/>
  <c r="O208" i="9"/>
  <c r="M209" i="9"/>
  <c r="N209" i="9" s="1"/>
  <c r="O209" i="9" s="1"/>
  <c r="M210" i="9" s="1"/>
  <c r="N210" i="9" s="1"/>
  <c r="H351" i="11" l="1"/>
  <c r="I351" i="11" s="1"/>
  <c r="G351" i="11"/>
  <c r="D352" i="11"/>
  <c r="F351" i="11"/>
  <c r="J350" i="11"/>
  <c r="B353" i="11"/>
  <c r="E351" i="11"/>
  <c r="E352" i="11" s="1"/>
  <c r="O351" i="11"/>
  <c r="M352" i="11" s="1"/>
  <c r="N352" i="11" s="1"/>
  <c r="G355" i="10"/>
  <c r="H355" i="10"/>
  <c r="I355" i="10" s="1"/>
  <c r="D356" i="10"/>
  <c r="F355" i="10"/>
  <c r="J354" i="10"/>
  <c r="E355" i="10"/>
  <c r="B357" i="10"/>
  <c r="O350" i="10"/>
  <c r="M351" i="10" s="1"/>
  <c r="N351" i="10" s="1"/>
  <c r="O882" i="9"/>
  <c r="M883" i="9"/>
  <c r="N883" i="9" s="1"/>
  <c r="B884" i="9"/>
  <c r="B533" i="9"/>
  <c r="E336" i="9"/>
  <c r="G336" i="9"/>
  <c r="H336" i="9"/>
  <c r="I336" i="9" s="1"/>
  <c r="D337" i="9"/>
  <c r="F336" i="9"/>
  <c r="J335" i="9"/>
  <c r="O210" i="9"/>
  <c r="M211" i="9" s="1"/>
  <c r="N211" i="9" s="1"/>
  <c r="E356" i="10" l="1"/>
  <c r="D357" i="10" s="1"/>
  <c r="E357" i="10" s="1"/>
  <c r="O352" i="11"/>
  <c r="M353" i="11"/>
  <c r="N353" i="11" s="1"/>
  <c r="B354" i="11"/>
  <c r="G352" i="11"/>
  <c r="H352" i="11"/>
  <c r="I352" i="11" s="1"/>
  <c r="D353" i="11"/>
  <c r="F352" i="11"/>
  <c r="J351" i="11"/>
  <c r="B358" i="10"/>
  <c r="G356" i="10"/>
  <c r="H356" i="10"/>
  <c r="I356" i="10" s="1"/>
  <c r="F356" i="10"/>
  <c r="J355" i="10"/>
  <c r="O351" i="10"/>
  <c r="M352" i="10" s="1"/>
  <c r="N352" i="10" s="1"/>
  <c r="B885" i="9"/>
  <c r="O883" i="9"/>
  <c r="M884" i="9" s="1"/>
  <c r="N884" i="9" s="1"/>
  <c r="G337" i="9"/>
  <c r="H337" i="9"/>
  <c r="I337" i="9" s="1"/>
  <c r="D338" i="9"/>
  <c r="F337" i="9"/>
  <c r="J336" i="9"/>
  <c r="E337" i="9"/>
  <c r="E338" i="9" s="1"/>
  <c r="B534" i="9"/>
  <c r="O211" i="9"/>
  <c r="M212" i="9" s="1"/>
  <c r="N212" i="9" s="1"/>
  <c r="F357" i="10" l="1"/>
  <c r="H357" i="10"/>
  <c r="I357" i="10" s="1"/>
  <c r="G357" i="10"/>
  <c r="J357" i="10" s="1"/>
  <c r="D354" i="11"/>
  <c r="H353" i="11"/>
  <c r="I353" i="11" s="1"/>
  <c r="G353" i="11"/>
  <c r="F353" i="11"/>
  <c r="J352" i="11"/>
  <c r="B355" i="11"/>
  <c r="E353" i="11"/>
  <c r="E354" i="11" s="1"/>
  <c r="O353" i="11"/>
  <c r="M354" i="11" s="1"/>
  <c r="N354" i="11" s="1"/>
  <c r="J356" i="10"/>
  <c r="B359" i="10"/>
  <c r="D358" i="10"/>
  <c r="O352" i="10"/>
  <c r="M353" i="10" s="1"/>
  <c r="N353" i="10" s="1"/>
  <c r="O884" i="9"/>
  <c r="M885" i="9" s="1"/>
  <c r="N885" i="9" s="1"/>
  <c r="B886" i="9"/>
  <c r="B535" i="9"/>
  <c r="G338" i="9"/>
  <c r="H338" i="9"/>
  <c r="I338" i="9" s="1"/>
  <c r="D339" i="9"/>
  <c r="F338" i="9"/>
  <c r="J337" i="9"/>
  <c r="O212" i="9"/>
  <c r="M213" i="9"/>
  <c r="N213" i="9" s="1"/>
  <c r="O213" i="9" s="1"/>
  <c r="M214" i="9" s="1"/>
  <c r="N214" i="9" s="1"/>
  <c r="O214" i="9" s="1"/>
  <c r="M215" i="9" s="1"/>
  <c r="N215" i="9" s="1"/>
  <c r="O354" i="11" l="1"/>
  <c r="M355" i="11"/>
  <c r="N355" i="11" s="1"/>
  <c r="B356" i="11"/>
  <c r="J353" i="11"/>
  <c r="H354" i="11"/>
  <c r="I354" i="11" s="1"/>
  <c r="G354" i="11"/>
  <c r="D355" i="11"/>
  <c r="F354" i="11"/>
  <c r="B360" i="10"/>
  <c r="G358" i="10"/>
  <c r="H358" i="10"/>
  <c r="I358" i="10" s="1"/>
  <c r="D359" i="10"/>
  <c r="F358" i="10"/>
  <c r="E358" i="10"/>
  <c r="O353" i="10"/>
  <c r="M354" i="10" s="1"/>
  <c r="N354" i="10" s="1"/>
  <c r="O885" i="9"/>
  <c r="M886" i="9" s="1"/>
  <c r="N886" i="9" s="1"/>
  <c r="B887" i="9"/>
  <c r="E339" i="9"/>
  <c r="G339" i="9"/>
  <c r="H339" i="9"/>
  <c r="I339" i="9" s="1"/>
  <c r="D340" i="9"/>
  <c r="F339" i="9"/>
  <c r="J338" i="9"/>
  <c r="B536" i="9"/>
  <c r="O215" i="9"/>
  <c r="M216" i="9"/>
  <c r="N216" i="9" s="1"/>
  <c r="E359" i="10" l="1"/>
  <c r="G355" i="11"/>
  <c r="D356" i="11"/>
  <c r="H355" i="11"/>
  <c r="I355" i="11" s="1"/>
  <c r="F355" i="11"/>
  <c r="J354" i="11"/>
  <c r="E355" i="11"/>
  <c r="E356" i="11" s="1"/>
  <c r="B357" i="11"/>
  <c r="O355" i="11"/>
  <c r="M356" i="11" s="1"/>
  <c r="N356" i="11" s="1"/>
  <c r="H359" i="10"/>
  <c r="I359" i="10" s="1"/>
  <c r="G359" i="10"/>
  <c r="D360" i="10"/>
  <c r="E360" i="10" s="1"/>
  <c r="F359" i="10"/>
  <c r="J358" i="10"/>
  <c r="B361" i="10"/>
  <c r="O354" i="10"/>
  <c r="M355" i="10" s="1"/>
  <c r="N355" i="10" s="1"/>
  <c r="O886" i="9"/>
  <c r="M887" i="9"/>
  <c r="N887" i="9" s="1"/>
  <c r="B888" i="9"/>
  <c r="B537" i="9"/>
  <c r="G340" i="9"/>
  <c r="H340" i="9"/>
  <c r="I340" i="9" s="1"/>
  <c r="D341" i="9"/>
  <c r="F340" i="9"/>
  <c r="J339" i="9"/>
  <c r="E340" i="9"/>
  <c r="E341" i="9" s="1"/>
  <c r="O216" i="9"/>
  <c r="M217" i="9"/>
  <c r="N217" i="9" s="1"/>
  <c r="O217" i="9" s="1"/>
  <c r="M218" i="9" s="1"/>
  <c r="N218" i="9" s="1"/>
  <c r="O218" i="9" s="1"/>
  <c r="M219" i="9" s="1"/>
  <c r="N219" i="9" s="1"/>
  <c r="O219" i="9" s="1"/>
  <c r="M220" i="9" s="1"/>
  <c r="N220" i="9" s="1"/>
  <c r="O220" i="9" s="1"/>
  <c r="M221" i="9" s="1"/>
  <c r="N221" i="9" s="1"/>
  <c r="O221" i="9" s="1"/>
  <c r="M222" i="9" s="1"/>
  <c r="N222" i="9" s="1"/>
  <c r="O356" i="11" l="1"/>
  <c r="M357" i="11"/>
  <c r="N357" i="11" s="1"/>
  <c r="B358" i="11"/>
  <c r="J355" i="11"/>
  <c r="D357" i="11"/>
  <c r="H356" i="11"/>
  <c r="I356" i="11" s="1"/>
  <c r="G356" i="11"/>
  <c r="F356" i="11"/>
  <c r="B362" i="10"/>
  <c r="G360" i="10"/>
  <c r="D361" i="10"/>
  <c r="H360" i="10"/>
  <c r="I360" i="10" s="1"/>
  <c r="F360" i="10"/>
  <c r="J359" i="10"/>
  <c r="O355" i="10"/>
  <c r="M356" i="10" s="1"/>
  <c r="N356" i="10" s="1"/>
  <c r="B889" i="9"/>
  <c r="O887" i="9"/>
  <c r="M888" i="9"/>
  <c r="N888" i="9" s="1"/>
  <c r="H341" i="9"/>
  <c r="I341" i="9" s="1"/>
  <c r="G341" i="9"/>
  <c r="D342" i="9"/>
  <c r="F341" i="9"/>
  <c r="J340" i="9"/>
  <c r="B538" i="9"/>
  <c r="O222" i="9"/>
  <c r="M223" i="9"/>
  <c r="N223" i="9" s="1"/>
  <c r="J356" i="11" l="1"/>
  <c r="H357" i="11"/>
  <c r="I357" i="11" s="1"/>
  <c r="G357" i="11"/>
  <c r="D358" i="11"/>
  <c r="F357" i="11"/>
  <c r="B359" i="11"/>
  <c r="E357" i="11"/>
  <c r="E358" i="11" s="1"/>
  <c r="O357" i="11"/>
  <c r="M358" i="11" s="1"/>
  <c r="N358" i="11" s="1"/>
  <c r="J360" i="10"/>
  <c r="H361" i="10"/>
  <c r="I361" i="10" s="1"/>
  <c r="D362" i="10"/>
  <c r="G361" i="10"/>
  <c r="F361" i="10"/>
  <c r="E361" i="10"/>
  <c r="B363" i="10"/>
  <c r="O356" i="10"/>
  <c r="M357" i="10" s="1"/>
  <c r="N357" i="10" s="1"/>
  <c r="B890" i="9"/>
  <c r="O888" i="9"/>
  <c r="M889" i="9"/>
  <c r="N889" i="9" s="1"/>
  <c r="B539" i="9"/>
  <c r="G342" i="9"/>
  <c r="H342" i="9"/>
  <c r="I342" i="9" s="1"/>
  <c r="D343" i="9"/>
  <c r="F342" i="9"/>
  <c r="J341" i="9"/>
  <c r="E342" i="9"/>
  <c r="E343" i="9" s="1"/>
  <c r="O223" i="9"/>
  <c r="M224" i="9" s="1"/>
  <c r="N224" i="9" s="1"/>
  <c r="O358" i="11" l="1"/>
  <c r="M359" i="11" s="1"/>
  <c r="N359" i="11" s="1"/>
  <c r="B360" i="11"/>
  <c r="H358" i="11"/>
  <c r="I358" i="11" s="1"/>
  <c r="D359" i="11"/>
  <c r="G358" i="11"/>
  <c r="F358" i="11"/>
  <c r="J357" i="11"/>
  <c r="E362" i="10"/>
  <c r="B364" i="10"/>
  <c r="H362" i="10"/>
  <c r="I362" i="10" s="1"/>
  <c r="G362" i="10"/>
  <c r="D363" i="10"/>
  <c r="F362" i="10"/>
  <c r="J361" i="10"/>
  <c r="O357" i="10"/>
  <c r="M358" i="10" s="1"/>
  <c r="N358" i="10" s="1"/>
  <c r="O889" i="9"/>
  <c r="M890" i="9"/>
  <c r="N890" i="9" s="1"/>
  <c r="B891" i="9"/>
  <c r="G343" i="9"/>
  <c r="H343" i="9"/>
  <c r="I343" i="9" s="1"/>
  <c r="D344" i="9"/>
  <c r="F343" i="9"/>
  <c r="J342" i="9"/>
  <c r="B540" i="9"/>
  <c r="O224" i="9"/>
  <c r="M225" i="9" s="1"/>
  <c r="N225" i="9" s="1"/>
  <c r="O225" i="9" s="1"/>
  <c r="M226" i="9" s="1"/>
  <c r="N226" i="9" s="1"/>
  <c r="O226" i="9" s="1"/>
  <c r="M227" i="9" s="1"/>
  <c r="N227" i="9" s="1"/>
  <c r="O227" i="9" s="1"/>
  <c r="M228" i="9" s="1"/>
  <c r="N228" i="9" s="1"/>
  <c r="O228" i="9" s="1"/>
  <c r="M229" i="9" s="1"/>
  <c r="N229" i="9" s="1"/>
  <c r="O229" i="9" s="1"/>
  <c r="M230" i="9" s="1"/>
  <c r="N230" i="9" s="1"/>
  <c r="O230" i="9" s="1"/>
  <c r="M231" i="9" s="1"/>
  <c r="N231" i="9" s="1"/>
  <c r="O231" i="9" s="1"/>
  <c r="M232" i="9" s="1"/>
  <c r="N232" i="9" s="1"/>
  <c r="O232" i="9" s="1"/>
  <c r="M233" i="9" s="1"/>
  <c r="N233" i="9" s="1"/>
  <c r="O233" i="9" s="1"/>
  <c r="M234" i="9" s="1"/>
  <c r="N234" i="9" s="1"/>
  <c r="O359" i="11" l="1"/>
  <c r="M360" i="11" s="1"/>
  <c r="N360" i="11" s="1"/>
  <c r="H359" i="11"/>
  <c r="I359" i="11" s="1"/>
  <c r="G359" i="11"/>
  <c r="D360" i="11"/>
  <c r="F359" i="11"/>
  <c r="J358" i="11"/>
  <c r="E359" i="11"/>
  <c r="E360" i="11" s="1"/>
  <c r="B361" i="11"/>
  <c r="E363" i="10"/>
  <c r="D364" i="10"/>
  <c r="G363" i="10"/>
  <c r="H363" i="10"/>
  <c r="I363" i="10" s="1"/>
  <c r="F363" i="10"/>
  <c r="J362" i="10"/>
  <c r="B365" i="10"/>
  <c r="O358" i="10"/>
  <c r="M359" i="10" s="1"/>
  <c r="N359" i="10" s="1"/>
  <c r="B892" i="9"/>
  <c r="O890" i="9"/>
  <c r="M891" i="9" s="1"/>
  <c r="N891" i="9" s="1"/>
  <c r="E344" i="9"/>
  <c r="H344" i="9"/>
  <c r="I344" i="9" s="1"/>
  <c r="G344" i="9"/>
  <c r="D345" i="9"/>
  <c r="F344" i="9"/>
  <c r="J343" i="9"/>
  <c r="O234" i="9"/>
  <c r="M235" i="9" s="1"/>
  <c r="N235" i="9" s="1"/>
  <c r="O235" i="9" s="1"/>
  <c r="M236" i="9" s="1"/>
  <c r="N236" i="9" s="1"/>
  <c r="O360" i="11" l="1"/>
  <c r="M361" i="11"/>
  <c r="N361" i="11" s="1"/>
  <c r="B362" i="11"/>
  <c r="H360" i="11"/>
  <c r="I360" i="11" s="1"/>
  <c r="G360" i="11"/>
  <c r="D361" i="11"/>
  <c r="F360" i="11"/>
  <c r="J359" i="11"/>
  <c r="E364" i="10"/>
  <c r="B366" i="10"/>
  <c r="J363" i="10"/>
  <c r="D365" i="10"/>
  <c r="H364" i="10"/>
  <c r="I364" i="10" s="1"/>
  <c r="G364" i="10"/>
  <c r="F364" i="10"/>
  <c r="O359" i="10"/>
  <c r="M360" i="10" s="1"/>
  <c r="N360" i="10" s="1"/>
  <c r="O891" i="9"/>
  <c r="M892" i="9"/>
  <c r="N892" i="9" s="1"/>
  <c r="B893" i="9"/>
  <c r="H345" i="9"/>
  <c r="I345" i="9" s="1"/>
  <c r="G345" i="9"/>
  <c r="E345" i="9"/>
  <c r="D346" i="9"/>
  <c r="F345" i="9"/>
  <c r="J344" i="9"/>
  <c r="O236" i="9"/>
  <c r="M237" i="9"/>
  <c r="N237" i="9" s="1"/>
  <c r="H361" i="11" l="1"/>
  <c r="I361" i="11" s="1"/>
  <c r="G361" i="11"/>
  <c r="D362" i="11"/>
  <c r="F361" i="11"/>
  <c r="J360" i="11"/>
  <c r="B363" i="11"/>
  <c r="E361" i="11"/>
  <c r="E362" i="11" s="1"/>
  <c r="O361" i="11"/>
  <c r="M362" i="11" s="1"/>
  <c r="N362" i="11" s="1"/>
  <c r="J364" i="10"/>
  <c r="G365" i="10"/>
  <c r="H365" i="10"/>
  <c r="I365" i="10" s="1"/>
  <c r="D366" i="10"/>
  <c r="F365" i="10"/>
  <c r="E365" i="10"/>
  <c r="B367" i="10"/>
  <c r="O360" i="10"/>
  <c r="M361" i="10" s="1"/>
  <c r="N361" i="10" s="1"/>
  <c r="B894" i="9"/>
  <c r="O892" i="9"/>
  <c r="M893" i="9"/>
  <c r="N893" i="9" s="1"/>
  <c r="G346" i="9"/>
  <c r="H346" i="9"/>
  <c r="I346" i="9" s="1"/>
  <c r="D347" i="9"/>
  <c r="F346" i="9"/>
  <c r="E346" i="9"/>
  <c r="J345" i="9"/>
  <c r="O237" i="9"/>
  <c r="M238" i="9"/>
  <c r="N238" i="9" s="1"/>
  <c r="O238" i="9" s="1"/>
  <c r="M239" i="9" s="1"/>
  <c r="N239" i="9" s="1"/>
  <c r="E366" i="10" l="1"/>
  <c r="O362" i="11"/>
  <c r="M363" i="11"/>
  <c r="N363" i="11" s="1"/>
  <c r="B364" i="11"/>
  <c r="H362" i="11"/>
  <c r="I362" i="11" s="1"/>
  <c r="G362" i="11"/>
  <c r="D363" i="11"/>
  <c r="F362" i="11"/>
  <c r="J361" i="11"/>
  <c r="B368" i="10"/>
  <c r="G366" i="10"/>
  <c r="H366" i="10"/>
  <c r="I366" i="10" s="1"/>
  <c r="D367" i="10"/>
  <c r="F366" i="10"/>
  <c r="J365" i="10"/>
  <c r="O361" i="10"/>
  <c r="M362" i="10" s="1"/>
  <c r="N362" i="10" s="1"/>
  <c r="B895" i="9"/>
  <c r="O893" i="9"/>
  <c r="M894" i="9" s="1"/>
  <c r="N894" i="9" s="1"/>
  <c r="E347" i="9"/>
  <c r="H347" i="9"/>
  <c r="I347" i="9" s="1"/>
  <c r="G347" i="9"/>
  <c r="D348" i="9"/>
  <c r="F347" i="9"/>
  <c r="J346" i="9"/>
  <c r="O239" i="9"/>
  <c r="M240" i="9" s="1"/>
  <c r="N240" i="9" s="1"/>
  <c r="H363" i="11" l="1"/>
  <c r="I363" i="11" s="1"/>
  <c r="G363" i="11"/>
  <c r="D364" i="11"/>
  <c r="F363" i="11"/>
  <c r="J362" i="11"/>
  <c r="B365" i="11"/>
  <c r="E363" i="11"/>
  <c r="O363" i="11"/>
  <c r="M364" i="11" s="1"/>
  <c r="N364" i="11" s="1"/>
  <c r="H367" i="10"/>
  <c r="I367" i="10" s="1"/>
  <c r="G367" i="10"/>
  <c r="D368" i="10"/>
  <c r="F367" i="10"/>
  <c r="J366" i="10"/>
  <c r="E367" i="10"/>
  <c r="B369" i="10"/>
  <c r="O362" i="10"/>
  <c r="M363" i="10"/>
  <c r="N363" i="10" s="1"/>
  <c r="O894" i="9"/>
  <c r="M895" i="9"/>
  <c r="N895" i="9" s="1"/>
  <c r="B896" i="9"/>
  <c r="H348" i="9"/>
  <c r="I348" i="9" s="1"/>
  <c r="G348" i="9"/>
  <c r="D349" i="9"/>
  <c r="F348" i="9"/>
  <c r="J347" i="9"/>
  <c r="E348" i="9"/>
  <c r="E349" i="9" s="1"/>
  <c r="O240" i="9"/>
  <c r="M241" i="9"/>
  <c r="N241" i="9" s="1"/>
  <c r="E364" i="11" l="1"/>
  <c r="O364" i="11"/>
  <c r="M365" i="11"/>
  <c r="N365" i="11" s="1"/>
  <c r="B366" i="11"/>
  <c r="G364" i="11"/>
  <c r="H364" i="11"/>
  <c r="I364" i="11" s="1"/>
  <c r="D365" i="11"/>
  <c r="F364" i="11"/>
  <c r="J363" i="11"/>
  <c r="E368" i="10"/>
  <c r="D369" i="10" s="1"/>
  <c r="H369" i="10" s="1"/>
  <c r="I369" i="10" s="1"/>
  <c r="B370" i="10"/>
  <c r="H368" i="10"/>
  <c r="I368" i="10" s="1"/>
  <c r="G368" i="10"/>
  <c r="F368" i="10"/>
  <c r="J367" i="10"/>
  <c r="O363" i="10"/>
  <c r="M364" i="10" s="1"/>
  <c r="N364" i="10" s="1"/>
  <c r="B897" i="9"/>
  <c r="O895" i="9"/>
  <c r="M896" i="9" s="1"/>
  <c r="N896" i="9" s="1"/>
  <c r="H349" i="9"/>
  <c r="I349" i="9" s="1"/>
  <c r="G349" i="9"/>
  <c r="D350" i="9"/>
  <c r="F349" i="9"/>
  <c r="J348" i="9"/>
  <c r="O241" i="9"/>
  <c r="M242" i="9"/>
  <c r="N242" i="9" s="1"/>
  <c r="D366" i="11" l="1"/>
  <c r="H365" i="11"/>
  <c r="I365" i="11" s="1"/>
  <c r="G365" i="11"/>
  <c r="F365" i="11"/>
  <c r="J364" i="11"/>
  <c r="B367" i="11"/>
  <c r="E365" i="11"/>
  <c r="E366" i="11" s="1"/>
  <c r="O365" i="11"/>
  <c r="M366" i="11" s="1"/>
  <c r="N366" i="11" s="1"/>
  <c r="F369" i="10"/>
  <c r="E369" i="10"/>
  <c r="G369" i="10"/>
  <c r="J368" i="10"/>
  <c r="B371" i="10"/>
  <c r="D370" i="10"/>
  <c r="O364" i="10"/>
  <c r="M365" i="10" s="1"/>
  <c r="N365" i="10" s="1"/>
  <c r="O896" i="9"/>
  <c r="M897" i="9"/>
  <c r="N897" i="9" s="1"/>
  <c r="B898" i="9"/>
  <c r="G350" i="9"/>
  <c r="H350" i="9"/>
  <c r="I350" i="9" s="1"/>
  <c r="D351" i="9"/>
  <c r="F350" i="9"/>
  <c r="J349" i="9"/>
  <c r="E350" i="9"/>
  <c r="E351" i="9" s="1"/>
  <c r="O242" i="9"/>
  <c r="M243" i="9"/>
  <c r="N243" i="9" s="1"/>
  <c r="J369" i="10" l="1"/>
  <c r="O366" i="11"/>
  <c r="M367" i="11"/>
  <c r="N367" i="11" s="1"/>
  <c r="B368" i="11"/>
  <c r="J365" i="11"/>
  <c r="H366" i="11"/>
  <c r="I366" i="11" s="1"/>
  <c r="G366" i="11"/>
  <c r="D367" i="11"/>
  <c r="F366" i="11"/>
  <c r="G370" i="10"/>
  <c r="H370" i="10"/>
  <c r="I370" i="10" s="1"/>
  <c r="D371" i="10"/>
  <c r="F370" i="10"/>
  <c r="E370" i="10"/>
  <c r="B372" i="10"/>
  <c r="O365" i="10"/>
  <c r="M366" i="10" s="1"/>
  <c r="N366" i="10" s="1"/>
  <c r="B899" i="9"/>
  <c r="O897" i="9"/>
  <c r="M898" i="9"/>
  <c r="N898" i="9" s="1"/>
  <c r="H351" i="9"/>
  <c r="I351" i="9" s="1"/>
  <c r="G351" i="9"/>
  <c r="D352" i="9"/>
  <c r="F351" i="9"/>
  <c r="J350" i="9"/>
  <c r="O243" i="9"/>
  <c r="M244" i="9"/>
  <c r="N244" i="9" s="1"/>
  <c r="G367" i="11" l="1"/>
  <c r="D368" i="11"/>
  <c r="H367" i="11"/>
  <c r="I367" i="11" s="1"/>
  <c r="F367" i="11"/>
  <c r="J366" i="11"/>
  <c r="E367" i="11"/>
  <c r="E368" i="11" s="1"/>
  <c r="B369" i="11"/>
  <c r="O367" i="11"/>
  <c r="M368" i="11"/>
  <c r="N368" i="11" s="1"/>
  <c r="E371" i="10"/>
  <c r="B373" i="10"/>
  <c r="G371" i="10"/>
  <c r="H371" i="10"/>
  <c r="I371" i="10" s="1"/>
  <c r="D372" i="10"/>
  <c r="F371" i="10"/>
  <c r="J370" i="10"/>
  <c r="O366" i="10"/>
  <c r="M367" i="10" s="1"/>
  <c r="N367" i="10" s="1"/>
  <c r="O898" i="9"/>
  <c r="M899" i="9"/>
  <c r="N899" i="9" s="1"/>
  <c r="B900" i="9"/>
  <c r="G352" i="9"/>
  <c r="H352" i="9"/>
  <c r="I352" i="9" s="1"/>
  <c r="D353" i="9"/>
  <c r="F352" i="9"/>
  <c r="J351" i="9"/>
  <c r="E352" i="9"/>
  <c r="E353" i="9" s="1"/>
  <c r="O244" i="9"/>
  <c r="M245" i="9"/>
  <c r="N245" i="9" s="1"/>
  <c r="O245" i="9" s="1"/>
  <c r="M246" i="9" s="1"/>
  <c r="N246" i="9" s="1"/>
  <c r="O246" i="9" s="1"/>
  <c r="M247" i="9" s="1"/>
  <c r="N247" i="9" s="1"/>
  <c r="O247" i="9" s="1"/>
  <c r="M248" i="9" s="1"/>
  <c r="N248" i="9" s="1"/>
  <c r="O368" i="11" l="1"/>
  <c r="M369" i="11"/>
  <c r="N369" i="11" s="1"/>
  <c r="B370" i="11"/>
  <c r="J367" i="11"/>
  <c r="D369" i="11"/>
  <c r="H368" i="11"/>
  <c r="I368" i="11" s="1"/>
  <c r="G368" i="11"/>
  <c r="F368" i="11"/>
  <c r="D373" i="10"/>
  <c r="G372" i="10"/>
  <c r="H372" i="10"/>
  <c r="I372" i="10" s="1"/>
  <c r="F372" i="10"/>
  <c r="J371" i="10"/>
  <c r="E372" i="10"/>
  <c r="B374" i="10"/>
  <c r="O367" i="10"/>
  <c r="M368" i="10" s="1"/>
  <c r="N368" i="10" s="1"/>
  <c r="B901" i="9"/>
  <c r="O899" i="9"/>
  <c r="M900" i="9" s="1"/>
  <c r="N900" i="9" s="1"/>
  <c r="H353" i="9"/>
  <c r="I353" i="9" s="1"/>
  <c r="G353" i="9"/>
  <c r="D354" i="9"/>
  <c r="F353" i="9"/>
  <c r="J352" i="9"/>
  <c r="O248" i="9"/>
  <c r="M249" i="9"/>
  <c r="N249" i="9" s="1"/>
  <c r="O249" i="9" s="1"/>
  <c r="M250" i="9" s="1"/>
  <c r="N250" i="9" s="1"/>
  <c r="O250" i="9" s="1"/>
  <c r="M251" i="9" s="1"/>
  <c r="N251" i="9" s="1"/>
  <c r="O251" i="9" s="1"/>
  <c r="M252" i="9" s="1"/>
  <c r="N252" i="9" s="1"/>
  <c r="E373" i="10" l="1"/>
  <c r="J368" i="11"/>
  <c r="G369" i="11"/>
  <c r="H369" i="11"/>
  <c r="I369" i="11" s="1"/>
  <c r="D370" i="11"/>
  <c r="F369" i="11"/>
  <c r="B371" i="11"/>
  <c r="E369" i="11"/>
  <c r="E370" i="11" s="1"/>
  <c r="O369" i="11"/>
  <c r="M370" i="11" s="1"/>
  <c r="N370" i="11" s="1"/>
  <c r="J372" i="10"/>
  <c r="B375" i="10"/>
  <c r="H373" i="10"/>
  <c r="I373" i="10" s="1"/>
  <c r="D374" i="10"/>
  <c r="G373" i="10"/>
  <c r="F373" i="10"/>
  <c r="O368" i="10"/>
  <c r="M369" i="10" s="1"/>
  <c r="N369" i="10" s="1"/>
  <c r="O900" i="9"/>
  <c r="M901" i="9"/>
  <c r="N901" i="9" s="1"/>
  <c r="B902" i="9"/>
  <c r="H354" i="9"/>
  <c r="I354" i="9" s="1"/>
  <c r="G354" i="9"/>
  <c r="D355" i="9"/>
  <c r="F354" i="9"/>
  <c r="J353" i="9"/>
  <c r="E354" i="9"/>
  <c r="O252" i="9"/>
  <c r="M253" i="9"/>
  <c r="N253" i="9" s="1"/>
  <c r="O253" i="9" s="1"/>
  <c r="M254" i="9" s="1"/>
  <c r="N254" i="9" s="1"/>
  <c r="O370" i="11" l="1"/>
  <c r="M371" i="11" s="1"/>
  <c r="N371" i="11" s="1"/>
  <c r="B372" i="11"/>
  <c r="H370" i="11"/>
  <c r="I370" i="11" s="1"/>
  <c r="D371" i="11"/>
  <c r="G370" i="11"/>
  <c r="F370" i="11"/>
  <c r="J369" i="11"/>
  <c r="G374" i="10"/>
  <c r="H374" i="10"/>
  <c r="I374" i="10" s="1"/>
  <c r="D375" i="10"/>
  <c r="F374" i="10"/>
  <c r="J373" i="10"/>
  <c r="E374" i="10"/>
  <c r="B376" i="10"/>
  <c r="O369" i="10"/>
  <c r="M370" i="10" s="1"/>
  <c r="N370" i="10" s="1"/>
  <c r="B903" i="9"/>
  <c r="O901" i="9"/>
  <c r="M902" i="9"/>
  <c r="N902" i="9" s="1"/>
  <c r="E355" i="9"/>
  <c r="G355" i="9"/>
  <c r="H355" i="9"/>
  <c r="I355" i="9" s="1"/>
  <c r="D356" i="9"/>
  <c r="F355" i="9"/>
  <c r="J354" i="9"/>
  <c r="O254" i="9"/>
  <c r="M255" i="9"/>
  <c r="N255" i="9" s="1"/>
  <c r="O255" i="9" s="1"/>
  <c r="M256" i="9" s="1"/>
  <c r="N256" i="9" s="1"/>
  <c r="O371" i="11" l="1"/>
  <c r="M372" i="11" s="1"/>
  <c r="N372" i="11" s="1"/>
  <c r="H371" i="11"/>
  <c r="I371" i="11" s="1"/>
  <c r="G371" i="11"/>
  <c r="D372" i="11"/>
  <c r="F371" i="11"/>
  <c r="J370" i="11"/>
  <c r="E371" i="11"/>
  <c r="E372" i="11" s="1"/>
  <c r="B373" i="11"/>
  <c r="E375" i="10"/>
  <c r="D376" i="10"/>
  <c r="H375" i="10"/>
  <c r="I375" i="10" s="1"/>
  <c r="G375" i="10"/>
  <c r="F375" i="10"/>
  <c r="B377" i="10"/>
  <c r="J374" i="10"/>
  <c r="O370" i="10"/>
  <c r="M371" i="10" s="1"/>
  <c r="N371" i="10" s="1"/>
  <c r="O902" i="9"/>
  <c r="M903" i="9"/>
  <c r="N903" i="9" s="1"/>
  <c r="B904" i="9"/>
  <c r="H356" i="9"/>
  <c r="I356" i="9" s="1"/>
  <c r="G356" i="9"/>
  <c r="F356" i="9"/>
  <c r="J355" i="9"/>
  <c r="E356" i="9"/>
  <c r="O256" i="9"/>
  <c r="M257" i="9"/>
  <c r="N257" i="9" s="1"/>
  <c r="O257" i="9" s="1"/>
  <c r="M258" i="9" s="1"/>
  <c r="N258" i="9" s="1"/>
  <c r="O372" i="11" l="1"/>
  <c r="M373" i="11"/>
  <c r="N373" i="11" s="1"/>
  <c r="B374" i="11"/>
  <c r="H372" i="11"/>
  <c r="I372" i="11" s="1"/>
  <c r="G372" i="11"/>
  <c r="D373" i="11"/>
  <c r="F372" i="11"/>
  <c r="J371" i="11"/>
  <c r="E376" i="10"/>
  <c r="B378" i="10"/>
  <c r="J375" i="10"/>
  <c r="D377" i="10"/>
  <c r="G376" i="10"/>
  <c r="H376" i="10"/>
  <c r="I376" i="10" s="1"/>
  <c r="F376" i="10"/>
  <c r="O371" i="10"/>
  <c r="M372" i="10" s="1"/>
  <c r="N372" i="10" s="1"/>
  <c r="B905" i="9"/>
  <c r="O903" i="9"/>
  <c r="M904" i="9"/>
  <c r="N904" i="9" s="1"/>
  <c r="D357" i="9"/>
  <c r="J356" i="9"/>
  <c r="O258" i="9"/>
  <c r="M259" i="9"/>
  <c r="N259" i="9" s="1"/>
  <c r="O259" i="9" s="1"/>
  <c r="M260" i="9" s="1"/>
  <c r="N260" i="9" s="1"/>
  <c r="O260" i="9" s="1"/>
  <c r="M261" i="9" s="1"/>
  <c r="N261" i="9" s="1"/>
  <c r="O261" i="9" s="1"/>
  <c r="M262" i="9" s="1"/>
  <c r="N262" i="9" s="1"/>
  <c r="O262" i="9" s="1"/>
  <c r="M263" i="9" s="1"/>
  <c r="N263" i="9" s="1"/>
  <c r="O263" i="9" s="1"/>
  <c r="M264" i="9" s="1"/>
  <c r="N264" i="9" s="1"/>
  <c r="O264" i="9" s="1"/>
  <c r="M265" i="9" s="1"/>
  <c r="N265" i="9" s="1"/>
  <c r="O265" i="9" s="1"/>
  <c r="M266" i="9" s="1"/>
  <c r="N266" i="9" s="1"/>
  <c r="H373" i="11" l="1"/>
  <c r="I373" i="11" s="1"/>
  <c r="G373" i="11"/>
  <c r="D374" i="11"/>
  <c r="F373" i="11"/>
  <c r="J372" i="11"/>
  <c r="B375" i="11"/>
  <c r="E373" i="11"/>
  <c r="E374" i="11" s="1"/>
  <c r="O373" i="11"/>
  <c r="M374" i="11" s="1"/>
  <c r="N374" i="11" s="1"/>
  <c r="J376" i="10"/>
  <c r="G377" i="10"/>
  <c r="H377" i="10"/>
  <c r="I377" i="10" s="1"/>
  <c r="D378" i="10"/>
  <c r="F377" i="10"/>
  <c r="E377" i="10"/>
  <c r="B379" i="10"/>
  <c r="O372" i="10"/>
  <c r="M373" i="10" s="1"/>
  <c r="N373" i="10" s="1"/>
  <c r="O904" i="9"/>
  <c r="M905" i="9"/>
  <c r="N905" i="9" s="1"/>
  <c r="B906" i="9"/>
  <c r="G357" i="9"/>
  <c r="H357" i="9"/>
  <c r="I357" i="9" s="1"/>
  <c r="D358" i="9"/>
  <c r="F357" i="9"/>
  <c r="E357" i="9"/>
  <c r="E358" i="9" s="1"/>
  <c r="O266" i="9"/>
  <c r="M267" i="9"/>
  <c r="N267" i="9" s="1"/>
  <c r="O267" i="9" s="1"/>
  <c r="M268" i="9" s="1"/>
  <c r="N268" i="9" s="1"/>
  <c r="O268" i="9" s="1"/>
  <c r="M269" i="9" s="1"/>
  <c r="N269" i="9" s="1"/>
  <c r="O269" i="9" s="1"/>
  <c r="M270" i="9" s="1"/>
  <c r="N270" i="9" s="1"/>
  <c r="O270" i="9" s="1"/>
  <c r="M271" i="9" s="1"/>
  <c r="N271" i="9" s="1"/>
  <c r="O271" i="9" s="1"/>
  <c r="M272" i="9" s="1"/>
  <c r="N272" i="9" s="1"/>
  <c r="O374" i="11" l="1"/>
  <c r="M375" i="11"/>
  <c r="N375" i="11" s="1"/>
  <c r="B376" i="11"/>
  <c r="H374" i="11"/>
  <c r="I374" i="11" s="1"/>
  <c r="G374" i="11"/>
  <c r="D375" i="11"/>
  <c r="F374" i="11"/>
  <c r="J373" i="11"/>
  <c r="E378" i="10"/>
  <c r="J377" i="10"/>
  <c r="B380" i="10"/>
  <c r="G378" i="10"/>
  <c r="H378" i="10"/>
  <c r="I378" i="10" s="1"/>
  <c r="D379" i="10"/>
  <c r="F378" i="10"/>
  <c r="O373" i="10"/>
  <c r="M374" i="10" s="1"/>
  <c r="N374" i="10" s="1"/>
  <c r="B907" i="9"/>
  <c r="O905" i="9"/>
  <c r="M906" i="9" s="1"/>
  <c r="N906" i="9" s="1"/>
  <c r="G358" i="9"/>
  <c r="H358" i="9"/>
  <c r="I358" i="9" s="1"/>
  <c r="D359" i="9"/>
  <c r="F358" i="9"/>
  <c r="J357" i="9"/>
  <c r="O272" i="9"/>
  <c r="M273" i="9"/>
  <c r="N273" i="9" s="1"/>
  <c r="H375" i="11" l="1"/>
  <c r="I375" i="11" s="1"/>
  <c r="G375" i="11"/>
  <c r="D376" i="11"/>
  <c r="F375" i="11"/>
  <c r="J374" i="11"/>
  <c r="B377" i="11"/>
  <c r="E375" i="11"/>
  <c r="E376" i="11" s="1"/>
  <c r="O375" i="11"/>
  <c r="M376" i="11" s="1"/>
  <c r="N376" i="11" s="1"/>
  <c r="E379" i="10"/>
  <c r="H379" i="10"/>
  <c r="I379" i="10" s="1"/>
  <c r="G379" i="10"/>
  <c r="D380" i="10"/>
  <c r="F379" i="10"/>
  <c r="J378" i="10"/>
  <c r="B381" i="10"/>
  <c r="O374" i="10"/>
  <c r="M375" i="10" s="1"/>
  <c r="N375" i="10" s="1"/>
  <c r="O906" i="9"/>
  <c r="M907" i="9"/>
  <c r="N907" i="9" s="1"/>
  <c r="B908" i="9"/>
  <c r="E359" i="9"/>
  <c r="H359" i="9"/>
  <c r="I359" i="9" s="1"/>
  <c r="G359" i="9"/>
  <c r="D360" i="9"/>
  <c r="F359" i="9"/>
  <c r="J358" i="9"/>
  <c r="O273" i="9"/>
  <c r="M274" i="9" s="1"/>
  <c r="N274" i="9" s="1"/>
  <c r="E380" i="10" l="1"/>
  <c r="O376" i="11"/>
  <c r="M377" i="11"/>
  <c r="N377" i="11" s="1"/>
  <c r="B378" i="11"/>
  <c r="G376" i="11"/>
  <c r="H376" i="11"/>
  <c r="I376" i="11" s="1"/>
  <c r="D377" i="11"/>
  <c r="F376" i="11"/>
  <c r="J375" i="11"/>
  <c r="D381" i="10"/>
  <c r="E381" i="10" s="1"/>
  <c r="G380" i="10"/>
  <c r="H380" i="10"/>
  <c r="I380" i="10" s="1"/>
  <c r="F380" i="10"/>
  <c r="B382" i="10"/>
  <c r="J379" i="10"/>
  <c r="O375" i="10"/>
  <c r="M376" i="10" s="1"/>
  <c r="N376" i="10" s="1"/>
  <c r="B909" i="9"/>
  <c r="O907" i="9"/>
  <c r="M908" i="9" s="1"/>
  <c r="N908" i="9" s="1"/>
  <c r="E360" i="9"/>
  <c r="H360" i="9"/>
  <c r="I360" i="9" s="1"/>
  <c r="G360" i="9"/>
  <c r="D361" i="9"/>
  <c r="F360" i="9"/>
  <c r="J359" i="9"/>
  <c r="O274" i="9"/>
  <c r="M275" i="9" s="1"/>
  <c r="N275" i="9" s="1"/>
  <c r="D378" i="11" l="1"/>
  <c r="H377" i="11"/>
  <c r="I377" i="11" s="1"/>
  <c r="G377" i="11"/>
  <c r="F377" i="11"/>
  <c r="J376" i="11"/>
  <c r="B379" i="11"/>
  <c r="E377" i="11"/>
  <c r="E378" i="11" s="1"/>
  <c r="O377" i="11"/>
  <c r="M378" i="11" s="1"/>
  <c r="N378" i="11" s="1"/>
  <c r="B383" i="10"/>
  <c r="J380" i="10"/>
  <c r="G381" i="10"/>
  <c r="H381" i="10"/>
  <c r="I381" i="10" s="1"/>
  <c r="D382" i="10"/>
  <c r="E382" i="10" s="1"/>
  <c r="F381" i="10"/>
  <c r="O376" i="10"/>
  <c r="M377" i="10" s="1"/>
  <c r="N377" i="10" s="1"/>
  <c r="O908" i="9"/>
  <c r="M909" i="9"/>
  <c r="N909" i="9" s="1"/>
  <c r="B910" i="9"/>
  <c r="E361" i="9"/>
  <c r="H361" i="9"/>
  <c r="I361" i="9" s="1"/>
  <c r="G361" i="9"/>
  <c r="D362" i="9"/>
  <c r="F361" i="9"/>
  <c r="J360" i="9"/>
  <c r="O275" i="9"/>
  <c r="M276" i="9"/>
  <c r="N276" i="9" s="1"/>
  <c r="O276" i="9" s="1"/>
  <c r="M277" i="9" s="1"/>
  <c r="N277" i="9" s="1"/>
  <c r="O277" i="9" s="1"/>
  <c r="M278" i="9" s="1"/>
  <c r="N278" i="9" s="1"/>
  <c r="O278" i="9" s="1"/>
  <c r="M279" i="9" s="1"/>
  <c r="N279" i="9" s="1"/>
  <c r="O378" i="11" l="1"/>
  <c r="M379" i="11"/>
  <c r="N379" i="11" s="1"/>
  <c r="B380" i="11"/>
  <c r="J377" i="11"/>
  <c r="H378" i="11"/>
  <c r="I378" i="11" s="1"/>
  <c r="G378" i="11"/>
  <c r="D379" i="11"/>
  <c r="F378" i="11"/>
  <c r="H382" i="10"/>
  <c r="I382" i="10" s="1"/>
  <c r="D383" i="10"/>
  <c r="E383" i="10" s="1"/>
  <c r="G382" i="10"/>
  <c r="F382" i="10"/>
  <c r="J381" i="10"/>
  <c r="B384" i="10"/>
  <c r="O377" i="10"/>
  <c r="M378" i="10" s="1"/>
  <c r="N378" i="10" s="1"/>
  <c r="B911" i="9"/>
  <c r="O909" i="9"/>
  <c r="M910" i="9"/>
  <c r="N910" i="9" s="1"/>
  <c r="G362" i="9"/>
  <c r="H362" i="9"/>
  <c r="I362" i="9" s="1"/>
  <c r="D363" i="9"/>
  <c r="F362" i="9"/>
  <c r="J361" i="9"/>
  <c r="E362" i="9"/>
  <c r="E363" i="9" s="1"/>
  <c r="O279" i="9"/>
  <c r="M280" i="9"/>
  <c r="N280" i="9" s="1"/>
  <c r="O280" i="9" s="1"/>
  <c r="M281" i="9" s="1"/>
  <c r="N281" i="9" s="1"/>
  <c r="G379" i="11" l="1"/>
  <c r="D380" i="11"/>
  <c r="H379" i="11"/>
  <c r="I379" i="11" s="1"/>
  <c r="F379" i="11"/>
  <c r="J378" i="11"/>
  <c r="E379" i="11"/>
  <c r="B381" i="11"/>
  <c r="O379" i="11"/>
  <c r="M380" i="11" s="1"/>
  <c r="N380" i="11" s="1"/>
  <c r="B385" i="10"/>
  <c r="G383" i="10"/>
  <c r="H383" i="10"/>
  <c r="I383" i="10" s="1"/>
  <c r="D384" i="10"/>
  <c r="F383" i="10"/>
  <c r="J382" i="10"/>
  <c r="O378" i="10"/>
  <c r="M379" i="10" s="1"/>
  <c r="N379" i="10" s="1"/>
  <c r="B912" i="9"/>
  <c r="O910" i="9"/>
  <c r="M911" i="9"/>
  <c r="N911" i="9" s="1"/>
  <c r="H363" i="9"/>
  <c r="I363" i="9" s="1"/>
  <c r="G363" i="9"/>
  <c r="D364" i="9"/>
  <c r="F363" i="9"/>
  <c r="J362" i="9"/>
  <c r="O281" i="9"/>
  <c r="M282" i="9"/>
  <c r="N282" i="9" s="1"/>
  <c r="O282" i="9" s="1"/>
  <c r="M283" i="9" s="1"/>
  <c r="N283" i="9" s="1"/>
  <c r="E380" i="11" l="1"/>
  <c r="O380" i="11"/>
  <c r="M381" i="11"/>
  <c r="N381" i="11" s="1"/>
  <c r="B382" i="11"/>
  <c r="J379" i="11"/>
  <c r="D381" i="11"/>
  <c r="H380" i="11"/>
  <c r="I380" i="11" s="1"/>
  <c r="G380" i="11"/>
  <c r="F380" i="11"/>
  <c r="D385" i="10"/>
  <c r="G384" i="10"/>
  <c r="H384" i="10"/>
  <c r="I384" i="10" s="1"/>
  <c r="F384" i="10"/>
  <c r="J383" i="10"/>
  <c r="E384" i="10"/>
  <c r="B386" i="10"/>
  <c r="O379" i="10"/>
  <c r="M380" i="10" s="1"/>
  <c r="N380" i="10" s="1"/>
  <c r="B913" i="9"/>
  <c r="O911" i="9"/>
  <c r="M912" i="9" s="1"/>
  <c r="N912" i="9" s="1"/>
  <c r="G364" i="9"/>
  <c r="H364" i="9"/>
  <c r="I364" i="9" s="1"/>
  <c r="D365" i="9"/>
  <c r="F364" i="9"/>
  <c r="J363" i="9"/>
  <c r="E364" i="9"/>
  <c r="E365" i="9" s="1"/>
  <c r="O283" i="9"/>
  <c r="M284" i="9"/>
  <c r="N284" i="9" s="1"/>
  <c r="J380" i="11" l="1"/>
  <c r="H381" i="11"/>
  <c r="I381" i="11" s="1"/>
  <c r="G381" i="11"/>
  <c r="D382" i="11"/>
  <c r="F381" i="11"/>
  <c r="B383" i="11"/>
  <c r="E381" i="11"/>
  <c r="O381" i="11"/>
  <c r="M382" i="11" s="1"/>
  <c r="N382" i="11" s="1"/>
  <c r="E385" i="10"/>
  <c r="J384" i="10"/>
  <c r="B387" i="10"/>
  <c r="D386" i="10"/>
  <c r="G385" i="10"/>
  <c r="H385" i="10"/>
  <c r="I385" i="10" s="1"/>
  <c r="F385" i="10"/>
  <c r="O380" i="10"/>
  <c r="M381" i="10" s="1"/>
  <c r="N381" i="10" s="1"/>
  <c r="O912" i="9"/>
  <c r="M913" i="9"/>
  <c r="N913" i="9" s="1"/>
  <c r="B914" i="9"/>
  <c r="G365" i="9"/>
  <c r="H365" i="9"/>
  <c r="I365" i="9" s="1"/>
  <c r="D366" i="9"/>
  <c r="F365" i="9"/>
  <c r="J364" i="9"/>
  <c r="O284" i="9"/>
  <c r="M285" i="9"/>
  <c r="N285" i="9" s="1"/>
  <c r="E382" i="11" l="1"/>
  <c r="O382" i="11"/>
  <c r="M383" i="11" s="1"/>
  <c r="N383" i="11" s="1"/>
  <c r="B384" i="11"/>
  <c r="H382" i="11"/>
  <c r="I382" i="11" s="1"/>
  <c r="D383" i="11"/>
  <c r="G382" i="11"/>
  <c r="F382" i="11"/>
  <c r="J381" i="11"/>
  <c r="J385" i="10"/>
  <c r="G386" i="10"/>
  <c r="H386" i="10"/>
  <c r="I386" i="10" s="1"/>
  <c r="D387" i="10"/>
  <c r="F386" i="10"/>
  <c r="E386" i="10"/>
  <c r="B388" i="10"/>
  <c r="O381" i="10"/>
  <c r="M382" i="10" s="1"/>
  <c r="N382" i="10" s="1"/>
  <c r="B915" i="9"/>
  <c r="O913" i="9"/>
  <c r="M914" i="9" s="1"/>
  <c r="N914" i="9" s="1"/>
  <c r="G366" i="9"/>
  <c r="H366" i="9"/>
  <c r="I366" i="9" s="1"/>
  <c r="D367" i="9"/>
  <c r="F366" i="9"/>
  <c r="J365" i="9"/>
  <c r="E366" i="9"/>
  <c r="E367" i="9" s="1"/>
  <c r="O285" i="9"/>
  <c r="M286" i="9"/>
  <c r="N286" i="9" s="1"/>
  <c r="O286" i="9" s="1"/>
  <c r="M287" i="9" s="1"/>
  <c r="N287" i="9" s="1"/>
  <c r="O287" i="9" s="1"/>
  <c r="M288" i="9" s="1"/>
  <c r="N288" i="9" s="1"/>
  <c r="O288" i="9" s="1"/>
  <c r="M289" i="9" s="1"/>
  <c r="N289" i="9" s="1"/>
  <c r="O289" i="9" s="1"/>
  <c r="M290" i="9" s="1"/>
  <c r="N290" i="9" s="1"/>
  <c r="O290" i="9" s="1"/>
  <c r="M291" i="9" s="1"/>
  <c r="N291" i="9" s="1"/>
  <c r="O291" i="9" s="1"/>
  <c r="M292" i="9" s="1"/>
  <c r="N292" i="9" s="1"/>
  <c r="O383" i="11" l="1"/>
  <c r="M384" i="11" s="1"/>
  <c r="N384" i="11" s="1"/>
  <c r="H383" i="11"/>
  <c r="I383" i="11" s="1"/>
  <c r="G383" i="11"/>
  <c r="D384" i="11"/>
  <c r="F383" i="11"/>
  <c r="J382" i="11"/>
  <c r="E383" i="11"/>
  <c r="E384" i="11" s="1"/>
  <c r="B385" i="11"/>
  <c r="G387" i="10"/>
  <c r="H387" i="10"/>
  <c r="I387" i="10" s="1"/>
  <c r="D388" i="10"/>
  <c r="F387" i="10"/>
  <c r="E387" i="10"/>
  <c r="J386" i="10"/>
  <c r="B389" i="10"/>
  <c r="O382" i="10"/>
  <c r="M383" i="10" s="1"/>
  <c r="N383" i="10" s="1"/>
  <c r="O914" i="9"/>
  <c r="M915" i="9"/>
  <c r="N915" i="9" s="1"/>
  <c r="B916" i="9"/>
  <c r="G367" i="9"/>
  <c r="H367" i="9"/>
  <c r="I367" i="9" s="1"/>
  <c r="D368" i="9"/>
  <c r="F367" i="9"/>
  <c r="J366" i="9"/>
  <c r="O292" i="9"/>
  <c r="M293" i="9"/>
  <c r="N293" i="9" s="1"/>
  <c r="O384" i="11" l="1"/>
  <c r="M385" i="11"/>
  <c r="N385" i="11" s="1"/>
  <c r="B386" i="11"/>
  <c r="H384" i="11"/>
  <c r="I384" i="11" s="1"/>
  <c r="G384" i="11"/>
  <c r="D385" i="11"/>
  <c r="F384" i="11"/>
  <c r="J383" i="11"/>
  <c r="E388" i="10"/>
  <c r="B390" i="10"/>
  <c r="D389" i="10"/>
  <c r="G388" i="10"/>
  <c r="H388" i="10"/>
  <c r="I388" i="10" s="1"/>
  <c r="F388" i="10"/>
  <c r="J387" i="10"/>
  <c r="O383" i="10"/>
  <c r="M384" i="10" s="1"/>
  <c r="N384" i="10" s="1"/>
  <c r="B917" i="9"/>
  <c r="O915" i="9"/>
  <c r="M916" i="9" s="1"/>
  <c r="N916" i="9" s="1"/>
  <c r="H368" i="9"/>
  <c r="I368" i="9" s="1"/>
  <c r="G368" i="9"/>
  <c r="F368" i="9"/>
  <c r="J367" i="9"/>
  <c r="E368" i="9"/>
  <c r="D369" i="9" s="1"/>
  <c r="O293" i="9"/>
  <c r="M294" i="9" s="1"/>
  <c r="N294" i="9" s="1"/>
  <c r="O294" i="9" s="1"/>
  <c r="M295" i="9" s="1"/>
  <c r="N295" i="9" s="1"/>
  <c r="H385" i="11" l="1"/>
  <c r="I385" i="11" s="1"/>
  <c r="G385" i="11"/>
  <c r="D386" i="11"/>
  <c r="F385" i="11"/>
  <c r="J384" i="11"/>
  <c r="B387" i="11"/>
  <c r="E385" i="11"/>
  <c r="O385" i="11"/>
  <c r="M386" i="11" s="1"/>
  <c r="N386" i="11" s="1"/>
  <c r="J388" i="10"/>
  <c r="G389" i="10"/>
  <c r="H389" i="10"/>
  <c r="I389" i="10" s="1"/>
  <c r="D390" i="10"/>
  <c r="F389" i="10"/>
  <c r="E389" i="10"/>
  <c r="B391" i="10"/>
  <c r="O384" i="10"/>
  <c r="M385" i="10" s="1"/>
  <c r="N385" i="10" s="1"/>
  <c r="O916" i="9"/>
  <c r="M917" i="9" s="1"/>
  <c r="N917" i="9" s="1"/>
  <c r="B918" i="9"/>
  <c r="G369" i="9"/>
  <c r="H369" i="9"/>
  <c r="I369" i="9" s="1"/>
  <c r="E369" i="9"/>
  <c r="D370" i="9"/>
  <c r="F369" i="9"/>
  <c r="J368" i="9"/>
  <c r="O295" i="9"/>
  <c r="M296" i="9"/>
  <c r="N296" i="9" s="1"/>
  <c r="E386" i="11" l="1"/>
  <c r="O386" i="11"/>
  <c r="M387" i="11"/>
  <c r="N387" i="11" s="1"/>
  <c r="B388" i="11"/>
  <c r="H386" i="11"/>
  <c r="I386" i="11" s="1"/>
  <c r="G386" i="11"/>
  <c r="D387" i="11"/>
  <c r="F386" i="11"/>
  <c r="J385" i="11"/>
  <c r="E390" i="10"/>
  <c r="B392" i="10"/>
  <c r="G390" i="10"/>
  <c r="H390" i="10"/>
  <c r="I390" i="10" s="1"/>
  <c r="D391" i="10"/>
  <c r="F390" i="10"/>
  <c r="J389" i="10"/>
  <c r="O385" i="10"/>
  <c r="M386" i="10" s="1"/>
  <c r="N386" i="10" s="1"/>
  <c r="O917" i="9"/>
  <c r="M918" i="9"/>
  <c r="N918" i="9" s="1"/>
  <c r="B919" i="9"/>
  <c r="G370" i="9"/>
  <c r="H370" i="9"/>
  <c r="I370" i="9" s="1"/>
  <c r="D371" i="9"/>
  <c r="F370" i="9"/>
  <c r="E370" i="9"/>
  <c r="E371" i="9" s="1"/>
  <c r="J369" i="9"/>
  <c r="O296" i="9"/>
  <c r="M297" i="9"/>
  <c r="N297" i="9" s="1"/>
  <c r="O297" i="9" s="1"/>
  <c r="M298" i="9" s="1"/>
  <c r="N298" i="9" s="1"/>
  <c r="H387" i="11" l="1"/>
  <c r="I387" i="11" s="1"/>
  <c r="G387" i="11"/>
  <c r="D388" i="11"/>
  <c r="F387" i="11"/>
  <c r="J386" i="11"/>
  <c r="B389" i="11"/>
  <c r="E387" i="11"/>
  <c r="E388" i="11" s="1"/>
  <c r="O387" i="11"/>
  <c r="M388" i="11" s="1"/>
  <c r="N388" i="11" s="1"/>
  <c r="D392" i="10"/>
  <c r="G391" i="10"/>
  <c r="H391" i="10"/>
  <c r="I391" i="10" s="1"/>
  <c r="F391" i="10"/>
  <c r="J390" i="10"/>
  <c r="E391" i="10"/>
  <c r="B393" i="10"/>
  <c r="O386" i="10"/>
  <c r="M387" i="10" s="1"/>
  <c r="N387" i="10" s="1"/>
  <c r="B920" i="9"/>
  <c r="O918" i="9"/>
  <c r="M919" i="9"/>
  <c r="N919" i="9" s="1"/>
  <c r="H371" i="9"/>
  <c r="I371" i="9" s="1"/>
  <c r="G371" i="9"/>
  <c r="D372" i="9"/>
  <c r="F371" i="9"/>
  <c r="J370" i="9"/>
  <c r="O298" i="9"/>
  <c r="M299" i="9"/>
  <c r="N299" i="9" s="1"/>
  <c r="O388" i="11" l="1"/>
  <c r="M389" i="11"/>
  <c r="N389" i="11" s="1"/>
  <c r="B390" i="11"/>
  <c r="G388" i="11"/>
  <c r="H388" i="11"/>
  <c r="I388" i="11" s="1"/>
  <c r="D389" i="11"/>
  <c r="F388" i="11"/>
  <c r="J387" i="11"/>
  <c r="E392" i="10"/>
  <c r="D393" i="10" s="1"/>
  <c r="G393" i="10" s="1"/>
  <c r="B394" i="10"/>
  <c r="J391" i="10"/>
  <c r="H392" i="10"/>
  <c r="I392" i="10" s="1"/>
  <c r="G392" i="10"/>
  <c r="F392" i="10"/>
  <c r="O387" i="10"/>
  <c r="M388" i="10" s="1"/>
  <c r="N388" i="10" s="1"/>
  <c r="O919" i="9"/>
  <c r="M920" i="9" s="1"/>
  <c r="N920" i="9" s="1"/>
  <c r="B921" i="9"/>
  <c r="G372" i="9"/>
  <c r="H372" i="9"/>
  <c r="I372" i="9" s="1"/>
  <c r="D373" i="9"/>
  <c r="F372" i="9"/>
  <c r="J371" i="9"/>
  <c r="E372" i="9"/>
  <c r="O299" i="9"/>
  <c r="M300" i="9"/>
  <c r="N300" i="9" s="1"/>
  <c r="O300" i="9" s="1"/>
  <c r="M301" i="9" s="1"/>
  <c r="N301" i="9" s="1"/>
  <c r="O301" i="9" s="1"/>
  <c r="M302" i="9" s="1"/>
  <c r="N302" i="9" s="1"/>
  <c r="O302" i="9" s="1"/>
  <c r="M303" i="9" s="1"/>
  <c r="N303" i="9" s="1"/>
  <c r="O303" i="9" s="1"/>
  <c r="M304" i="9" s="1"/>
  <c r="N304" i="9" s="1"/>
  <c r="O304" i="9" s="1"/>
  <c r="M305" i="9" s="1"/>
  <c r="N305" i="9" s="1"/>
  <c r="D390" i="11" l="1"/>
  <c r="H389" i="11"/>
  <c r="I389" i="11" s="1"/>
  <c r="G389" i="11"/>
  <c r="F389" i="11"/>
  <c r="J388" i="11"/>
  <c r="B391" i="11"/>
  <c r="E389" i="11"/>
  <c r="E390" i="11" s="1"/>
  <c r="O389" i="11"/>
  <c r="M390" i="11" s="1"/>
  <c r="N390" i="11" s="1"/>
  <c r="E393" i="10"/>
  <c r="F393" i="10"/>
  <c r="H393" i="10"/>
  <c r="I393" i="10" s="1"/>
  <c r="J392" i="10"/>
  <c r="B395" i="10"/>
  <c r="D394" i="10"/>
  <c r="O388" i="10"/>
  <c r="M389" i="10" s="1"/>
  <c r="N389" i="10" s="1"/>
  <c r="O920" i="9"/>
  <c r="M921" i="9" s="1"/>
  <c r="N921" i="9" s="1"/>
  <c r="B922" i="9"/>
  <c r="E373" i="9"/>
  <c r="G373" i="9"/>
  <c r="H373" i="9"/>
  <c r="I373" i="9" s="1"/>
  <c r="D374" i="9"/>
  <c r="F373" i="9"/>
  <c r="J372" i="9"/>
  <c r="O305" i="9"/>
  <c r="M306" i="9"/>
  <c r="N306" i="9" s="1"/>
  <c r="O306" i="9" s="1"/>
  <c r="M307" i="9" s="1"/>
  <c r="N307" i="9" s="1"/>
  <c r="O390" i="11" l="1"/>
  <c r="M391" i="11"/>
  <c r="N391" i="11" s="1"/>
  <c r="B392" i="11"/>
  <c r="J389" i="11"/>
  <c r="H390" i="11"/>
  <c r="I390" i="11" s="1"/>
  <c r="G390" i="11"/>
  <c r="D391" i="11"/>
  <c r="F390" i="11"/>
  <c r="J393" i="10"/>
  <c r="G394" i="10"/>
  <c r="D395" i="10"/>
  <c r="H394" i="10"/>
  <c r="I394" i="10" s="1"/>
  <c r="F394" i="10"/>
  <c r="E394" i="10"/>
  <c r="B396" i="10"/>
  <c r="O389" i="10"/>
  <c r="M390" i="10" s="1"/>
  <c r="N390" i="10" s="1"/>
  <c r="O921" i="9"/>
  <c r="M922" i="9"/>
  <c r="N922" i="9" s="1"/>
  <c r="B923" i="9"/>
  <c r="E374" i="9"/>
  <c r="G374" i="9"/>
  <c r="H374" i="9"/>
  <c r="I374" i="9" s="1"/>
  <c r="D375" i="9"/>
  <c r="F374" i="9"/>
  <c r="J373" i="9"/>
  <c r="O307" i="9"/>
  <c r="M308" i="9" s="1"/>
  <c r="N308" i="9" s="1"/>
  <c r="O308" i="9" s="1"/>
  <c r="M309" i="9" s="1"/>
  <c r="N309" i="9" s="1"/>
  <c r="O309" i="9" s="1"/>
  <c r="M310" i="9" s="1"/>
  <c r="N310" i="9" s="1"/>
  <c r="O310" i="9" s="1"/>
  <c r="M311" i="9" s="1"/>
  <c r="N311" i="9" s="1"/>
  <c r="G391" i="11" l="1"/>
  <c r="D392" i="11"/>
  <c r="H391" i="11"/>
  <c r="I391" i="11" s="1"/>
  <c r="F391" i="11"/>
  <c r="J390" i="11"/>
  <c r="E391" i="11"/>
  <c r="B393" i="11"/>
  <c r="O391" i="11"/>
  <c r="M392" i="11" s="1"/>
  <c r="N392" i="11" s="1"/>
  <c r="E395" i="10"/>
  <c r="B397" i="10"/>
  <c r="J394" i="10"/>
  <c r="G395" i="10"/>
  <c r="H395" i="10"/>
  <c r="I395" i="10" s="1"/>
  <c r="D396" i="10"/>
  <c r="F395" i="10"/>
  <c r="O390" i="10"/>
  <c r="M391" i="10" s="1"/>
  <c r="N391" i="10" s="1"/>
  <c r="B924" i="9"/>
  <c r="O922" i="9"/>
  <c r="M923" i="9"/>
  <c r="N923" i="9" s="1"/>
  <c r="G375" i="9"/>
  <c r="H375" i="9"/>
  <c r="I375" i="9" s="1"/>
  <c r="D376" i="9"/>
  <c r="F375" i="9"/>
  <c r="J374" i="9"/>
  <c r="E375" i="9"/>
  <c r="O311" i="9"/>
  <c r="M312" i="9"/>
  <c r="N312" i="9" s="1"/>
  <c r="O312" i="9" s="1"/>
  <c r="M313" i="9" s="1"/>
  <c r="N313" i="9" s="1"/>
  <c r="E392" i="11" l="1"/>
  <c r="D393" i="11" s="1"/>
  <c r="O392" i="11"/>
  <c r="M393" i="11"/>
  <c r="N393" i="11" s="1"/>
  <c r="B394" i="11"/>
  <c r="J391" i="11"/>
  <c r="H392" i="11"/>
  <c r="I392" i="11" s="1"/>
  <c r="G392" i="11"/>
  <c r="F392" i="11"/>
  <c r="H396" i="10"/>
  <c r="I396" i="10" s="1"/>
  <c r="G396" i="10"/>
  <c r="D397" i="10"/>
  <c r="F396" i="10"/>
  <c r="J395" i="10"/>
  <c r="E396" i="10"/>
  <c r="B398" i="10"/>
  <c r="O391" i="10"/>
  <c r="M392" i="10" s="1"/>
  <c r="N392" i="10" s="1"/>
  <c r="O923" i="9"/>
  <c r="M924" i="9" s="1"/>
  <c r="N924" i="9" s="1"/>
  <c r="B925" i="9"/>
  <c r="E376" i="9"/>
  <c r="G376" i="9"/>
  <c r="H376" i="9"/>
  <c r="I376" i="9" s="1"/>
  <c r="D377" i="9"/>
  <c r="F376" i="9"/>
  <c r="J375" i="9"/>
  <c r="O313" i="9"/>
  <c r="M314" i="9"/>
  <c r="N314" i="9" s="1"/>
  <c r="J392" i="11" l="1"/>
  <c r="H393" i="11"/>
  <c r="I393" i="11" s="1"/>
  <c r="G393" i="11"/>
  <c r="D394" i="11"/>
  <c r="F393" i="11"/>
  <c r="B395" i="11"/>
  <c r="E393" i="11"/>
  <c r="E394" i="11" s="1"/>
  <c r="O393" i="11"/>
  <c r="M394" i="11" s="1"/>
  <c r="N394" i="11" s="1"/>
  <c r="E397" i="10"/>
  <c r="B399" i="10"/>
  <c r="H397" i="10"/>
  <c r="I397" i="10" s="1"/>
  <c r="D398" i="10"/>
  <c r="G397" i="10"/>
  <c r="F397" i="10"/>
  <c r="J396" i="10"/>
  <c r="O392" i="10"/>
  <c r="M393" i="10" s="1"/>
  <c r="N393" i="10" s="1"/>
  <c r="O924" i="9"/>
  <c r="M925" i="9" s="1"/>
  <c r="N925" i="9" s="1"/>
  <c r="B926" i="9"/>
  <c r="G377" i="9"/>
  <c r="H377" i="9"/>
  <c r="I377" i="9" s="1"/>
  <c r="D378" i="9"/>
  <c r="F377" i="9"/>
  <c r="J376" i="9"/>
  <c r="E377" i="9"/>
  <c r="E378" i="9" s="1"/>
  <c r="O314" i="9"/>
  <c r="M315" i="9"/>
  <c r="N315" i="9" s="1"/>
  <c r="O315" i="9" s="1"/>
  <c r="M316" i="9" s="1"/>
  <c r="N316" i="9" s="1"/>
  <c r="O316" i="9" s="1"/>
  <c r="M317" i="9" s="1"/>
  <c r="N317" i="9" s="1"/>
  <c r="B396" i="11" l="1"/>
  <c r="O394" i="11"/>
  <c r="M395" i="11"/>
  <c r="N395" i="11" s="1"/>
  <c r="H394" i="11"/>
  <c r="I394" i="11" s="1"/>
  <c r="G394" i="11"/>
  <c r="D395" i="11"/>
  <c r="F394" i="11"/>
  <c r="J393" i="11"/>
  <c r="D399" i="10"/>
  <c r="G398" i="10"/>
  <c r="H398" i="10"/>
  <c r="I398" i="10" s="1"/>
  <c r="F398" i="10"/>
  <c r="J397" i="10"/>
  <c r="E398" i="10"/>
  <c r="B400" i="10"/>
  <c r="O393" i="10"/>
  <c r="M394" i="10" s="1"/>
  <c r="N394" i="10" s="1"/>
  <c r="O925" i="9"/>
  <c r="M926" i="9"/>
  <c r="N926" i="9" s="1"/>
  <c r="B927" i="9"/>
  <c r="H378" i="9"/>
  <c r="I378" i="9" s="1"/>
  <c r="G378" i="9"/>
  <c r="D379" i="9"/>
  <c r="F378" i="9"/>
  <c r="J377" i="9"/>
  <c r="O317" i="9"/>
  <c r="M318" i="9"/>
  <c r="N318" i="9" s="1"/>
  <c r="O318" i="9" s="1"/>
  <c r="M319" i="9" s="1"/>
  <c r="N319" i="9" s="1"/>
  <c r="H395" i="11" l="1"/>
  <c r="I395" i="11" s="1"/>
  <c r="G395" i="11"/>
  <c r="D396" i="11"/>
  <c r="F395" i="11"/>
  <c r="J394" i="11"/>
  <c r="O395" i="11"/>
  <c r="M396" i="11" s="1"/>
  <c r="N396" i="11" s="1"/>
  <c r="B397" i="11"/>
  <c r="E395" i="11"/>
  <c r="E399" i="10"/>
  <c r="J398" i="10"/>
  <c r="B401" i="10"/>
  <c r="G399" i="10"/>
  <c r="D400" i="10"/>
  <c r="H399" i="10"/>
  <c r="I399" i="10" s="1"/>
  <c r="F399" i="10"/>
  <c r="O394" i="10"/>
  <c r="M395" i="10" s="1"/>
  <c r="N395" i="10" s="1"/>
  <c r="B928" i="9"/>
  <c r="O926" i="9"/>
  <c r="M927" i="9"/>
  <c r="N927" i="9" s="1"/>
  <c r="E379" i="9"/>
  <c r="H379" i="9"/>
  <c r="I379" i="9" s="1"/>
  <c r="G379" i="9"/>
  <c r="D380" i="9"/>
  <c r="F379" i="9"/>
  <c r="J378" i="9"/>
  <c r="O319" i="9"/>
  <c r="M320" i="9" s="1"/>
  <c r="N320" i="9" s="1"/>
  <c r="E396" i="11" l="1"/>
  <c r="O396" i="11"/>
  <c r="M397" i="11"/>
  <c r="N397" i="11" s="1"/>
  <c r="B398" i="11"/>
  <c r="H396" i="11"/>
  <c r="I396" i="11" s="1"/>
  <c r="G396" i="11"/>
  <c r="D397" i="11"/>
  <c r="F396" i="11"/>
  <c r="J395" i="11"/>
  <c r="J399" i="10"/>
  <c r="G400" i="10"/>
  <c r="H400" i="10"/>
  <c r="I400" i="10" s="1"/>
  <c r="D401" i="10"/>
  <c r="F400" i="10"/>
  <c r="E400" i="10"/>
  <c r="B402" i="10"/>
  <c r="O395" i="10"/>
  <c r="M396" i="10" s="1"/>
  <c r="N396" i="10" s="1"/>
  <c r="O927" i="9"/>
  <c r="M928" i="9"/>
  <c r="N928" i="9" s="1"/>
  <c r="B929" i="9"/>
  <c r="G380" i="9"/>
  <c r="H380" i="9"/>
  <c r="I380" i="9" s="1"/>
  <c r="F380" i="9"/>
  <c r="J379" i="9"/>
  <c r="E380" i="9"/>
  <c r="D381" i="9" s="1"/>
  <c r="O320" i="9"/>
  <c r="M321" i="9"/>
  <c r="N321" i="9" s="1"/>
  <c r="O321" i="9" s="1"/>
  <c r="M322" i="9" s="1"/>
  <c r="N322" i="9" s="1"/>
  <c r="O322" i="9" s="1"/>
  <c r="M323" i="9" s="1"/>
  <c r="N323" i="9" s="1"/>
  <c r="E401" i="10" l="1"/>
  <c r="H397" i="11"/>
  <c r="I397" i="11" s="1"/>
  <c r="G397" i="11"/>
  <c r="D398" i="11"/>
  <c r="F397" i="11"/>
  <c r="J396" i="11"/>
  <c r="E397" i="11"/>
  <c r="E398" i="11" s="1"/>
  <c r="B399" i="11"/>
  <c r="O397" i="11"/>
  <c r="M398" i="11" s="1"/>
  <c r="N398" i="11" s="1"/>
  <c r="G401" i="10"/>
  <c r="H401" i="10"/>
  <c r="I401" i="10" s="1"/>
  <c r="D402" i="10"/>
  <c r="E402" i="10" s="1"/>
  <c r="F401" i="10"/>
  <c r="J400" i="10"/>
  <c r="B403" i="10"/>
  <c r="O396" i="10"/>
  <c r="M397" i="10" s="1"/>
  <c r="N397" i="10" s="1"/>
  <c r="B930" i="9"/>
  <c r="O928" i="9"/>
  <c r="M929" i="9" s="1"/>
  <c r="N929" i="9" s="1"/>
  <c r="G381" i="9"/>
  <c r="H381" i="9"/>
  <c r="I381" i="9" s="1"/>
  <c r="E381" i="9"/>
  <c r="D382" i="9"/>
  <c r="F381" i="9"/>
  <c r="J380" i="9"/>
  <c r="O323" i="9"/>
  <c r="M324" i="9"/>
  <c r="N324" i="9" s="1"/>
  <c r="O324" i="9" s="1"/>
  <c r="M325" i="9" s="1"/>
  <c r="N325" i="9" s="1"/>
  <c r="B400" i="11" l="1"/>
  <c r="O398" i="11"/>
  <c r="M399" i="11"/>
  <c r="N399" i="11" s="1"/>
  <c r="H398" i="11"/>
  <c r="I398" i="11" s="1"/>
  <c r="G398" i="11"/>
  <c r="D399" i="11"/>
  <c r="F398" i="11"/>
  <c r="J397" i="11"/>
  <c r="B404" i="10"/>
  <c r="G402" i="10"/>
  <c r="H402" i="10"/>
  <c r="I402" i="10" s="1"/>
  <c r="D403" i="10"/>
  <c r="F402" i="10"/>
  <c r="J401" i="10"/>
  <c r="O397" i="10"/>
  <c r="M398" i="10" s="1"/>
  <c r="N398" i="10" s="1"/>
  <c r="O929" i="9"/>
  <c r="M930" i="9"/>
  <c r="N930" i="9" s="1"/>
  <c r="B931" i="9"/>
  <c r="E382" i="9"/>
  <c r="H382" i="9"/>
  <c r="I382" i="9" s="1"/>
  <c r="G382" i="9"/>
  <c r="D383" i="9"/>
  <c r="F382" i="9"/>
  <c r="J381" i="9"/>
  <c r="O325" i="9"/>
  <c r="M326" i="9"/>
  <c r="N326" i="9" s="1"/>
  <c r="O326" i="9" s="1"/>
  <c r="M327" i="9" s="1"/>
  <c r="N327" i="9" s="1"/>
  <c r="O327" i="9" s="1"/>
  <c r="M328" i="9" s="1"/>
  <c r="N328" i="9" s="1"/>
  <c r="O328" i="9" s="1"/>
  <c r="M329" i="9" s="1"/>
  <c r="N329" i="9" s="1"/>
  <c r="H399" i="11" l="1"/>
  <c r="I399" i="11" s="1"/>
  <c r="G399" i="11"/>
  <c r="D400" i="11"/>
  <c r="F399" i="11"/>
  <c r="J398" i="11"/>
  <c r="O399" i="11"/>
  <c r="M400" i="11" s="1"/>
  <c r="N400" i="11" s="1"/>
  <c r="E399" i="11"/>
  <c r="E400" i="11" s="1"/>
  <c r="B401" i="11"/>
  <c r="G403" i="10"/>
  <c r="H403" i="10"/>
  <c r="I403" i="10" s="1"/>
  <c r="D404" i="10"/>
  <c r="F403" i="10"/>
  <c r="J402" i="10"/>
  <c r="E403" i="10"/>
  <c r="B405" i="10"/>
  <c r="O398" i="10"/>
  <c r="M399" i="10" s="1"/>
  <c r="N399" i="10" s="1"/>
  <c r="O930" i="9"/>
  <c r="M931" i="9" s="1"/>
  <c r="N931" i="9" s="1"/>
  <c r="B932" i="9"/>
  <c r="G383" i="9"/>
  <c r="H383" i="9"/>
  <c r="I383" i="9" s="1"/>
  <c r="D384" i="9"/>
  <c r="F383" i="9"/>
  <c r="J382" i="9"/>
  <c r="E383" i="9"/>
  <c r="E384" i="9" s="1"/>
  <c r="O329" i="9"/>
  <c r="M330" i="9"/>
  <c r="N330" i="9" s="1"/>
  <c r="O330" i="9" s="1"/>
  <c r="M331" i="9" s="1"/>
  <c r="N331" i="9" s="1"/>
  <c r="O331" i="9" s="1"/>
  <c r="M332" i="9" s="1"/>
  <c r="N332" i="9" s="1"/>
  <c r="O400" i="11" l="1"/>
  <c r="M401" i="11"/>
  <c r="N401" i="11" s="1"/>
  <c r="B402" i="11"/>
  <c r="H400" i="11"/>
  <c r="I400" i="11" s="1"/>
  <c r="G400" i="11"/>
  <c r="D401" i="11"/>
  <c r="F400" i="11"/>
  <c r="J399" i="11"/>
  <c r="E404" i="10"/>
  <c r="D405" i="10" s="1"/>
  <c r="G405" i="10" s="1"/>
  <c r="B406" i="10"/>
  <c r="G404" i="10"/>
  <c r="H404" i="10"/>
  <c r="I404" i="10" s="1"/>
  <c r="F404" i="10"/>
  <c r="J403" i="10"/>
  <c r="O399" i="10"/>
  <c r="M400" i="10" s="1"/>
  <c r="N400" i="10" s="1"/>
  <c r="O931" i="9"/>
  <c r="M932" i="9" s="1"/>
  <c r="N932" i="9" s="1"/>
  <c r="B933" i="9"/>
  <c r="G384" i="9"/>
  <c r="H384" i="9"/>
  <c r="I384" i="9" s="1"/>
  <c r="D385" i="9"/>
  <c r="F384" i="9"/>
  <c r="J383" i="9"/>
  <c r="O332" i="9"/>
  <c r="M333" i="9"/>
  <c r="N333" i="9" s="1"/>
  <c r="O333" i="9" s="1"/>
  <c r="M334" i="9" s="1"/>
  <c r="N334" i="9" s="1"/>
  <c r="O334" i="9" s="1"/>
  <c r="M335" i="9" s="1"/>
  <c r="N335" i="9" s="1"/>
  <c r="G401" i="11" l="1"/>
  <c r="H401" i="11"/>
  <c r="I401" i="11" s="1"/>
  <c r="D402" i="11"/>
  <c r="F401" i="11"/>
  <c r="J400" i="11"/>
  <c r="E401" i="11"/>
  <c r="E402" i="11" s="1"/>
  <c r="B403" i="11"/>
  <c r="O401" i="11"/>
  <c r="M402" i="11"/>
  <c r="N402" i="11" s="1"/>
  <c r="F405" i="10"/>
  <c r="E405" i="10"/>
  <c r="H405" i="10"/>
  <c r="I405" i="10" s="1"/>
  <c r="B407" i="10"/>
  <c r="D406" i="10"/>
  <c r="J404" i="10"/>
  <c r="O400" i="10"/>
  <c r="M401" i="10" s="1"/>
  <c r="N401" i="10" s="1"/>
  <c r="O932" i="9"/>
  <c r="M933" i="9"/>
  <c r="N933" i="9" s="1"/>
  <c r="B934" i="9"/>
  <c r="E385" i="9"/>
  <c r="G385" i="9"/>
  <c r="H385" i="9"/>
  <c r="I385" i="9" s="1"/>
  <c r="D386" i="9"/>
  <c r="F385" i="9"/>
  <c r="J384" i="9"/>
  <c r="O335" i="9"/>
  <c r="M336" i="9" s="1"/>
  <c r="N336" i="9" s="1"/>
  <c r="O336" i="9" s="1"/>
  <c r="M337" i="9" s="1"/>
  <c r="N337" i="9" s="1"/>
  <c r="O337" i="9" s="1"/>
  <c r="M338" i="9" s="1"/>
  <c r="N338" i="9" s="1"/>
  <c r="J405" i="10" l="1"/>
  <c r="B404" i="11"/>
  <c r="H402" i="11"/>
  <c r="I402" i="11" s="1"/>
  <c r="G402" i="11"/>
  <c r="D403" i="11"/>
  <c r="F402" i="11"/>
  <c r="O402" i="11"/>
  <c r="M403" i="11" s="1"/>
  <c r="N403" i="11" s="1"/>
  <c r="J401" i="11"/>
  <c r="H406" i="10"/>
  <c r="I406" i="10" s="1"/>
  <c r="G406" i="10"/>
  <c r="D407" i="10"/>
  <c r="F406" i="10"/>
  <c r="E406" i="10"/>
  <c r="B408" i="10"/>
  <c r="O401" i="10"/>
  <c r="M402" i="10" s="1"/>
  <c r="N402" i="10" s="1"/>
  <c r="B935" i="9"/>
  <c r="O933" i="9"/>
  <c r="M934" i="9" s="1"/>
  <c r="N934" i="9" s="1"/>
  <c r="G386" i="9"/>
  <c r="H386" i="9"/>
  <c r="I386" i="9" s="1"/>
  <c r="D387" i="9"/>
  <c r="F386" i="9"/>
  <c r="J385" i="9"/>
  <c r="E386" i="9"/>
  <c r="O338" i="9"/>
  <c r="M339" i="9"/>
  <c r="N339" i="9" s="1"/>
  <c r="O403" i="11" l="1"/>
  <c r="M404" i="11" s="1"/>
  <c r="N404" i="11" s="1"/>
  <c r="H403" i="11"/>
  <c r="I403" i="11" s="1"/>
  <c r="G403" i="11"/>
  <c r="D404" i="11"/>
  <c r="F403" i="11"/>
  <c r="J402" i="11"/>
  <c r="B405" i="11"/>
  <c r="E403" i="11"/>
  <c r="E407" i="10"/>
  <c r="B409" i="10"/>
  <c r="D408" i="10"/>
  <c r="G407" i="10"/>
  <c r="H407" i="10"/>
  <c r="I407" i="10" s="1"/>
  <c r="F407" i="10"/>
  <c r="J406" i="10"/>
  <c r="O402" i="10"/>
  <c r="M403" i="10" s="1"/>
  <c r="N403" i="10" s="1"/>
  <c r="O934" i="9"/>
  <c r="M935" i="9" s="1"/>
  <c r="N935" i="9" s="1"/>
  <c r="B936" i="9"/>
  <c r="E387" i="9"/>
  <c r="G387" i="9"/>
  <c r="H387" i="9"/>
  <c r="I387" i="9" s="1"/>
  <c r="D388" i="9"/>
  <c r="F387" i="9"/>
  <c r="J386" i="9"/>
  <c r="O339" i="9"/>
  <c r="M340" i="9" s="1"/>
  <c r="N340" i="9" s="1"/>
  <c r="O340" i="9" s="1"/>
  <c r="M341" i="9" s="1"/>
  <c r="N341" i="9" s="1"/>
  <c r="O341" i="9" s="1"/>
  <c r="M342" i="9" s="1"/>
  <c r="N342" i="9" s="1"/>
  <c r="O342" i="9" s="1"/>
  <c r="M343" i="9" s="1"/>
  <c r="N343" i="9" s="1"/>
  <c r="O343" i="9" s="1"/>
  <c r="M344" i="9" s="1"/>
  <c r="N344" i="9" s="1"/>
  <c r="O344" i="9" s="1"/>
  <c r="M345" i="9" s="1"/>
  <c r="N345" i="9" s="1"/>
  <c r="O345" i="9" s="1"/>
  <c r="M346" i="9" s="1"/>
  <c r="N346" i="9" s="1"/>
  <c r="O346" i="9" s="1"/>
  <c r="M347" i="9" s="1"/>
  <c r="N347" i="9" s="1"/>
  <c r="O347" i="9" s="1"/>
  <c r="M348" i="9" s="1"/>
  <c r="N348" i="9" s="1"/>
  <c r="O348" i="9" s="1"/>
  <c r="M349" i="9" s="1"/>
  <c r="N349" i="9" s="1"/>
  <c r="O349" i="9" s="1"/>
  <c r="M350" i="9" s="1"/>
  <c r="N350" i="9" s="1"/>
  <c r="E404" i="11" l="1"/>
  <c r="D405" i="11" s="1"/>
  <c r="O404" i="11"/>
  <c r="M405" i="11"/>
  <c r="N405" i="11" s="1"/>
  <c r="B406" i="11"/>
  <c r="G404" i="11"/>
  <c r="H404" i="11"/>
  <c r="I404" i="11" s="1"/>
  <c r="F404" i="11"/>
  <c r="J403" i="11"/>
  <c r="J407" i="10"/>
  <c r="D409" i="10"/>
  <c r="G408" i="10"/>
  <c r="H408" i="10"/>
  <c r="I408" i="10" s="1"/>
  <c r="F408" i="10"/>
  <c r="E408" i="10"/>
  <c r="B410" i="10"/>
  <c r="O403" i="10"/>
  <c r="M404" i="10" s="1"/>
  <c r="N404" i="10" s="1"/>
  <c r="O935" i="9"/>
  <c r="M936" i="9" s="1"/>
  <c r="N936" i="9" s="1"/>
  <c r="B937" i="9"/>
  <c r="E388" i="9"/>
  <c r="G388" i="9"/>
  <c r="H388" i="9"/>
  <c r="I388" i="9" s="1"/>
  <c r="D389" i="9"/>
  <c r="F388" i="9"/>
  <c r="J387" i="9"/>
  <c r="O350" i="9"/>
  <c r="M351" i="9"/>
  <c r="N351" i="9" s="1"/>
  <c r="O351" i="9" s="1"/>
  <c r="M352" i="9" s="1"/>
  <c r="N352" i="9" s="1"/>
  <c r="O352" i="9" s="1"/>
  <c r="M353" i="9" s="1"/>
  <c r="N353" i="9" s="1"/>
  <c r="O353" i="9" s="1"/>
  <c r="M354" i="9" s="1"/>
  <c r="N354" i="9" s="1"/>
  <c r="O354" i="9" s="1"/>
  <c r="M355" i="9" s="1"/>
  <c r="N355" i="9" s="1"/>
  <c r="O355" i="9" s="1"/>
  <c r="M356" i="9" s="1"/>
  <c r="N356" i="9" s="1"/>
  <c r="O356" i="9" s="1"/>
  <c r="M357" i="9" s="1"/>
  <c r="N357" i="9" s="1"/>
  <c r="J404" i="11" l="1"/>
  <c r="H405" i="11"/>
  <c r="I405" i="11" s="1"/>
  <c r="G405" i="11"/>
  <c r="D406" i="11"/>
  <c r="F405" i="11"/>
  <c r="E405" i="11"/>
  <c r="B407" i="11"/>
  <c r="O405" i="11"/>
  <c r="M406" i="11" s="1"/>
  <c r="N406" i="11" s="1"/>
  <c r="E409" i="10"/>
  <c r="J408" i="10"/>
  <c r="B411" i="10"/>
  <c r="D410" i="10"/>
  <c r="G409" i="10"/>
  <c r="H409" i="10"/>
  <c r="I409" i="10" s="1"/>
  <c r="F409" i="10"/>
  <c r="O404" i="10"/>
  <c r="M405" i="10" s="1"/>
  <c r="N405" i="10" s="1"/>
  <c r="O936" i="9"/>
  <c r="M937" i="9"/>
  <c r="N937" i="9" s="1"/>
  <c r="B938" i="9"/>
  <c r="H389" i="9"/>
  <c r="I389" i="9" s="1"/>
  <c r="G389" i="9"/>
  <c r="D390" i="9"/>
  <c r="F389" i="9"/>
  <c r="J388" i="9"/>
  <c r="E389" i="9"/>
  <c r="O357" i="9"/>
  <c r="M358" i="9"/>
  <c r="N358" i="9" s="1"/>
  <c r="O358" i="9" s="1"/>
  <c r="M359" i="9" s="1"/>
  <c r="N359" i="9" s="1"/>
  <c r="E406" i="11" l="1"/>
  <c r="O406" i="11"/>
  <c r="M407" i="11"/>
  <c r="N407" i="11" s="1"/>
  <c r="B408" i="11"/>
  <c r="H406" i="11"/>
  <c r="I406" i="11" s="1"/>
  <c r="G406" i="11"/>
  <c r="D407" i="11"/>
  <c r="F406" i="11"/>
  <c r="J405" i="11"/>
  <c r="J409" i="10"/>
  <c r="G410" i="10"/>
  <c r="D411" i="10"/>
  <c r="H410" i="10"/>
  <c r="I410" i="10" s="1"/>
  <c r="F410" i="10"/>
  <c r="E410" i="10"/>
  <c r="B412" i="10"/>
  <c r="O405" i="10"/>
  <c r="M406" i="10" s="1"/>
  <c r="N406" i="10" s="1"/>
  <c r="B939" i="9"/>
  <c r="O937" i="9"/>
  <c r="M938" i="9" s="1"/>
  <c r="N938" i="9" s="1"/>
  <c r="E390" i="9"/>
  <c r="H390" i="9"/>
  <c r="I390" i="9" s="1"/>
  <c r="G390" i="9"/>
  <c r="D391" i="9"/>
  <c r="F390" i="9"/>
  <c r="J389" i="9"/>
  <c r="O359" i="9"/>
  <c r="M360" i="9"/>
  <c r="N360" i="9" s="1"/>
  <c r="O360" i="9" s="1"/>
  <c r="M361" i="9" s="1"/>
  <c r="N361" i="9" s="1"/>
  <c r="O361" i="9" s="1"/>
  <c r="M362" i="9" s="1"/>
  <c r="N362" i="9" s="1"/>
  <c r="O362" i="9" s="1"/>
  <c r="M363" i="9" s="1"/>
  <c r="N363" i="9" s="1"/>
  <c r="O363" i="9" s="1"/>
  <c r="M364" i="9" s="1"/>
  <c r="N364" i="9" s="1"/>
  <c r="H407" i="11" l="1"/>
  <c r="I407" i="11" s="1"/>
  <c r="G407" i="11"/>
  <c r="D408" i="11"/>
  <c r="F407" i="11"/>
  <c r="J406" i="11"/>
  <c r="E407" i="11"/>
  <c r="B409" i="11"/>
  <c r="O407" i="11"/>
  <c r="M408" i="11" s="1"/>
  <c r="N408" i="11" s="1"/>
  <c r="E411" i="10"/>
  <c r="J410" i="10"/>
  <c r="D412" i="10"/>
  <c r="G411" i="10"/>
  <c r="H411" i="10"/>
  <c r="I411" i="10" s="1"/>
  <c r="F411" i="10"/>
  <c r="B413" i="10"/>
  <c r="O406" i="10"/>
  <c r="M407" i="10" s="1"/>
  <c r="N407" i="10" s="1"/>
  <c r="O938" i="9"/>
  <c r="M939" i="9" s="1"/>
  <c r="N939" i="9" s="1"/>
  <c r="B940" i="9"/>
  <c r="E391" i="9"/>
  <c r="H391" i="9"/>
  <c r="I391" i="9" s="1"/>
  <c r="G391" i="9"/>
  <c r="D392" i="9"/>
  <c r="F391" i="9"/>
  <c r="J390" i="9"/>
  <c r="O364" i="9"/>
  <c r="M365" i="9"/>
  <c r="N365" i="9" s="1"/>
  <c r="E408" i="11" l="1"/>
  <c r="O408" i="11"/>
  <c r="M409" i="11" s="1"/>
  <c r="N409" i="11" s="1"/>
  <c r="B410" i="11"/>
  <c r="H408" i="11"/>
  <c r="I408" i="11" s="1"/>
  <c r="G408" i="11"/>
  <c r="D409" i="11"/>
  <c r="F408" i="11"/>
  <c r="J407" i="11"/>
  <c r="E412" i="10"/>
  <c r="B414" i="10"/>
  <c r="J411" i="10"/>
  <c r="G412" i="10"/>
  <c r="H412" i="10"/>
  <c r="I412" i="10" s="1"/>
  <c r="D413" i="10"/>
  <c r="F412" i="10"/>
  <c r="O407" i="10"/>
  <c r="M408" i="10" s="1"/>
  <c r="N408" i="10" s="1"/>
  <c r="O939" i="9"/>
  <c r="M940" i="9"/>
  <c r="N940" i="9" s="1"/>
  <c r="B941" i="9"/>
  <c r="H392" i="9"/>
  <c r="I392" i="9" s="1"/>
  <c r="G392" i="9"/>
  <c r="F392" i="9"/>
  <c r="J391" i="9"/>
  <c r="E392" i="9"/>
  <c r="D393" i="9" s="1"/>
  <c r="O365" i="9"/>
  <c r="M366" i="9"/>
  <c r="N366" i="9" s="1"/>
  <c r="O366" i="9" s="1"/>
  <c r="M367" i="9" s="1"/>
  <c r="N367" i="9" s="1"/>
  <c r="O367" i="9" s="1"/>
  <c r="M368" i="9" s="1"/>
  <c r="N368" i="9" s="1"/>
  <c r="O368" i="9" s="1"/>
  <c r="M369" i="9" s="1"/>
  <c r="N369" i="9" s="1"/>
  <c r="O369" i="9" s="1"/>
  <c r="M370" i="9" s="1"/>
  <c r="N370" i="9" s="1"/>
  <c r="O370" i="9" s="1"/>
  <c r="M371" i="9" s="1"/>
  <c r="N371" i="9" s="1"/>
  <c r="O409" i="11" l="1"/>
  <c r="M410" i="11" s="1"/>
  <c r="N410" i="11" s="1"/>
  <c r="G409" i="11"/>
  <c r="H409" i="11"/>
  <c r="I409" i="11" s="1"/>
  <c r="D410" i="11"/>
  <c r="F409" i="11"/>
  <c r="J408" i="11"/>
  <c r="B411" i="11"/>
  <c r="E409" i="11"/>
  <c r="E410" i="11" s="1"/>
  <c r="J412" i="10"/>
  <c r="D414" i="10"/>
  <c r="G413" i="10"/>
  <c r="H413" i="10"/>
  <c r="I413" i="10" s="1"/>
  <c r="F413" i="10"/>
  <c r="E413" i="10"/>
  <c r="B415" i="10"/>
  <c r="O408" i="10"/>
  <c r="M409" i="10" s="1"/>
  <c r="N409" i="10" s="1"/>
  <c r="B942" i="9"/>
  <c r="O940" i="9"/>
  <c r="M941" i="9"/>
  <c r="N941" i="9" s="1"/>
  <c r="E393" i="9"/>
  <c r="H393" i="9"/>
  <c r="I393" i="9" s="1"/>
  <c r="G393" i="9"/>
  <c r="D394" i="9"/>
  <c r="F393" i="9"/>
  <c r="J392" i="9"/>
  <c r="O371" i="9"/>
  <c r="M372" i="9"/>
  <c r="N372" i="9" s="1"/>
  <c r="O410" i="11" l="1"/>
  <c r="M411" i="11" s="1"/>
  <c r="N411" i="11" s="1"/>
  <c r="B412" i="11"/>
  <c r="H410" i="11"/>
  <c r="I410" i="11" s="1"/>
  <c r="G410" i="11"/>
  <c r="D411" i="11"/>
  <c r="F410" i="11"/>
  <c r="J409" i="11"/>
  <c r="E414" i="10"/>
  <c r="B416" i="10"/>
  <c r="J413" i="10"/>
  <c r="G414" i="10"/>
  <c r="H414" i="10"/>
  <c r="I414" i="10" s="1"/>
  <c r="D415" i="10"/>
  <c r="F414" i="10"/>
  <c r="O409" i="10"/>
  <c r="M410" i="10" s="1"/>
  <c r="N410" i="10" s="1"/>
  <c r="B943" i="9"/>
  <c r="O941" i="9"/>
  <c r="M942" i="9" s="1"/>
  <c r="N942" i="9" s="1"/>
  <c r="G394" i="9"/>
  <c r="H394" i="9"/>
  <c r="I394" i="9" s="1"/>
  <c r="D395" i="9"/>
  <c r="F394" i="9"/>
  <c r="J393" i="9"/>
  <c r="E394" i="9"/>
  <c r="O372" i="9"/>
  <c r="M373" i="9"/>
  <c r="N373" i="9" s="1"/>
  <c r="O373" i="9" s="1"/>
  <c r="M374" i="9" s="1"/>
  <c r="N374" i="9" s="1"/>
  <c r="O411" i="11" l="1"/>
  <c r="M412" i="11"/>
  <c r="N412" i="11" s="1"/>
  <c r="G411" i="11"/>
  <c r="H411" i="11"/>
  <c r="I411" i="11" s="1"/>
  <c r="D412" i="11"/>
  <c r="F411" i="11"/>
  <c r="J410" i="11"/>
  <c r="B413" i="11"/>
  <c r="E411" i="11"/>
  <c r="E412" i="11" s="1"/>
  <c r="H415" i="10"/>
  <c r="I415" i="10" s="1"/>
  <c r="G415" i="10"/>
  <c r="D416" i="10"/>
  <c r="F415" i="10"/>
  <c r="J414" i="10"/>
  <c r="E415" i="10"/>
  <c r="B417" i="10"/>
  <c r="O410" i="10"/>
  <c r="M411" i="10" s="1"/>
  <c r="N411" i="10" s="1"/>
  <c r="O942" i="9"/>
  <c r="M943" i="9"/>
  <c r="N943" i="9" s="1"/>
  <c r="B944" i="9"/>
  <c r="E395" i="9"/>
  <c r="H395" i="9"/>
  <c r="I395" i="9" s="1"/>
  <c r="G395" i="9"/>
  <c r="D396" i="9"/>
  <c r="F395" i="9"/>
  <c r="J394" i="9"/>
  <c r="O374" i="9"/>
  <c r="M375" i="9"/>
  <c r="N375" i="9" s="1"/>
  <c r="O375" i="9" s="1"/>
  <c r="M376" i="9" s="1"/>
  <c r="N376" i="9" s="1"/>
  <c r="O376" i="9" s="1"/>
  <c r="M377" i="9" s="1"/>
  <c r="N377" i="9" s="1"/>
  <c r="O377" i="9" s="1"/>
  <c r="M378" i="9" s="1"/>
  <c r="N378" i="9" s="1"/>
  <c r="O378" i="9" s="1"/>
  <c r="M379" i="9" s="1"/>
  <c r="N379" i="9" s="1"/>
  <c r="B414" i="11" l="1"/>
  <c r="H412" i="11"/>
  <c r="I412" i="11" s="1"/>
  <c r="G412" i="11"/>
  <c r="D413" i="11"/>
  <c r="F412" i="11"/>
  <c r="J411" i="11"/>
  <c r="O412" i="11"/>
  <c r="M413" i="11"/>
  <c r="N413" i="11" s="1"/>
  <c r="E416" i="10"/>
  <c r="D417" i="10" s="1"/>
  <c r="H417" i="10" s="1"/>
  <c r="I417" i="10" s="1"/>
  <c r="G416" i="10"/>
  <c r="H416" i="10"/>
  <c r="I416" i="10" s="1"/>
  <c r="F416" i="10"/>
  <c r="B418" i="10"/>
  <c r="J415" i="10"/>
  <c r="O411" i="10"/>
  <c r="M412" i="10" s="1"/>
  <c r="N412" i="10" s="1"/>
  <c r="B945" i="9"/>
  <c r="O943" i="9"/>
  <c r="M944" i="9" s="1"/>
  <c r="N944" i="9" s="1"/>
  <c r="E396" i="9"/>
  <c r="H396" i="9"/>
  <c r="I396" i="9" s="1"/>
  <c r="G396" i="9"/>
  <c r="D397" i="9"/>
  <c r="F396" i="9"/>
  <c r="J395" i="9"/>
  <c r="O379" i="9"/>
  <c r="M380" i="9" s="1"/>
  <c r="N380" i="9" s="1"/>
  <c r="O380" i="9" s="1"/>
  <c r="M381" i="9" s="1"/>
  <c r="N381" i="9" s="1"/>
  <c r="O413" i="11" l="1"/>
  <c r="M414" i="11"/>
  <c r="N414" i="11" s="1"/>
  <c r="G413" i="11"/>
  <c r="H413" i="11"/>
  <c r="I413" i="11" s="1"/>
  <c r="D414" i="11"/>
  <c r="F413" i="11"/>
  <c r="J412" i="11"/>
  <c r="B415" i="11"/>
  <c r="E413" i="11"/>
  <c r="E414" i="11" s="1"/>
  <c r="E417" i="10"/>
  <c r="F417" i="10"/>
  <c r="G417" i="10"/>
  <c r="J416" i="10"/>
  <c r="B419" i="10"/>
  <c r="D418" i="10"/>
  <c r="O412" i="10"/>
  <c r="M413" i="10" s="1"/>
  <c r="N413" i="10" s="1"/>
  <c r="O944" i="9"/>
  <c r="M945" i="9"/>
  <c r="N945" i="9" s="1"/>
  <c r="B946" i="9"/>
  <c r="E397" i="9"/>
  <c r="G397" i="9"/>
  <c r="H397" i="9"/>
  <c r="I397" i="9" s="1"/>
  <c r="D398" i="9"/>
  <c r="F397" i="9"/>
  <c r="J396" i="9"/>
  <c r="O381" i="9"/>
  <c r="M382" i="9"/>
  <c r="N382" i="9" s="1"/>
  <c r="O382" i="9" s="1"/>
  <c r="M383" i="9" s="1"/>
  <c r="N383" i="9" s="1"/>
  <c r="O383" i="9" s="1"/>
  <c r="M384" i="9" s="1"/>
  <c r="N384" i="9" s="1"/>
  <c r="J417" i="10" l="1"/>
  <c r="B416" i="11"/>
  <c r="H414" i="11"/>
  <c r="I414" i="11" s="1"/>
  <c r="G414" i="11"/>
  <c r="D415" i="11"/>
  <c r="F414" i="11"/>
  <c r="J413" i="11"/>
  <c r="O414" i="11"/>
  <c r="M415" i="11"/>
  <c r="N415" i="11" s="1"/>
  <c r="D419" i="10"/>
  <c r="G418" i="10"/>
  <c r="H418" i="10"/>
  <c r="I418" i="10" s="1"/>
  <c r="F418" i="10"/>
  <c r="E418" i="10"/>
  <c r="B420" i="10"/>
  <c r="O413" i="10"/>
  <c r="M414" i="10" s="1"/>
  <c r="N414" i="10" s="1"/>
  <c r="B947" i="9"/>
  <c r="O945" i="9"/>
  <c r="M946" i="9" s="1"/>
  <c r="N946" i="9" s="1"/>
  <c r="E398" i="9"/>
  <c r="H398" i="9"/>
  <c r="I398" i="9" s="1"/>
  <c r="G398" i="9"/>
  <c r="D399" i="9"/>
  <c r="F398" i="9"/>
  <c r="J397" i="9"/>
  <c r="O384" i="9"/>
  <c r="M385" i="9"/>
  <c r="N385" i="9" s="1"/>
  <c r="O385" i="9" s="1"/>
  <c r="M386" i="9" s="1"/>
  <c r="N386" i="9" s="1"/>
  <c r="O386" i="9" s="1"/>
  <c r="M387" i="9" s="1"/>
  <c r="N387" i="9" s="1"/>
  <c r="O415" i="11" l="1"/>
  <c r="M416" i="11" s="1"/>
  <c r="N416" i="11" s="1"/>
  <c r="H415" i="11"/>
  <c r="I415" i="11" s="1"/>
  <c r="G415" i="11"/>
  <c r="D416" i="11"/>
  <c r="F415" i="11"/>
  <c r="J414" i="11"/>
  <c r="B417" i="11"/>
  <c r="E415" i="11"/>
  <c r="E416" i="11" s="1"/>
  <c r="E419" i="10"/>
  <c r="B421" i="10"/>
  <c r="J418" i="10"/>
  <c r="G419" i="10"/>
  <c r="H419" i="10"/>
  <c r="I419" i="10" s="1"/>
  <c r="D420" i="10"/>
  <c r="F419" i="10"/>
  <c r="O414" i="10"/>
  <c r="M415" i="10" s="1"/>
  <c r="N415" i="10" s="1"/>
  <c r="O946" i="9"/>
  <c r="M947" i="9"/>
  <c r="N947" i="9" s="1"/>
  <c r="B948" i="9"/>
  <c r="E399" i="9"/>
  <c r="H399" i="9"/>
  <c r="I399" i="9" s="1"/>
  <c r="G399" i="9"/>
  <c r="D400" i="9"/>
  <c r="F399" i="9"/>
  <c r="J398" i="9"/>
  <c r="O387" i="9"/>
  <c r="M388" i="9" s="1"/>
  <c r="N388" i="9" s="1"/>
  <c r="O388" i="9" s="1"/>
  <c r="M389" i="9" s="1"/>
  <c r="N389" i="9" s="1"/>
  <c r="O389" i="9" s="1"/>
  <c r="M390" i="9" s="1"/>
  <c r="N390" i="9" s="1"/>
  <c r="O416" i="11" l="1"/>
  <c r="M417" i="11"/>
  <c r="N417" i="11" s="1"/>
  <c r="B418" i="11"/>
  <c r="D417" i="11"/>
  <c r="H416" i="11"/>
  <c r="I416" i="11" s="1"/>
  <c r="G416" i="11"/>
  <c r="F416" i="11"/>
  <c r="J415" i="11"/>
  <c r="G420" i="10"/>
  <c r="H420" i="10"/>
  <c r="I420" i="10" s="1"/>
  <c r="D421" i="10"/>
  <c r="F420" i="10"/>
  <c r="J419" i="10"/>
  <c r="E420" i="10"/>
  <c r="B422" i="10"/>
  <c r="O415" i="10"/>
  <c r="M416" i="10" s="1"/>
  <c r="N416" i="10" s="1"/>
  <c r="B949" i="9"/>
  <c r="O947" i="9"/>
  <c r="M948" i="9" s="1"/>
  <c r="N948" i="9" s="1"/>
  <c r="H400" i="9"/>
  <c r="I400" i="9" s="1"/>
  <c r="G400" i="9"/>
  <c r="D401" i="9"/>
  <c r="F400" i="9"/>
  <c r="J399" i="9"/>
  <c r="E400" i="9"/>
  <c r="E401" i="9" s="1"/>
  <c r="O390" i="9"/>
  <c r="M391" i="9" s="1"/>
  <c r="N391" i="9" s="1"/>
  <c r="O391" i="9" s="1"/>
  <c r="M392" i="9" s="1"/>
  <c r="N392" i="9" s="1"/>
  <c r="O392" i="9" s="1"/>
  <c r="M393" i="9" s="1"/>
  <c r="N393" i="9" s="1"/>
  <c r="O393" i="9" s="1"/>
  <c r="M394" i="9" s="1"/>
  <c r="N394" i="9" s="1"/>
  <c r="J416" i="11" l="1"/>
  <c r="H417" i="11"/>
  <c r="I417" i="11" s="1"/>
  <c r="G417" i="11"/>
  <c r="D418" i="11"/>
  <c r="F417" i="11"/>
  <c r="E417" i="11"/>
  <c r="B419" i="11"/>
  <c r="O417" i="11"/>
  <c r="M418" i="11" s="1"/>
  <c r="N418" i="11" s="1"/>
  <c r="E421" i="10"/>
  <c r="G421" i="10"/>
  <c r="D422" i="10"/>
  <c r="H421" i="10"/>
  <c r="I421" i="10" s="1"/>
  <c r="F421" i="10"/>
  <c r="J420" i="10"/>
  <c r="B423" i="10"/>
  <c r="O416" i="10"/>
  <c r="M417" i="10" s="1"/>
  <c r="N417" i="10" s="1"/>
  <c r="O948" i="9"/>
  <c r="M949" i="9" s="1"/>
  <c r="N949" i="9" s="1"/>
  <c r="B950" i="9"/>
  <c r="G401" i="9"/>
  <c r="H401" i="9"/>
  <c r="I401" i="9" s="1"/>
  <c r="D402" i="9"/>
  <c r="F401" i="9"/>
  <c r="J400" i="9"/>
  <c r="O394" i="9"/>
  <c r="M395" i="9" s="1"/>
  <c r="N395" i="9" s="1"/>
  <c r="O395" i="9" s="1"/>
  <c r="M396" i="9" s="1"/>
  <c r="N396" i="9" s="1"/>
  <c r="O396" i="9" s="1"/>
  <c r="M397" i="9" s="1"/>
  <c r="N397" i="9" s="1"/>
  <c r="O397" i="9" s="1"/>
  <c r="M398" i="9" s="1"/>
  <c r="N398" i="9" s="1"/>
  <c r="O398" i="9" s="1"/>
  <c r="M399" i="9" s="1"/>
  <c r="N399" i="9" s="1"/>
  <c r="E418" i="11" l="1"/>
  <c r="O418" i="11"/>
  <c r="M419" i="11"/>
  <c r="N419" i="11" s="1"/>
  <c r="B420" i="11"/>
  <c r="H418" i="11"/>
  <c r="I418" i="11" s="1"/>
  <c r="G418" i="11"/>
  <c r="D419" i="11"/>
  <c r="F418" i="11"/>
  <c r="J417" i="11"/>
  <c r="E422" i="10"/>
  <c r="B424" i="10"/>
  <c r="J421" i="10"/>
  <c r="G422" i="10"/>
  <c r="H422" i="10"/>
  <c r="I422" i="10" s="1"/>
  <c r="D423" i="10"/>
  <c r="F422" i="10"/>
  <c r="O417" i="10"/>
  <c r="M418" i="10" s="1"/>
  <c r="N418" i="10" s="1"/>
  <c r="O949" i="9"/>
  <c r="M950" i="9"/>
  <c r="N950" i="9" s="1"/>
  <c r="B951" i="9"/>
  <c r="H402" i="9"/>
  <c r="I402" i="9" s="1"/>
  <c r="G402" i="9"/>
  <c r="D403" i="9"/>
  <c r="F402" i="9"/>
  <c r="J401" i="9"/>
  <c r="E402" i="9"/>
  <c r="E403" i="9" s="1"/>
  <c r="O399" i="9"/>
  <c r="M400" i="9"/>
  <c r="N400" i="9" s="1"/>
  <c r="B421" i="11" l="1"/>
  <c r="H419" i="11"/>
  <c r="I419" i="11" s="1"/>
  <c r="G419" i="11"/>
  <c r="D420" i="11"/>
  <c r="F419" i="11"/>
  <c r="E419" i="11"/>
  <c r="J418" i="11"/>
  <c r="O419" i="11"/>
  <c r="M420" i="11" s="1"/>
  <c r="N420" i="11" s="1"/>
  <c r="H423" i="10"/>
  <c r="I423" i="10" s="1"/>
  <c r="D424" i="10"/>
  <c r="G423" i="10"/>
  <c r="F423" i="10"/>
  <c r="J422" i="10"/>
  <c r="E423" i="10"/>
  <c r="B425" i="10"/>
  <c r="O418" i="10"/>
  <c r="M419" i="10" s="1"/>
  <c r="N419" i="10" s="1"/>
  <c r="B952" i="9"/>
  <c r="O950" i="9"/>
  <c r="M951" i="9" s="1"/>
  <c r="N951" i="9" s="1"/>
  <c r="G403" i="9"/>
  <c r="H403" i="9"/>
  <c r="I403" i="9" s="1"/>
  <c r="D404" i="9"/>
  <c r="F403" i="9"/>
  <c r="J402" i="9"/>
  <c r="O400" i="9"/>
  <c r="M401" i="9"/>
  <c r="N401" i="9" s="1"/>
  <c r="O401" i="9" s="1"/>
  <c r="M402" i="9" s="1"/>
  <c r="N402" i="9" s="1"/>
  <c r="O420" i="11" l="1"/>
  <c r="M421" i="11" s="1"/>
  <c r="N421" i="11" s="1"/>
  <c r="B422" i="11"/>
  <c r="H420" i="11"/>
  <c r="I420" i="11" s="1"/>
  <c r="G420" i="11"/>
  <c r="D421" i="11"/>
  <c r="F420" i="11"/>
  <c r="J419" i="11"/>
  <c r="E420" i="11"/>
  <c r="E424" i="10"/>
  <c r="B426" i="10"/>
  <c r="G424" i="10"/>
  <c r="H424" i="10"/>
  <c r="I424" i="10" s="1"/>
  <c r="D425" i="10"/>
  <c r="F424" i="10"/>
  <c r="J423" i="10"/>
  <c r="O419" i="10"/>
  <c r="M420" i="10" s="1"/>
  <c r="N420" i="10" s="1"/>
  <c r="O951" i="9"/>
  <c r="M952" i="9" s="1"/>
  <c r="N952" i="9" s="1"/>
  <c r="B953" i="9"/>
  <c r="G404" i="9"/>
  <c r="H404" i="9"/>
  <c r="I404" i="9" s="1"/>
  <c r="F404" i="9"/>
  <c r="J403" i="9"/>
  <c r="E404" i="9"/>
  <c r="D405" i="9" s="1"/>
  <c r="O402" i="9"/>
  <c r="M403" i="9"/>
  <c r="N403" i="9" s="1"/>
  <c r="O421" i="11" l="1"/>
  <c r="M422" i="11" s="1"/>
  <c r="N422" i="11" s="1"/>
  <c r="G421" i="11"/>
  <c r="H421" i="11"/>
  <c r="I421" i="11" s="1"/>
  <c r="D422" i="11"/>
  <c r="F421" i="11"/>
  <c r="J420" i="11"/>
  <c r="B423" i="11"/>
  <c r="E421" i="11"/>
  <c r="E422" i="11" s="1"/>
  <c r="G425" i="10"/>
  <c r="D426" i="10"/>
  <c r="H425" i="10"/>
  <c r="I425" i="10" s="1"/>
  <c r="F425" i="10"/>
  <c r="J424" i="10"/>
  <c r="E425" i="10"/>
  <c r="B427" i="10"/>
  <c r="O420" i="10"/>
  <c r="M421" i="10" s="1"/>
  <c r="N421" i="10" s="1"/>
  <c r="O952" i="9"/>
  <c r="M953" i="9" s="1"/>
  <c r="N953" i="9" s="1"/>
  <c r="B954" i="9"/>
  <c r="G405" i="9"/>
  <c r="H405" i="9"/>
  <c r="I405" i="9" s="1"/>
  <c r="E405" i="9"/>
  <c r="D406" i="9"/>
  <c r="F405" i="9"/>
  <c r="J404" i="9"/>
  <c r="O403" i="9"/>
  <c r="M404" i="9"/>
  <c r="N404" i="9" s="1"/>
  <c r="O404" i="9" s="1"/>
  <c r="M405" i="9" s="1"/>
  <c r="N405" i="9" s="1"/>
  <c r="O422" i="11" l="1"/>
  <c r="M423" i="11" s="1"/>
  <c r="N423" i="11" s="1"/>
  <c r="B424" i="11"/>
  <c r="H422" i="11"/>
  <c r="I422" i="11" s="1"/>
  <c r="G422" i="11"/>
  <c r="D423" i="11"/>
  <c r="F422" i="11"/>
  <c r="J421" i="11"/>
  <c r="E426" i="10"/>
  <c r="B428" i="10"/>
  <c r="J425" i="10"/>
  <c r="G426" i="10"/>
  <c r="H426" i="10"/>
  <c r="I426" i="10" s="1"/>
  <c r="D427" i="10"/>
  <c r="F426" i="10"/>
  <c r="O421" i="10"/>
  <c r="M422" i="10" s="1"/>
  <c r="N422" i="10" s="1"/>
  <c r="O953" i="9"/>
  <c r="M954" i="9" s="1"/>
  <c r="N954" i="9" s="1"/>
  <c r="B955" i="9"/>
  <c r="H406" i="9"/>
  <c r="I406" i="9" s="1"/>
  <c r="G406" i="9"/>
  <c r="D407" i="9"/>
  <c r="F406" i="9"/>
  <c r="E406" i="9"/>
  <c r="E407" i="9" s="1"/>
  <c r="J405" i="9"/>
  <c r="O405" i="9"/>
  <c r="M406" i="9"/>
  <c r="N406" i="9" s="1"/>
  <c r="O423" i="11" l="1"/>
  <c r="M424" i="11"/>
  <c r="N424" i="11" s="1"/>
  <c r="G423" i="11"/>
  <c r="H423" i="11"/>
  <c r="I423" i="11" s="1"/>
  <c r="D424" i="11"/>
  <c r="F423" i="11"/>
  <c r="J422" i="11"/>
  <c r="B425" i="11"/>
  <c r="E423" i="11"/>
  <c r="E424" i="11" s="1"/>
  <c r="G427" i="10"/>
  <c r="H427" i="10"/>
  <c r="I427" i="10" s="1"/>
  <c r="D428" i="10"/>
  <c r="F427" i="10"/>
  <c r="J426" i="10"/>
  <c r="E427" i="10"/>
  <c r="B429" i="10"/>
  <c r="O422" i="10"/>
  <c r="M423" i="10" s="1"/>
  <c r="N423" i="10" s="1"/>
  <c r="O954" i="9"/>
  <c r="M955" i="9" s="1"/>
  <c r="N955" i="9" s="1"/>
  <c r="B956" i="9"/>
  <c r="G407" i="9"/>
  <c r="H407" i="9"/>
  <c r="I407" i="9" s="1"/>
  <c r="D408" i="9"/>
  <c r="F407" i="9"/>
  <c r="J406" i="9"/>
  <c r="O406" i="9"/>
  <c r="M407" i="9"/>
  <c r="N407" i="9" s="1"/>
  <c r="E428" i="10" l="1"/>
  <c r="D429" i="10" s="1"/>
  <c r="E429" i="10" s="1"/>
  <c r="B426" i="11"/>
  <c r="H424" i="11"/>
  <c r="I424" i="11" s="1"/>
  <c r="G424" i="11"/>
  <c r="D425" i="11"/>
  <c r="F424" i="11"/>
  <c r="J423" i="11"/>
  <c r="O424" i="11"/>
  <c r="M425" i="11" s="1"/>
  <c r="N425" i="11" s="1"/>
  <c r="G428" i="10"/>
  <c r="H428" i="10"/>
  <c r="I428" i="10" s="1"/>
  <c r="F428" i="10"/>
  <c r="J427" i="10"/>
  <c r="B430" i="10"/>
  <c r="O423" i="10"/>
  <c r="M424" i="10" s="1"/>
  <c r="N424" i="10" s="1"/>
  <c r="O955" i="9"/>
  <c r="M956" i="9" s="1"/>
  <c r="N956" i="9" s="1"/>
  <c r="B957" i="9"/>
  <c r="G408" i="9"/>
  <c r="H408" i="9"/>
  <c r="I408" i="9" s="1"/>
  <c r="D409" i="9"/>
  <c r="F408" i="9"/>
  <c r="J407" i="9"/>
  <c r="E408" i="9"/>
  <c r="E409" i="9" s="1"/>
  <c r="O407" i="9"/>
  <c r="M408" i="9" s="1"/>
  <c r="N408" i="9" s="1"/>
  <c r="O408" i="9" s="1"/>
  <c r="M409" i="9" s="1"/>
  <c r="N409" i="9" s="1"/>
  <c r="F429" i="10" l="1"/>
  <c r="G429" i="10"/>
  <c r="H429" i="10"/>
  <c r="I429" i="10" s="1"/>
  <c r="O425" i="11"/>
  <c r="M426" i="11"/>
  <c r="N426" i="11" s="1"/>
  <c r="G425" i="11"/>
  <c r="H425" i="11"/>
  <c r="I425" i="11" s="1"/>
  <c r="D426" i="11"/>
  <c r="F425" i="11"/>
  <c r="J424" i="11"/>
  <c r="B427" i="11"/>
  <c r="E425" i="11"/>
  <c r="E426" i="11" s="1"/>
  <c r="J428" i="10"/>
  <c r="B431" i="10"/>
  <c r="D430" i="10"/>
  <c r="O424" i="10"/>
  <c r="M425" i="10" s="1"/>
  <c r="N425" i="10" s="1"/>
  <c r="O956" i="9"/>
  <c r="M957" i="9" s="1"/>
  <c r="N957" i="9" s="1"/>
  <c r="B958" i="9"/>
  <c r="H409" i="9"/>
  <c r="I409" i="9" s="1"/>
  <c r="G409" i="9"/>
  <c r="D410" i="9"/>
  <c r="F409" i="9"/>
  <c r="J408" i="9"/>
  <c r="O409" i="9"/>
  <c r="M410" i="9" s="1"/>
  <c r="N410" i="9" s="1"/>
  <c r="J429" i="10" l="1"/>
  <c r="B428" i="11"/>
  <c r="H426" i="11"/>
  <c r="I426" i="11" s="1"/>
  <c r="G426" i="11"/>
  <c r="D427" i="11"/>
  <c r="F426" i="11"/>
  <c r="J425" i="11"/>
  <c r="O426" i="11"/>
  <c r="M427" i="11"/>
  <c r="N427" i="11" s="1"/>
  <c r="D431" i="10"/>
  <c r="H430" i="10"/>
  <c r="I430" i="10" s="1"/>
  <c r="G430" i="10"/>
  <c r="F430" i="10"/>
  <c r="E430" i="10"/>
  <c r="B432" i="10"/>
  <c r="O425" i="10"/>
  <c r="M426" i="10" s="1"/>
  <c r="N426" i="10" s="1"/>
  <c r="O957" i="9"/>
  <c r="M958" i="9" s="1"/>
  <c r="N958" i="9" s="1"/>
  <c r="B959" i="9"/>
  <c r="H410" i="9"/>
  <c r="I410" i="9" s="1"/>
  <c r="G410" i="9"/>
  <c r="D411" i="9"/>
  <c r="F410" i="9"/>
  <c r="J409" i="9"/>
  <c r="E410" i="9"/>
  <c r="E411" i="9" s="1"/>
  <c r="O410" i="9"/>
  <c r="M411" i="9"/>
  <c r="N411" i="9" s="1"/>
  <c r="O411" i="9" s="1"/>
  <c r="M412" i="9" s="1"/>
  <c r="N412" i="9" s="1"/>
  <c r="O412" i="9" s="1"/>
  <c r="M413" i="9" s="1"/>
  <c r="N413" i="9" s="1"/>
  <c r="E431" i="10" l="1"/>
  <c r="O427" i="11"/>
  <c r="M428" i="11"/>
  <c r="N428" i="11" s="1"/>
  <c r="H427" i="11"/>
  <c r="I427" i="11" s="1"/>
  <c r="G427" i="11"/>
  <c r="D428" i="11"/>
  <c r="F427" i="11"/>
  <c r="J426" i="11"/>
  <c r="B429" i="11"/>
  <c r="E427" i="11"/>
  <c r="E428" i="11" s="1"/>
  <c r="B433" i="10"/>
  <c r="J430" i="10"/>
  <c r="D432" i="10"/>
  <c r="G431" i="10"/>
  <c r="H431" i="10"/>
  <c r="I431" i="10" s="1"/>
  <c r="F431" i="10"/>
  <c r="O426" i="10"/>
  <c r="M427" i="10" s="1"/>
  <c r="N427" i="10" s="1"/>
  <c r="O958" i="9"/>
  <c r="M959" i="9" s="1"/>
  <c r="N959" i="9" s="1"/>
  <c r="B960" i="9"/>
  <c r="G411" i="9"/>
  <c r="H411" i="9"/>
  <c r="I411" i="9" s="1"/>
  <c r="D412" i="9"/>
  <c r="F411" i="9"/>
  <c r="J410" i="9"/>
  <c r="O413" i="9"/>
  <c r="M414" i="9" s="1"/>
  <c r="N414" i="9" s="1"/>
  <c r="O414" i="9" s="1"/>
  <c r="M415" i="9" s="1"/>
  <c r="N415" i="9" s="1"/>
  <c r="B430" i="11" l="1"/>
  <c r="H428" i="11"/>
  <c r="I428" i="11" s="1"/>
  <c r="D429" i="11"/>
  <c r="G428" i="11"/>
  <c r="F428" i="11"/>
  <c r="J427" i="11"/>
  <c r="O428" i="11"/>
  <c r="M429" i="11" s="1"/>
  <c r="N429" i="11" s="1"/>
  <c r="J431" i="10"/>
  <c r="D433" i="10"/>
  <c r="H432" i="10"/>
  <c r="I432" i="10" s="1"/>
  <c r="G432" i="10"/>
  <c r="F432" i="10"/>
  <c r="E432" i="10"/>
  <c r="B434" i="10"/>
  <c r="O427" i="10"/>
  <c r="M428" i="10" s="1"/>
  <c r="N428" i="10" s="1"/>
  <c r="O959" i="9"/>
  <c r="M960" i="9" s="1"/>
  <c r="N960" i="9" s="1"/>
  <c r="B961" i="9"/>
  <c r="H412" i="9"/>
  <c r="I412" i="9" s="1"/>
  <c r="G412" i="9"/>
  <c r="D413" i="9"/>
  <c r="F412" i="9"/>
  <c r="J411" i="9"/>
  <c r="E412" i="9"/>
  <c r="O415" i="9"/>
  <c r="M416" i="9"/>
  <c r="N416" i="9" s="1"/>
  <c r="O429" i="11" l="1"/>
  <c r="M430" i="11" s="1"/>
  <c r="N430" i="11" s="1"/>
  <c r="H429" i="11"/>
  <c r="I429" i="11" s="1"/>
  <c r="G429" i="11"/>
  <c r="D430" i="11"/>
  <c r="F429" i="11"/>
  <c r="J428" i="11"/>
  <c r="E429" i="11"/>
  <c r="B431" i="11"/>
  <c r="E433" i="10"/>
  <c r="B435" i="10"/>
  <c r="J432" i="10"/>
  <c r="G433" i="10"/>
  <c r="D434" i="10"/>
  <c r="H433" i="10"/>
  <c r="I433" i="10" s="1"/>
  <c r="F433" i="10"/>
  <c r="O428" i="10"/>
  <c r="M429" i="10" s="1"/>
  <c r="N429" i="10" s="1"/>
  <c r="O960" i="9"/>
  <c r="M961" i="9" s="1"/>
  <c r="N961" i="9" s="1"/>
  <c r="B962" i="9"/>
  <c r="E413" i="9"/>
  <c r="H413" i="9"/>
  <c r="I413" i="9" s="1"/>
  <c r="G413" i="9"/>
  <c r="D414" i="9"/>
  <c r="F413" i="9"/>
  <c r="J412" i="9"/>
  <c r="O416" i="9"/>
  <c r="M417" i="9"/>
  <c r="N417" i="9" s="1"/>
  <c r="E430" i="11" l="1"/>
  <c r="O430" i="11"/>
  <c r="M431" i="11"/>
  <c r="N431" i="11" s="1"/>
  <c r="B432" i="11"/>
  <c r="H430" i="11"/>
  <c r="I430" i="11" s="1"/>
  <c r="G430" i="11"/>
  <c r="D431" i="11"/>
  <c r="F430" i="11"/>
  <c r="J429" i="11"/>
  <c r="J433" i="10"/>
  <c r="G434" i="10"/>
  <c r="H434" i="10"/>
  <c r="I434" i="10" s="1"/>
  <c r="D435" i="10"/>
  <c r="F434" i="10"/>
  <c r="E434" i="10"/>
  <c r="B436" i="10"/>
  <c r="O429" i="10"/>
  <c r="M430" i="10" s="1"/>
  <c r="N430" i="10" s="1"/>
  <c r="O961" i="9"/>
  <c r="M962" i="9"/>
  <c r="N962" i="9" s="1"/>
  <c r="B963" i="9"/>
  <c r="E414" i="9"/>
  <c r="G414" i="9"/>
  <c r="H414" i="9"/>
  <c r="I414" i="9" s="1"/>
  <c r="D415" i="9"/>
  <c r="F414" i="9"/>
  <c r="J413" i="9"/>
  <c r="O417" i="9"/>
  <c r="M418" i="9" s="1"/>
  <c r="N418" i="9" s="1"/>
  <c r="H431" i="11" l="1"/>
  <c r="I431" i="11" s="1"/>
  <c r="G431" i="11"/>
  <c r="D432" i="11"/>
  <c r="F431" i="11"/>
  <c r="J430" i="11"/>
  <c r="E431" i="11"/>
  <c r="B433" i="11"/>
  <c r="O431" i="11"/>
  <c r="M432" i="11" s="1"/>
  <c r="N432" i="11" s="1"/>
  <c r="D436" i="10"/>
  <c r="G435" i="10"/>
  <c r="H435" i="10"/>
  <c r="I435" i="10" s="1"/>
  <c r="F435" i="10"/>
  <c r="E435" i="10"/>
  <c r="J434" i="10"/>
  <c r="B437" i="10"/>
  <c r="O430" i="10"/>
  <c r="M431" i="10" s="1"/>
  <c r="N431" i="10" s="1"/>
  <c r="B964" i="9"/>
  <c r="O962" i="9"/>
  <c r="M963" i="9" s="1"/>
  <c r="N963" i="9" s="1"/>
  <c r="H415" i="9"/>
  <c r="I415" i="9" s="1"/>
  <c r="G415" i="9"/>
  <c r="D416" i="9"/>
  <c r="F415" i="9"/>
  <c r="J414" i="9"/>
  <c r="E415" i="9"/>
  <c r="E416" i="9" s="1"/>
  <c r="O418" i="9"/>
  <c r="M419" i="9"/>
  <c r="N419" i="9" s="1"/>
  <c r="O419" i="9" s="1"/>
  <c r="M420" i="9" s="1"/>
  <c r="N420" i="9" s="1"/>
  <c r="O420" i="9" s="1"/>
  <c r="M421" i="9" s="1"/>
  <c r="N421" i="9" s="1"/>
  <c r="O421" i="9" s="1"/>
  <c r="M422" i="9" s="1"/>
  <c r="N422" i="9" s="1"/>
  <c r="O422" i="9" s="1"/>
  <c r="M423" i="9" s="1"/>
  <c r="N423" i="9" s="1"/>
  <c r="O423" i="9" s="1"/>
  <c r="M424" i="9" s="1"/>
  <c r="N424" i="9" s="1"/>
  <c r="O424" i="9" s="1"/>
  <c r="M425" i="9" s="1"/>
  <c r="N425" i="9" s="1"/>
  <c r="O425" i="9" s="1"/>
  <c r="M426" i="9" s="1"/>
  <c r="N426" i="9" s="1"/>
  <c r="O426" i="9" s="1"/>
  <c r="M427" i="9" s="1"/>
  <c r="N427" i="9" s="1"/>
  <c r="O427" i="9" s="1"/>
  <c r="M428" i="9" s="1"/>
  <c r="N428" i="9" s="1"/>
  <c r="E432" i="11" l="1"/>
  <c r="E436" i="10"/>
  <c r="O432" i="11"/>
  <c r="M433" i="11" s="1"/>
  <c r="N433" i="11" s="1"/>
  <c r="B434" i="11"/>
  <c r="H432" i="11"/>
  <c r="I432" i="11" s="1"/>
  <c r="G432" i="11"/>
  <c r="D433" i="11"/>
  <c r="F432" i="11"/>
  <c r="J431" i="11"/>
  <c r="B438" i="10"/>
  <c r="J435" i="10"/>
  <c r="G436" i="10"/>
  <c r="H436" i="10"/>
  <c r="I436" i="10" s="1"/>
  <c r="D437" i="10"/>
  <c r="F436" i="10"/>
  <c r="O431" i="10"/>
  <c r="M432" i="10" s="1"/>
  <c r="N432" i="10" s="1"/>
  <c r="O963" i="9"/>
  <c r="M964" i="9" s="1"/>
  <c r="N964" i="9" s="1"/>
  <c r="B965" i="9"/>
  <c r="H416" i="9"/>
  <c r="I416" i="9" s="1"/>
  <c r="G416" i="9"/>
  <c r="D417" i="9"/>
  <c r="F416" i="9"/>
  <c r="J415" i="9"/>
  <c r="O428" i="9"/>
  <c r="M429" i="9"/>
  <c r="N429" i="9" s="1"/>
  <c r="O429" i="9" s="1"/>
  <c r="M430" i="9" s="1"/>
  <c r="N430" i="9" s="1"/>
  <c r="O433" i="11" l="1"/>
  <c r="M434" i="11" s="1"/>
  <c r="N434" i="11" s="1"/>
  <c r="H433" i="11"/>
  <c r="I433" i="11" s="1"/>
  <c r="G433" i="11"/>
  <c r="D434" i="11"/>
  <c r="F433" i="11"/>
  <c r="J432" i="11"/>
  <c r="E433" i="11"/>
  <c r="E434" i="11" s="1"/>
  <c r="B435" i="11"/>
  <c r="H437" i="10"/>
  <c r="I437" i="10" s="1"/>
  <c r="D438" i="10"/>
  <c r="G437" i="10"/>
  <c r="F437" i="10"/>
  <c r="J436" i="10"/>
  <c r="E437" i="10"/>
  <c r="B439" i="10"/>
  <c r="O432" i="10"/>
  <c r="M433" i="10"/>
  <c r="N433" i="10" s="1"/>
  <c r="O964" i="9"/>
  <c r="M965" i="9" s="1"/>
  <c r="N965" i="9" s="1"/>
  <c r="B966" i="9"/>
  <c r="G417" i="9"/>
  <c r="H417" i="9"/>
  <c r="I417" i="9" s="1"/>
  <c r="E417" i="9"/>
  <c r="D418" i="9"/>
  <c r="F417" i="9"/>
  <c r="J416" i="9"/>
  <c r="O430" i="9"/>
  <c r="M431" i="9"/>
  <c r="N431" i="9" s="1"/>
  <c r="O431" i="9" s="1"/>
  <c r="M432" i="9" s="1"/>
  <c r="N432" i="9" s="1"/>
  <c r="E438" i="10" l="1"/>
  <c r="O434" i="11"/>
  <c r="M435" i="11" s="1"/>
  <c r="N435" i="11" s="1"/>
  <c r="B436" i="11"/>
  <c r="H434" i="11"/>
  <c r="I434" i="11" s="1"/>
  <c r="G434" i="11"/>
  <c r="D435" i="11"/>
  <c r="F434" i="11"/>
  <c r="J433" i="11"/>
  <c r="B440" i="10"/>
  <c r="D439" i="10"/>
  <c r="G438" i="10"/>
  <c r="H438" i="10"/>
  <c r="I438" i="10" s="1"/>
  <c r="F438" i="10"/>
  <c r="J437" i="10"/>
  <c r="O433" i="10"/>
  <c r="M434" i="10" s="1"/>
  <c r="N434" i="10" s="1"/>
  <c r="O965" i="9"/>
  <c r="M966" i="9" s="1"/>
  <c r="N966" i="9" s="1"/>
  <c r="B967" i="9"/>
  <c r="H418" i="9"/>
  <c r="I418" i="9" s="1"/>
  <c r="G418" i="9"/>
  <c r="D419" i="9"/>
  <c r="F418" i="9"/>
  <c r="E418" i="9"/>
  <c r="J417" i="9"/>
  <c r="O432" i="9"/>
  <c r="M433" i="9"/>
  <c r="N433" i="9" s="1"/>
  <c r="O433" i="9" s="1"/>
  <c r="M434" i="9" s="1"/>
  <c r="N434" i="9" s="1"/>
  <c r="O435" i="11" l="1"/>
  <c r="M436" i="11" s="1"/>
  <c r="N436" i="11" s="1"/>
  <c r="G435" i="11"/>
  <c r="H435" i="11"/>
  <c r="I435" i="11" s="1"/>
  <c r="D436" i="11"/>
  <c r="F435" i="11"/>
  <c r="J434" i="11"/>
  <c r="B437" i="11"/>
  <c r="E435" i="11"/>
  <c r="E436" i="11" s="1"/>
  <c r="J438" i="10"/>
  <c r="G439" i="10"/>
  <c r="H439" i="10"/>
  <c r="I439" i="10" s="1"/>
  <c r="D440" i="10"/>
  <c r="F439" i="10"/>
  <c r="E439" i="10"/>
  <c r="B441" i="10"/>
  <c r="O434" i="10"/>
  <c r="M435" i="10" s="1"/>
  <c r="N435" i="10" s="1"/>
  <c r="O966" i="9"/>
  <c r="M967" i="9" s="1"/>
  <c r="N967" i="9" s="1"/>
  <c r="B968" i="9"/>
  <c r="E419" i="9"/>
  <c r="G419" i="9"/>
  <c r="H419" i="9"/>
  <c r="I419" i="9" s="1"/>
  <c r="D420" i="9"/>
  <c r="F419" i="9"/>
  <c r="J418" i="9"/>
  <c r="O434" i="9"/>
  <c r="M435" i="9"/>
  <c r="N435" i="9" s="1"/>
  <c r="O435" i="9" s="1"/>
  <c r="M436" i="9" s="1"/>
  <c r="N436" i="9" s="1"/>
  <c r="O436" i="9" s="1"/>
  <c r="M437" i="9" s="1"/>
  <c r="N437" i="9" s="1"/>
  <c r="O437" i="9" s="1"/>
  <c r="M438" i="9" s="1"/>
  <c r="N438" i="9" s="1"/>
  <c r="O438" i="9" s="1"/>
  <c r="M439" i="9" s="1"/>
  <c r="N439" i="9" s="1"/>
  <c r="O439" i="9" s="1"/>
  <c r="M440" i="9" s="1"/>
  <c r="N440" i="9" s="1"/>
  <c r="O436" i="11" l="1"/>
  <c r="M437" i="11"/>
  <c r="N437" i="11" s="1"/>
  <c r="B438" i="11"/>
  <c r="H436" i="11"/>
  <c r="I436" i="11" s="1"/>
  <c r="D437" i="11"/>
  <c r="G436" i="11"/>
  <c r="F436" i="11"/>
  <c r="J435" i="11"/>
  <c r="E440" i="10"/>
  <c r="D441" i="10" s="1"/>
  <c r="G441" i="10" s="1"/>
  <c r="G440" i="10"/>
  <c r="H440" i="10"/>
  <c r="I440" i="10" s="1"/>
  <c r="F440" i="10"/>
  <c r="J439" i="10"/>
  <c r="B442" i="10"/>
  <c r="O435" i="10"/>
  <c r="M436" i="10" s="1"/>
  <c r="N436" i="10" s="1"/>
  <c r="O967" i="9"/>
  <c r="M968" i="9" s="1"/>
  <c r="N968" i="9" s="1"/>
  <c r="B969" i="9"/>
  <c r="E420" i="9"/>
  <c r="G420" i="9"/>
  <c r="H420" i="9"/>
  <c r="I420" i="9" s="1"/>
  <c r="D421" i="9"/>
  <c r="F420" i="9"/>
  <c r="J419" i="9"/>
  <c r="O440" i="9"/>
  <c r="M441" i="9"/>
  <c r="N441" i="9" s="1"/>
  <c r="O441" i="9" s="1"/>
  <c r="M442" i="9" s="1"/>
  <c r="N442" i="9" s="1"/>
  <c r="F441" i="10" l="1"/>
  <c r="E441" i="10"/>
  <c r="G437" i="11"/>
  <c r="H437" i="11"/>
  <c r="I437" i="11" s="1"/>
  <c r="D438" i="11"/>
  <c r="F437" i="11"/>
  <c r="J436" i="11"/>
  <c r="B439" i="11"/>
  <c r="E437" i="11"/>
  <c r="E438" i="11" s="1"/>
  <c r="O437" i="11"/>
  <c r="M438" i="11"/>
  <c r="N438" i="11" s="1"/>
  <c r="H441" i="10"/>
  <c r="I441" i="10" s="1"/>
  <c r="J441" i="10" s="1"/>
  <c r="J440" i="10"/>
  <c r="B443" i="10"/>
  <c r="D442" i="10"/>
  <c r="O436" i="10"/>
  <c r="M437" i="10" s="1"/>
  <c r="N437" i="10" s="1"/>
  <c r="O968" i="9"/>
  <c r="M969" i="9" s="1"/>
  <c r="N969" i="9" s="1"/>
  <c r="B970" i="9"/>
  <c r="H421" i="9"/>
  <c r="I421" i="9" s="1"/>
  <c r="G421" i="9"/>
  <c r="D422" i="9"/>
  <c r="F421" i="9"/>
  <c r="J420" i="9"/>
  <c r="E421" i="9"/>
  <c r="E422" i="9" s="1"/>
  <c r="O442" i="9"/>
  <c r="M443" i="9"/>
  <c r="N443" i="9" s="1"/>
  <c r="O443" i="9" s="1"/>
  <c r="M444" i="9" s="1"/>
  <c r="N444" i="9" s="1"/>
  <c r="O444" i="9" s="1"/>
  <c r="M445" i="9" s="1"/>
  <c r="N445" i="9" s="1"/>
  <c r="O438" i="11" l="1"/>
  <c r="M439" i="11"/>
  <c r="N439" i="11" s="1"/>
  <c r="B440" i="11"/>
  <c r="H438" i="11"/>
  <c r="I438" i="11" s="1"/>
  <c r="G438" i="11"/>
  <c r="D439" i="11"/>
  <c r="F438" i="11"/>
  <c r="J437" i="11"/>
  <c r="G442" i="10"/>
  <c r="H442" i="10"/>
  <c r="I442" i="10" s="1"/>
  <c r="D443" i="10"/>
  <c r="F442" i="10"/>
  <c r="E442" i="10"/>
  <c r="B444" i="10"/>
  <c r="O437" i="10"/>
  <c r="M438" i="10" s="1"/>
  <c r="N438" i="10" s="1"/>
  <c r="O969" i="9"/>
  <c r="M970" i="9" s="1"/>
  <c r="N970" i="9" s="1"/>
  <c r="B971" i="9"/>
  <c r="G422" i="9"/>
  <c r="H422" i="9"/>
  <c r="I422" i="9" s="1"/>
  <c r="D423" i="9"/>
  <c r="F422" i="9"/>
  <c r="J421" i="9"/>
  <c r="O445" i="9"/>
  <c r="M446" i="9"/>
  <c r="N446" i="9" s="1"/>
  <c r="O446" i="9" s="1"/>
  <c r="M447" i="9" s="1"/>
  <c r="N447" i="9" s="1"/>
  <c r="O447" i="9" s="1"/>
  <c r="M448" i="9" s="1"/>
  <c r="N448" i="9" s="1"/>
  <c r="O448" i="9" s="1"/>
  <c r="M449" i="9" s="1"/>
  <c r="N449" i="9" s="1"/>
  <c r="O449" i="9" s="1"/>
  <c r="M450" i="9" s="1"/>
  <c r="N450" i="9" s="1"/>
  <c r="E443" i="10" l="1"/>
  <c r="H439" i="11"/>
  <c r="I439" i="11" s="1"/>
  <c r="G439" i="11"/>
  <c r="D440" i="11"/>
  <c r="F439" i="11"/>
  <c r="J438" i="11"/>
  <c r="B441" i="11"/>
  <c r="E439" i="11"/>
  <c r="E440" i="11" s="1"/>
  <c r="O439" i="11"/>
  <c r="M440" i="11"/>
  <c r="N440" i="11" s="1"/>
  <c r="H443" i="10"/>
  <c r="I443" i="10" s="1"/>
  <c r="G443" i="10"/>
  <c r="D444" i="10"/>
  <c r="F443" i="10"/>
  <c r="B445" i="10"/>
  <c r="J442" i="10"/>
  <c r="O438" i="10"/>
  <c r="M439" i="10" s="1"/>
  <c r="N439" i="10" s="1"/>
  <c r="O970" i="9"/>
  <c r="M971" i="9" s="1"/>
  <c r="N971" i="9" s="1"/>
  <c r="B972" i="9"/>
  <c r="E423" i="9"/>
  <c r="G423" i="9"/>
  <c r="H423" i="9"/>
  <c r="I423" i="9" s="1"/>
  <c r="D424" i="9"/>
  <c r="F423" i="9"/>
  <c r="J422" i="9"/>
  <c r="O450" i="9"/>
  <c r="M451" i="9"/>
  <c r="N451" i="9" s="1"/>
  <c r="E444" i="10" l="1"/>
  <c r="O440" i="11"/>
  <c r="M441" i="11"/>
  <c r="N441" i="11" s="1"/>
  <c r="B442" i="11"/>
  <c r="H440" i="11"/>
  <c r="I440" i="11" s="1"/>
  <c r="D441" i="11"/>
  <c r="G440" i="11"/>
  <c r="F440" i="11"/>
  <c r="J439" i="11"/>
  <c r="B446" i="10"/>
  <c r="G444" i="10"/>
  <c r="D445" i="10"/>
  <c r="H444" i="10"/>
  <c r="I444" i="10" s="1"/>
  <c r="F444" i="10"/>
  <c r="J443" i="10"/>
  <c r="O439" i="10"/>
  <c r="M440" i="10"/>
  <c r="N440" i="10" s="1"/>
  <c r="O971" i="9"/>
  <c r="M972" i="9" s="1"/>
  <c r="N972" i="9" s="1"/>
  <c r="B973" i="9"/>
  <c r="E424" i="9"/>
  <c r="H424" i="9"/>
  <c r="I424" i="9" s="1"/>
  <c r="G424" i="9"/>
  <c r="D425" i="9"/>
  <c r="F424" i="9"/>
  <c r="J423" i="9"/>
  <c r="O451" i="9"/>
  <c r="M452" i="9"/>
  <c r="N452" i="9" s="1"/>
  <c r="H441" i="11" l="1"/>
  <c r="I441" i="11" s="1"/>
  <c r="G441" i="11"/>
  <c r="D442" i="11"/>
  <c r="F441" i="11"/>
  <c r="J440" i="11"/>
  <c r="E441" i="11"/>
  <c r="E442" i="11" s="1"/>
  <c r="B443" i="11"/>
  <c r="O441" i="11"/>
  <c r="M442" i="11" s="1"/>
  <c r="N442" i="11" s="1"/>
  <c r="H445" i="10"/>
  <c r="I445" i="10" s="1"/>
  <c r="D446" i="10"/>
  <c r="G445" i="10"/>
  <c r="F445" i="10"/>
  <c r="J444" i="10"/>
  <c r="E445" i="10"/>
  <c r="B447" i="10"/>
  <c r="O440" i="10"/>
  <c r="M441" i="10" s="1"/>
  <c r="N441" i="10" s="1"/>
  <c r="O972" i="9"/>
  <c r="M973" i="9" s="1"/>
  <c r="N973" i="9" s="1"/>
  <c r="B974" i="9"/>
  <c r="G425" i="9"/>
  <c r="H425" i="9"/>
  <c r="I425" i="9" s="1"/>
  <c r="D426" i="9"/>
  <c r="F425" i="9"/>
  <c r="J424" i="9"/>
  <c r="E425" i="9"/>
  <c r="O452" i="9"/>
  <c r="M453" i="9"/>
  <c r="N453" i="9" s="1"/>
  <c r="O453" i="9" s="1"/>
  <c r="M454" i="9" s="1"/>
  <c r="N454" i="9" s="1"/>
  <c r="O454" i="9" s="1"/>
  <c r="M455" i="9" s="1"/>
  <c r="N455" i="9" s="1"/>
  <c r="O455" i="9" s="1"/>
  <c r="M456" i="9" s="1"/>
  <c r="N456" i="9" s="1"/>
  <c r="O456" i="9" s="1"/>
  <c r="M457" i="9" s="1"/>
  <c r="N457" i="9" s="1"/>
  <c r="E446" i="10" l="1"/>
  <c r="O442" i="11"/>
  <c r="M443" i="11"/>
  <c r="N443" i="11" s="1"/>
  <c r="B444" i="11"/>
  <c r="H442" i="11"/>
  <c r="I442" i="11" s="1"/>
  <c r="G442" i="11"/>
  <c r="D443" i="11"/>
  <c r="F442" i="11"/>
  <c r="J441" i="11"/>
  <c r="B448" i="10"/>
  <c r="G446" i="10"/>
  <c r="H446" i="10"/>
  <c r="I446" i="10" s="1"/>
  <c r="D447" i="10"/>
  <c r="F446" i="10"/>
  <c r="J445" i="10"/>
  <c r="O441" i="10"/>
  <c r="M442" i="10" s="1"/>
  <c r="N442" i="10" s="1"/>
  <c r="O973" i="9"/>
  <c r="M974" i="9"/>
  <c r="N974" i="9" s="1"/>
  <c r="B975" i="9"/>
  <c r="E426" i="9"/>
  <c r="H426" i="9"/>
  <c r="I426" i="9" s="1"/>
  <c r="G426" i="9"/>
  <c r="D427" i="9"/>
  <c r="F426" i="9"/>
  <c r="J425" i="9"/>
  <c r="O457" i="9"/>
  <c r="M458" i="9"/>
  <c r="N458" i="9" s="1"/>
  <c r="O458" i="9" s="1"/>
  <c r="M459" i="9" s="1"/>
  <c r="N459" i="9" s="1"/>
  <c r="H443" i="11" l="1"/>
  <c r="I443" i="11" s="1"/>
  <c r="G443" i="11"/>
  <c r="D444" i="11"/>
  <c r="F443" i="11"/>
  <c r="J442" i="11"/>
  <c r="E443" i="11"/>
  <c r="E444" i="11" s="1"/>
  <c r="B445" i="11"/>
  <c r="O443" i="11"/>
  <c r="M444" i="11" s="1"/>
  <c r="N444" i="11" s="1"/>
  <c r="D448" i="10"/>
  <c r="H447" i="10"/>
  <c r="I447" i="10" s="1"/>
  <c r="G447" i="10"/>
  <c r="F447" i="10"/>
  <c r="J446" i="10"/>
  <c r="E447" i="10"/>
  <c r="B449" i="10"/>
  <c r="O442" i="10"/>
  <c r="M443" i="10"/>
  <c r="N443" i="10" s="1"/>
  <c r="B976" i="9"/>
  <c r="O974" i="9"/>
  <c r="M975" i="9" s="1"/>
  <c r="N975" i="9" s="1"/>
  <c r="G427" i="9"/>
  <c r="H427" i="9"/>
  <c r="I427" i="9" s="1"/>
  <c r="D428" i="9"/>
  <c r="F427" i="9"/>
  <c r="J426" i="9"/>
  <c r="E427" i="9"/>
  <c r="O459" i="9"/>
  <c r="M460" i="9" s="1"/>
  <c r="N460" i="9" s="1"/>
  <c r="O460" i="9" s="1"/>
  <c r="M461" i="9" s="1"/>
  <c r="N461" i="9" s="1"/>
  <c r="O461" i="9" s="1"/>
  <c r="M462" i="9" s="1"/>
  <c r="N462" i="9" s="1"/>
  <c r="O444" i="11" l="1"/>
  <c r="M445" i="11" s="1"/>
  <c r="N445" i="11" s="1"/>
  <c r="B446" i="11"/>
  <c r="H444" i="11"/>
  <c r="I444" i="11" s="1"/>
  <c r="G444" i="11"/>
  <c r="D445" i="11"/>
  <c r="F444" i="11"/>
  <c r="J443" i="11"/>
  <c r="E448" i="10"/>
  <c r="B450" i="10"/>
  <c r="J447" i="10"/>
  <c r="D449" i="10"/>
  <c r="H448" i="10"/>
  <c r="I448" i="10" s="1"/>
  <c r="G448" i="10"/>
  <c r="F448" i="10"/>
  <c r="O443" i="10"/>
  <c r="M444" i="10" s="1"/>
  <c r="N444" i="10" s="1"/>
  <c r="O975" i="9"/>
  <c r="M976" i="9" s="1"/>
  <c r="N976" i="9" s="1"/>
  <c r="B977" i="9"/>
  <c r="E428" i="9"/>
  <c r="G428" i="9"/>
  <c r="H428" i="9"/>
  <c r="I428" i="9" s="1"/>
  <c r="D429" i="9"/>
  <c r="F428" i="9"/>
  <c r="J427" i="9"/>
  <c r="O462" i="9"/>
  <c r="M463" i="9"/>
  <c r="N463" i="9" s="1"/>
  <c r="O445" i="11" l="1"/>
  <c r="M446" i="11" s="1"/>
  <c r="N446" i="11" s="1"/>
  <c r="H445" i="11"/>
  <c r="I445" i="11" s="1"/>
  <c r="G445" i="11"/>
  <c r="D446" i="11"/>
  <c r="F445" i="11"/>
  <c r="J444" i="11"/>
  <c r="E445" i="11"/>
  <c r="E446" i="11" s="1"/>
  <c r="B447" i="11"/>
  <c r="J448" i="10"/>
  <c r="H449" i="10"/>
  <c r="I449" i="10" s="1"/>
  <c r="G449" i="10"/>
  <c r="D450" i="10"/>
  <c r="F449" i="10"/>
  <c r="E449" i="10"/>
  <c r="B451" i="10"/>
  <c r="O444" i="10"/>
  <c r="M445" i="10" s="1"/>
  <c r="N445" i="10" s="1"/>
  <c r="O976" i="9"/>
  <c r="M977" i="9"/>
  <c r="N977" i="9" s="1"/>
  <c r="B978" i="9"/>
  <c r="E429" i="9"/>
  <c r="H429" i="9"/>
  <c r="I429" i="9" s="1"/>
  <c r="G429" i="9"/>
  <c r="D430" i="9"/>
  <c r="F429" i="9"/>
  <c r="J428" i="9"/>
  <c r="O463" i="9"/>
  <c r="M464" i="9"/>
  <c r="N464" i="9" s="1"/>
  <c r="O464" i="9" s="1"/>
  <c r="M465" i="9" s="1"/>
  <c r="N465" i="9" s="1"/>
  <c r="E450" i="10" l="1"/>
  <c r="O446" i="11"/>
  <c r="M447" i="11" s="1"/>
  <c r="N447" i="11" s="1"/>
  <c r="B448" i="11"/>
  <c r="H446" i="11"/>
  <c r="I446" i="11" s="1"/>
  <c r="G446" i="11"/>
  <c r="D447" i="11"/>
  <c r="F446" i="11"/>
  <c r="J445" i="11"/>
  <c r="B452" i="10"/>
  <c r="G450" i="10"/>
  <c r="H450" i="10"/>
  <c r="I450" i="10" s="1"/>
  <c r="D451" i="10"/>
  <c r="F450" i="10"/>
  <c r="J449" i="10"/>
  <c r="O445" i="10"/>
  <c r="M446" i="10" s="1"/>
  <c r="N446" i="10" s="1"/>
  <c r="B979" i="9"/>
  <c r="O977" i="9"/>
  <c r="M978" i="9" s="1"/>
  <c r="N978" i="9" s="1"/>
  <c r="G430" i="9"/>
  <c r="H430" i="9"/>
  <c r="I430" i="9" s="1"/>
  <c r="D431" i="9"/>
  <c r="F430" i="9"/>
  <c r="J429" i="9"/>
  <c r="E430" i="9"/>
  <c r="E431" i="9" s="1"/>
  <c r="O465" i="9"/>
  <c r="M466" i="9"/>
  <c r="N466" i="9" s="1"/>
  <c r="O466" i="9" s="1"/>
  <c r="M467" i="9" s="1"/>
  <c r="N467" i="9" s="1"/>
  <c r="O467" i="9" s="1"/>
  <c r="M468" i="9" s="1"/>
  <c r="N468" i="9" s="1"/>
  <c r="O447" i="11" l="1"/>
  <c r="M448" i="11" s="1"/>
  <c r="N448" i="11" s="1"/>
  <c r="G447" i="11"/>
  <c r="H447" i="11"/>
  <c r="I447" i="11" s="1"/>
  <c r="D448" i="11"/>
  <c r="F447" i="11"/>
  <c r="J446" i="11"/>
  <c r="B449" i="11"/>
  <c r="E447" i="11"/>
  <c r="E448" i="11" s="1"/>
  <c r="G451" i="10"/>
  <c r="H451" i="10"/>
  <c r="I451" i="10" s="1"/>
  <c r="D452" i="10"/>
  <c r="F451" i="10"/>
  <c r="J450" i="10"/>
  <c r="E451" i="10"/>
  <c r="B453" i="10"/>
  <c r="O446" i="10"/>
  <c r="M447" i="10" s="1"/>
  <c r="N447" i="10" s="1"/>
  <c r="O978" i="9"/>
  <c r="M979" i="9" s="1"/>
  <c r="N979" i="9" s="1"/>
  <c r="B980" i="9"/>
  <c r="G431" i="9"/>
  <c r="H431" i="9"/>
  <c r="I431" i="9" s="1"/>
  <c r="D432" i="9"/>
  <c r="F431" i="9"/>
  <c r="J430" i="9"/>
  <c r="O468" i="9"/>
  <c r="M469" i="9"/>
  <c r="N469" i="9" s="1"/>
  <c r="O448" i="11" l="1"/>
  <c r="M449" i="11"/>
  <c r="N449" i="11" s="1"/>
  <c r="B450" i="11"/>
  <c r="H448" i="11"/>
  <c r="I448" i="11" s="1"/>
  <c r="D449" i="11"/>
  <c r="G448" i="11"/>
  <c r="F448" i="11"/>
  <c r="J447" i="11"/>
  <c r="E452" i="10"/>
  <c r="D453" i="10" s="1"/>
  <c r="H453" i="10" s="1"/>
  <c r="I453" i="10" s="1"/>
  <c r="G452" i="10"/>
  <c r="H452" i="10"/>
  <c r="I452" i="10" s="1"/>
  <c r="F452" i="10"/>
  <c r="J451" i="10"/>
  <c r="B454" i="10"/>
  <c r="O447" i="10"/>
  <c r="M448" i="10" s="1"/>
  <c r="N448" i="10" s="1"/>
  <c r="O979" i="9"/>
  <c r="M980" i="9" s="1"/>
  <c r="N980" i="9" s="1"/>
  <c r="B981" i="9"/>
  <c r="J431" i="9"/>
  <c r="H432" i="9"/>
  <c r="I432" i="9" s="1"/>
  <c r="G432" i="9"/>
  <c r="D433" i="9"/>
  <c r="F432" i="9"/>
  <c r="E432" i="9"/>
  <c r="E433" i="9" s="1"/>
  <c r="O469" i="9"/>
  <c r="M470" i="9"/>
  <c r="N470" i="9" s="1"/>
  <c r="O470" i="9" s="1"/>
  <c r="M471" i="9" s="1"/>
  <c r="N471" i="9" s="1"/>
  <c r="O471" i="9" s="1"/>
  <c r="M472" i="9" s="1"/>
  <c r="N472" i="9" s="1"/>
  <c r="O472" i="9" s="1"/>
  <c r="M473" i="9" s="1"/>
  <c r="N473" i="9" s="1"/>
  <c r="G449" i="11" l="1"/>
  <c r="H449" i="11"/>
  <c r="I449" i="11" s="1"/>
  <c r="D450" i="11"/>
  <c r="F449" i="11"/>
  <c r="J448" i="11"/>
  <c r="B451" i="11"/>
  <c r="E449" i="11"/>
  <c r="E450" i="11" s="1"/>
  <c r="O449" i="11"/>
  <c r="M450" i="11"/>
  <c r="N450" i="11" s="1"/>
  <c r="E453" i="10"/>
  <c r="F453" i="10"/>
  <c r="G453" i="10"/>
  <c r="J452" i="10"/>
  <c r="B455" i="10"/>
  <c r="D454" i="10"/>
  <c r="O448" i="10"/>
  <c r="M449" i="10"/>
  <c r="N449" i="10" s="1"/>
  <c r="O980" i="9"/>
  <c r="M981" i="9"/>
  <c r="N981" i="9" s="1"/>
  <c r="B982" i="9"/>
  <c r="G433" i="9"/>
  <c r="H433" i="9"/>
  <c r="I433" i="9" s="1"/>
  <c r="D434" i="9"/>
  <c r="F433" i="9"/>
  <c r="J432" i="9"/>
  <c r="O473" i="9"/>
  <c r="M474" i="9"/>
  <c r="N474" i="9" s="1"/>
  <c r="O450" i="11" l="1"/>
  <c r="M451" i="11"/>
  <c r="N451" i="11" s="1"/>
  <c r="B452" i="11"/>
  <c r="H450" i="11"/>
  <c r="I450" i="11" s="1"/>
  <c r="G450" i="11"/>
  <c r="D451" i="11"/>
  <c r="F450" i="11"/>
  <c r="J449" i="11"/>
  <c r="J453" i="10"/>
  <c r="D455" i="10"/>
  <c r="G454" i="10"/>
  <c r="H454" i="10"/>
  <c r="I454" i="10" s="1"/>
  <c r="F454" i="10"/>
  <c r="E454" i="10"/>
  <c r="B456" i="10"/>
  <c r="O449" i="10"/>
  <c r="M450" i="10"/>
  <c r="N450" i="10" s="1"/>
  <c r="B983" i="9"/>
  <c r="O981" i="9"/>
  <c r="M982" i="9" s="1"/>
  <c r="N982" i="9" s="1"/>
  <c r="J433" i="9"/>
  <c r="H434" i="9"/>
  <c r="I434" i="9" s="1"/>
  <c r="G434" i="9"/>
  <c r="D435" i="9"/>
  <c r="F434" i="9"/>
  <c r="E434" i="9"/>
  <c r="E435" i="9" s="1"/>
  <c r="O474" i="9"/>
  <c r="M475" i="9" s="1"/>
  <c r="N475" i="9" s="1"/>
  <c r="O475" i="9" s="1"/>
  <c r="M476" i="9" s="1"/>
  <c r="N476" i="9" s="1"/>
  <c r="O476" i="9" s="1"/>
  <c r="M477" i="9" s="1"/>
  <c r="N477" i="9" s="1"/>
  <c r="H451" i="11" l="1"/>
  <c r="I451" i="11" s="1"/>
  <c r="G451" i="11"/>
  <c r="D452" i="11"/>
  <c r="F451" i="11"/>
  <c r="J450" i="11"/>
  <c r="B453" i="11"/>
  <c r="E451" i="11"/>
  <c r="E452" i="11" s="1"/>
  <c r="O451" i="11"/>
  <c r="M452" i="11"/>
  <c r="N452" i="11" s="1"/>
  <c r="E455" i="10"/>
  <c r="J454" i="10"/>
  <c r="B457" i="10"/>
  <c r="G455" i="10"/>
  <c r="H455" i="10"/>
  <c r="I455" i="10" s="1"/>
  <c r="D456" i="10"/>
  <c r="F455" i="10"/>
  <c r="O450" i="10"/>
  <c r="M451" i="10" s="1"/>
  <c r="N451" i="10" s="1"/>
  <c r="O982" i="9"/>
  <c r="M983" i="9" s="1"/>
  <c r="N983" i="9" s="1"/>
  <c r="B984" i="9"/>
  <c r="H435" i="9"/>
  <c r="I435" i="9" s="1"/>
  <c r="G435" i="9"/>
  <c r="D436" i="9"/>
  <c r="F435" i="9"/>
  <c r="J434" i="9"/>
  <c r="O477" i="9"/>
  <c r="M478" i="9"/>
  <c r="N478" i="9" s="1"/>
  <c r="O478" i="9" s="1"/>
  <c r="M479" i="9" s="1"/>
  <c r="N479" i="9" s="1"/>
  <c r="O479" i="9" s="1"/>
  <c r="M480" i="9" s="1"/>
  <c r="N480" i="9" s="1"/>
  <c r="O480" i="9" s="1"/>
  <c r="M481" i="9" s="1"/>
  <c r="N481" i="9" s="1"/>
  <c r="B454" i="11" l="1"/>
  <c r="O452" i="11"/>
  <c r="M453" i="11"/>
  <c r="N453" i="11" s="1"/>
  <c r="H452" i="11"/>
  <c r="I452" i="11" s="1"/>
  <c r="D453" i="11"/>
  <c r="G452" i="11"/>
  <c r="F452" i="11"/>
  <c r="J451" i="11"/>
  <c r="E456" i="10"/>
  <c r="D457" i="10"/>
  <c r="H456" i="10"/>
  <c r="I456" i="10" s="1"/>
  <c r="G456" i="10"/>
  <c r="F456" i="10"/>
  <c r="J455" i="10"/>
  <c r="B458" i="10"/>
  <c r="O451" i="10"/>
  <c r="M452" i="10" s="1"/>
  <c r="N452" i="10" s="1"/>
  <c r="E436" i="9"/>
  <c r="O983" i="9"/>
  <c r="M984" i="9" s="1"/>
  <c r="N984" i="9" s="1"/>
  <c r="B985" i="9"/>
  <c r="H436" i="9"/>
  <c r="I436" i="9" s="1"/>
  <c r="G436" i="9"/>
  <c r="D437" i="9"/>
  <c r="F436" i="9"/>
  <c r="J435" i="9"/>
  <c r="O481" i="9"/>
  <c r="M482" i="9"/>
  <c r="N482" i="9" s="1"/>
  <c r="O482" i="9" s="1"/>
  <c r="M483" i="9" s="1"/>
  <c r="N483" i="9" s="1"/>
  <c r="O483" i="9" s="1"/>
  <c r="M484" i="9" s="1"/>
  <c r="N484" i="9" s="1"/>
  <c r="O484" i="9" s="1"/>
  <c r="M485" i="9" s="1"/>
  <c r="N485" i="9" s="1"/>
  <c r="H453" i="11" l="1"/>
  <c r="I453" i="11" s="1"/>
  <c r="G453" i="11"/>
  <c r="D454" i="11"/>
  <c r="F453" i="11"/>
  <c r="J452" i="11"/>
  <c r="O453" i="11"/>
  <c r="M454" i="11" s="1"/>
  <c r="N454" i="11" s="1"/>
  <c r="E453" i="11"/>
  <c r="E454" i="11" s="1"/>
  <c r="B455" i="11"/>
  <c r="E457" i="10"/>
  <c r="B459" i="10"/>
  <c r="J456" i="10"/>
  <c r="H457" i="10"/>
  <c r="I457" i="10" s="1"/>
  <c r="G457" i="10"/>
  <c r="D458" i="10"/>
  <c r="F457" i="10"/>
  <c r="O452" i="10"/>
  <c r="M453" i="10" s="1"/>
  <c r="N453" i="10" s="1"/>
  <c r="O984" i="9"/>
  <c r="M985" i="9" s="1"/>
  <c r="N985" i="9" s="1"/>
  <c r="B986" i="9"/>
  <c r="E437" i="9"/>
  <c r="G437" i="9"/>
  <c r="H437" i="9"/>
  <c r="I437" i="9" s="1"/>
  <c r="D438" i="9"/>
  <c r="F437" i="9"/>
  <c r="J436" i="9"/>
  <c r="O485" i="9"/>
  <c r="M486" i="9"/>
  <c r="N486" i="9" s="1"/>
  <c r="O454" i="11" l="1"/>
  <c r="M455" i="11"/>
  <c r="N455" i="11" s="1"/>
  <c r="B456" i="11"/>
  <c r="H454" i="11"/>
  <c r="I454" i="11" s="1"/>
  <c r="G454" i="11"/>
  <c r="D455" i="11"/>
  <c r="F454" i="11"/>
  <c r="J453" i="11"/>
  <c r="G458" i="10"/>
  <c r="H458" i="10"/>
  <c r="I458" i="10" s="1"/>
  <c r="D459" i="10"/>
  <c r="F458" i="10"/>
  <c r="J457" i="10"/>
  <c r="E458" i="10"/>
  <c r="B460" i="10"/>
  <c r="O453" i="10"/>
  <c r="M454" i="10" s="1"/>
  <c r="N454" i="10" s="1"/>
  <c r="O985" i="9"/>
  <c r="M986" i="9" s="1"/>
  <c r="N986" i="9" s="1"/>
  <c r="B987" i="9"/>
  <c r="E438" i="9"/>
  <c r="J437" i="9"/>
  <c r="H438" i="9"/>
  <c r="I438" i="9" s="1"/>
  <c r="G438" i="9"/>
  <c r="D439" i="9"/>
  <c r="F438" i="9"/>
  <c r="E439" i="9"/>
  <c r="O486" i="9"/>
  <c r="M487" i="9"/>
  <c r="N487" i="9" s="1"/>
  <c r="E459" i="10" l="1"/>
  <c r="H455" i="11"/>
  <c r="I455" i="11" s="1"/>
  <c r="G455" i="11"/>
  <c r="D456" i="11"/>
  <c r="F455" i="11"/>
  <c r="J454" i="11"/>
  <c r="B457" i="11"/>
  <c r="E455" i="11"/>
  <c r="E456" i="11" s="1"/>
  <c r="O455" i="11"/>
  <c r="M456" i="11" s="1"/>
  <c r="N456" i="11" s="1"/>
  <c r="B461" i="10"/>
  <c r="G459" i="10"/>
  <c r="H459" i="10"/>
  <c r="I459" i="10" s="1"/>
  <c r="D460" i="10"/>
  <c r="F459" i="10"/>
  <c r="J458" i="10"/>
  <c r="O454" i="10"/>
  <c r="M455" i="10" s="1"/>
  <c r="N455" i="10" s="1"/>
  <c r="O986" i="9"/>
  <c r="M987" i="9" s="1"/>
  <c r="N987" i="9" s="1"/>
  <c r="B988" i="9"/>
  <c r="G439" i="9"/>
  <c r="H439" i="9"/>
  <c r="I439" i="9" s="1"/>
  <c r="D440" i="9"/>
  <c r="F439" i="9"/>
  <c r="J438" i="9"/>
  <c r="O487" i="9"/>
  <c r="M488" i="9"/>
  <c r="N488" i="9" s="1"/>
  <c r="O488" i="9" s="1"/>
  <c r="M489" i="9" s="1"/>
  <c r="N489" i="9" s="1"/>
  <c r="O489" i="9" s="1"/>
  <c r="M490" i="9" s="1"/>
  <c r="N490" i="9" s="1"/>
  <c r="O490" i="9" s="1"/>
  <c r="M491" i="9" s="1"/>
  <c r="N491" i="9" s="1"/>
  <c r="O491" i="9" s="1"/>
  <c r="M492" i="9" s="1"/>
  <c r="N492" i="9" s="1"/>
  <c r="O492" i="9" s="1"/>
  <c r="M493" i="9" s="1"/>
  <c r="N493" i="9" s="1"/>
  <c r="O493" i="9" s="1"/>
  <c r="M494" i="9" s="1"/>
  <c r="N494" i="9" s="1"/>
  <c r="O456" i="11" l="1"/>
  <c r="M457" i="11"/>
  <c r="N457" i="11" s="1"/>
  <c r="B458" i="11"/>
  <c r="H456" i="11"/>
  <c r="I456" i="11" s="1"/>
  <c r="G456" i="11"/>
  <c r="D457" i="11"/>
  <c r="F456" i="11"/>
  <c r="J455" i="11"/>
  <c r="D461" i="10"/>
  <c r="G460" i="10"/>
  <c r="H460" i="10"/>
  <c r="I460" i="10" s="1"/>
  <c r="F460" i="10"/>
  <c r="J459" i="10"/>
  <c r="E460" i="10"/>
  <c r="B462" i="10"/>
  <c r="O455" i="10"/>
  <c r="M456" i="10" s="1"/>
  <c r="N456" i="10" s="1"/>
  <c r="O987" i="9"/>
  <c r="M988" i="9" s="1"/>
  <c r="N988" i="9" s="1"/>
  <c r="B989" i="9"/>
  <c r="J439" i="9"/>
  <c r="H440" i="9"/>
  <c r="I440" i="9" s="1"/>
  <c r="G440" i="9"/>
  <c r="F440" i="9"/>
  <c r="E440" i="9"/>
  <c r="D441" i="9" s="1"/>
  <c r="O494" i="9"/>
  <c r="M495" i="9"/>
  <c r="N495" i="9" s="1"/>
  <c r="O495" i="9" s="1"/>
  <c r="M496" i="9" s="1"/>
  <c r="N496" i="9" s="1"/>
  <c r="O496" i="9" s="1"/>
  <c r="M497" i="9" s="1"/>
  <c r="N497" i="9" s="1"/>
  <c r="E461" i="10" l="1"/>
  <c r="H457" i="11"/>
  <c r="I457" i="11" s="1"/>
  <c r="G457" i="11"/>
  <c r="D458" i="11"/>
  <c r="F457" i="11"/>
  <c r="J456" i="11"/>
  <c r="E457" i="11"/>
  <c r="E458" i="11" s="1"/>
  <c r="B459" i="11"/>
  <c r="O457" i="11"/>
  <c r="M458" i="11" s="1"/>
  <c r="N458" i="11" s="1"/>
  <c r="J460" i="10"/>
  <c r="B463" i="10"/>
  <c r="H461" i="10"/>
  <c r="I461" i="10" s="1"/>
  <c r="G461" i="10"/>
  <c r="D462" i="10"/>
  <c r="F461" i="10"/>
  <c r="O456" i="10"/>
  <c r="M457" i="10" s="1"/>
  <c r="N457" i="10" s="1"/>
  <c r="O988" i="9"/>
  <c r="M989" i="9" s="1"/>
  <c r="N989" i="9" s="1"/>
  <c r="B990" i="9"/>
  <c r="E441" i="9"/>
  <c r="G441" i="9"/>
  <c r="H441" i="9"/>
  <c r="I441" i="9" s="1"/>
  <c r="D442" i="9"/>
  <c r="F441" i="9"/>
  <c r="J440" i="9"/>
  <c r="O497" i="9"/>
  <c r="M498" i="9"/>
  <c r="N498" i="9" s="1"/>
  <c r="O498" i="9" s="1"/>
  <c r="M499" i="9" s="1"/>
  <c r="N499" i="9" s="1"/>
  <c r="O458" i="11" l="1"/>
  <c r="M459" i="11" s="1"/>
  <c r="N459" i="11" s="1"/>
  <c r="B460" i="11"/>
  <c r="H458" i="11"/>
  <c r="I458" i="11" s="1"/>
  <c r="G458" i="11"/>
  <c r="D459" i="11"/>
  <c r="F458" i="11"/>
  <c r="J457" i="11"/>
  <c r="G462" i="10"/>
  <c r="H462" i="10"/>
  <c r="I462" i="10" s="1"/>
  <c r="D463" i="10"/>
  <c r="F462" i="10"/>
  <c r="J461" i="10"/>
  <c r="E462" i="10"/>
  <c r="B464" i="10"/>
  <c r="O457" i="10"/>
  <c r="M458" i="10" s="1"/>
  <c r="N458" i="10" s="1"/>
  <c r="O989" i="9"/>
  <c r="M990" i="9" s="1"/>
  <c r="N990" i="9" s="1"/>
  <c r="B991" i="9"/>
  <c r="H442" i="9"/>
  <c r="I442" i="9" s="1"/>
  <c r="G442" i="9"/>
  <c r="D443" i="9"/>
  <c r="F442" i="9"/>
  <c r="J441" i="9"/>
  <c r="E442" i="9"/>
  <c r="E443" i="9" s="1"/>
  <c r="O499" i="9"/>
  <c r="M500" i="9"/>
  <c r="N500" i="9" s="1"/>
  <c r="O500" i="9" s="1"/>
  <c r="M501" i="9" s="1"/>
  <c r="N501" i="9" s="1"/>
  <c r="O459" i="11" l="1"/>
  <c r="M460" i="11"/>
  <c r="N460" i="11" s="1"/>
  <c r="G459" i="11"/>
  <c r="H459" i="11"/>
  <c r="I459" i="11" s="1"/>
  <c r="D460" i="11"/>
  <c r="F459" i="11"/>
  <c r="J458" i="11"/>
  <c r="B461" i="11"/>
  <c r="E459" i="11"/>
  <c r="E460" i="11" s="1"/>
  <c r="G463" i="10"/>
  <c r="H463" i="10"/>
  <c r="I463" i="10" s="1"/>
  <c r="D464" i="10"/>
  <c r="F463" i="10"/>
  <c r="E463" i="10"/>
  <c r="B465" i="10"/>
  <c r="J462" i="10"/>
  <c r="O458" i="10"/>
  <c r="M459" i="10" s="1"/>
  <c r="N459" i="10" s="1"/>
  <c r="O990" i="9"/>
  <c r="M991" i="9"/>
  <c r="N991" i="9" s="1"/>
  <c r="B992" i="9"/>
  <c r="G443" i="9"/>
  <c r="H443" i="9"/>
  <c r="I443" i="9" s="1"/>
  <c r="D444" i="9"/>
  <c r="F443" i="9"/>
  <c r="J442" i="9"/>
  <c r="O501" i="9"/>
  <c r="M502" i="9"/>
  <c r="N502" i="9" s="1"/>
  <c r="O502" i="9" s="1"/>
  <c r="M503" i="9" s="1"/>
  <c r="N503" i="9" s="1"/>
  <c r="B462" i="11" l="1"/>
  <c r="H460" i="11"/>
  <c r="I460" i="11" s="1"/>
  <c r="D461" i="11"/>
  <c r="G460" i="11"/>
  <c r="F460" i="11"/>
  <c r="J459" i="11"/>
  <c r="O460" i="11"/>
  <c r="M461" i="11" s="1"/>
  <c r="N461" i="11" s="1"/>
  <c r="E464" i="10"/>
  <c r="D465" i="10" s="1"/>
  <c r="H465" i="10" s="1"/>
  <c r="I465" i="10" s="1"/>
  <c r="B466" i="10"/>
  <c r="H464" i="10"/>
  <c r="I464" i="10" s="1"/>
  <c r="G464" i="10"/>
  <c r="F464" i="10"/>
  <c r="J463" i="10"/>
  <c r="O459" i="10"/>
  <c r="M460" i="10" s="1"/>
  <c r="N460" i="10" s="1"/>
  <c r="E444" i="9"/>
  <c r="B993" i="9"/>
  <c r="O991" i="9"/>
  <c r="M992" i="9"/>
  <c r="N992" i="9" s="1"/>
  <c r="H444" i="9"/>
  <c r="I444" i="9" s="1"/>
  <c r="G444" i="9"/>
  <c r="D445" i="9"/>
  <c r="F444" i="9"/>
  <c r="J443" i="9"/>
  <c r="O503" i="9"/>
  <c r="M504" i="9"/>
  <c r="N504" i="9" s="1"/>
  <c r="O461" i="11" l="1"/>
  <c r="M462" i="11"/>
  <c r="N462" i="11" s="1"/>
  <c r="G461" i="11"/>
  <c r="H461" i="11"/>
  <c r="I461" i="11" s="1"/>
  <c r="D462" i="11"/>
  <c r="F461" i="11"/>
  <c r="J460" i="11"/>
  <c r="B463" i="11"/>
  <c r="E461" i="11"/>
  <c r="E465" i="10"/>
  <c r="F465" i="10"/>
  <c r="G465" i="10"/>
  <c r="J464" i="10"/>
  <c r="B467" i="10"/>
  <c r="D466" i="10"/>
  <c r="O460" i="10"/>
  <c r="M461" i="10" s="1"/>
  <c r="N461" i="10" s="1"/>
  <c r="O992" i="9"/>
  <c r="M993" i="9"/>
  <c r="N993" i="9" s="1"/>
  <c r="B994" i="9"/>
  <c r="H445" i="9"/>
  <c r="I445" i="9" s="1"/>
  <c r="G445" i="9"/>
  <c r="D446" i="9"/>
  <c r="F445" i="9"/>
  <c r="J444" i="9"/>
  <c r="E445" i="9"/>
  <c r="E446" i="9" s="1"/>
  <c r="O504" i="9"/>
  <c r="M505" i="9" s="1"/>
  <c r="N505" i="9" s="1"/>
  <c r="E462" i="11" l="1"/>
  <c r="B464" i="11"/>
  <c r="D463" i="11"/>
  <c r="H462" i="11"/>
  <c r="I462" i="11" s="1"/>
  <c r="G462" i="11"/>
  <c r="F462" i="11"/>
  <c r="J461" i="11"/>
  <c r="O462" i="11"/>
  <c r="M463" i="11" s="1"/>
  <c r="N463" i="11" s="1"/>
  <c r="J465" i="10"/>
  <c r="H466" i="10"/>
  <c r="I466" i="10" s="1"/>
  <c r="D467" i="10"/>
  <c r="G466" i="10"/>
  <c r="F466" i="10"/>
  <c r="E466" i="10"/>
  <c r="B468" i="10"/>
  <c r="O461" i="10"/>
  <c r="M462" i="10" s="1"/>
  <c r="N462" i="10" s="1"/>
  <c r="B995" i="9"/>
  <c r="O993" i="9"/>
  <c r="M994" i="9" s="1"/>
  <c r="N994" i="9" s="1"/>
  <c r="G446" i="9"/>
  <c r="H446" i="9"/>
  <c r="I446" i="9" s="1"/>
  <c r="D447" i="9"/>
  <c r="F446" i="9"/>
  <c r="J445" i="9"/>
  <c r="O505" i="9"/>
  <c r="M506" i="9"/>
  <c r="N506" i="9" s="1"/>
  <c r="O506" i="9" s="1"/>
  <c r="M507" i="9" s="1"/>
  <c r="N507" i="9" s="1"/>
  <c r="O507" i="9" s="1"/>
  <c r="M508" i="9" s="1"/>
  <c r="N508" i="9" s="1"/>
  <c r="O508" i="9" s="1"/>
  <c r="M509" i="9" s="1"/>
  <c r="N509" i="9" s="1"/>
  <c r="O509" i="9" s="1"/>
  <c r="M510" i="9" s="1"/>
  <c r="N510" i="9" s="1"/>
  <c r="O510" i="9" s="1"/>
  <c r="M511" i="9" s="1"/>
  <c r="N511" i="9" s="1"/>
  <c r="E467" i="10" l="1"/>
  <c r="O463" i="11"/>
  <c r="M464" i="11"/>
  <c r="N464" i="11" s="1"/>
  <c r="J462" i="11"/>
  <c r="H463" i="11"/>
  <c r="I463" i="11" s="1"/>
  <c r="G463" i="11"/>
  <c r="D464" i="11"/>
  <c r="F463" i="11"/>
  <c r="B465" i="11"/>
  <c r="E463" i="11"/>
  <c r="E464" i="11" s="1"/>
  <c r="B469" i="10"/>
  <c r="G467" i="10"/>
  <c r="H467" i="10"/>
  <c r="I467" i="10" s="1"/>
  <c r="D468" i="10"/>
  <c r="F467" i="10"/>
  <c r="J466" i="10"/>
  <c r="O462" i="10"/>
  <c r="M463" i="10" s="1"/>
  <c r="N463" i="10" s="1"/>
  <c r="O994" i="9"/>
  <c r="M995" i="9" s="1"/>
  <c r="N995" i="9" s="1"/>
  <c r="B996" i="9"/>
  <c r="H447" i="9"/>
  <c r="I447" i="9" s="1"/>
  <c r="G447" i="9"/>
  <c r="D448" i="9"/>
  <c r="F447" i="9"/>
  <c r="J446" i="9"/>
  <c r="E447" i="9"/>
  <c r="O511" i="9"/>
  <c r="M512" i="9"/>
  <c r="N512" i="9" s="1"/>
  <c r="O512" i="9" s="1"/>
  <c r="M513" i="9" s="1"/>
  <c r="N513" i="9" s="1"/>
  <c r="O513" i="9" s="1"/>
  <c r="M514" i="9" s="1"/>
  <c r="N514" i="9" s="1"/>
  <c r="O514" i="9" s="1"/>
  <c r="M515" i="9" s="1"/>
  <c r="N515" i="9" s="1"/>
  <c r="O515" i="9" s="1"/>
  <c r="M516" i="9" s="1"/>
  <c r="N516" i="9" s="1"/>
  <c r="O516" i="9" s="1"/>
  <c r="M517" i="9" s="1"/>
  <c r="N517" i="9" s="1"/>
  <c r="B466" i="11" l="1"/>
  <c r="D465" i="11"/>
  <c r="H464" i="11"/>
  <c r="I464" i="11" s="1"/>
  <c r="G464" i="11"/>
  <c r="F464" i="11"/>
  <c r="J463" i="11"/>
  <c r="O464" i="11"/>
  <c r="M465" i="11" s="1"/>
  <c r="N465" i="11" s="1"/>
  <c r="J467" i="10"/>
  <c r="H468" i="10"/>
  <c r="I468" i="10" s="1"/>
  <c r="D469" i="10"/>
  <c r="G468" i="10"/>
  <c r="F468" i="10"/>
  <c r="E468" i="10"/>
  <c r="B470" i="10"/>
  <c r="O463" i="10"/>
  <c r="M464" i="10" s="1"/>
  <c r="N464" i="10" s="1"/>
  <c r="O995" i="9"/>
  <c r="M996" i="9" s="1"/>
  <c r="N996" i="9" s="1"/>
  <c r="B997" i="9"/>
  <c r="E448" i="9"/>
  <c r="H448" i="9"/>
  <c r="I448" i="9" s="1"/>
  <c r="G448" i="9"/>
  <c r="D449" i="9"/>
  <c r="F448" i="9"/>
  <c r="J447" i="9"/>
  <c r="O517" i="9"/>
  <c r="M518" i="9"/>
  <c r="N518" i="9" s="1"/>
  <c r="O518" i="9" s="1"/>
  <c r="M519" i="9" s="1"/>
  <c r="N519" i="9" s="1"/>
  <c r="O519" i="9" s="1"/>
  <c r="M520" i="9" s="1"/>
  <c r="N520" i="9" s="1"/>
  <c r="O520" i="9" s="1"/>
  <c r="M521" i="9" s="1"/>
  <c r="N521" i="9" s="1"/>
  <c r="O521" i="9" s="1"/>
  <c r="M522" i="9" s="1"/>
  <c r="N522" i="9" s="1"/>
  <c r="E469" i="10" l="1"/>
  <c r="O465" i="11"/>
  <c r="M466" i="11" s="1"/>
  <c r="N466" i="11" s="1"/>
  <c r="J464" i="11"/>
  <c r="H465" i="11"/>
  <c r="I465" i="11" s="1"/>
  <c r="G465" i="11"/>
  <c r="D466" i="11"/>
  <c r="F465" i="11"/>
  <c r="E465" i="11"/>
  <c r="E466" i="11" s="1"/>
  <c r="B467" i="11"/>
  <c r="B471" i="10"/>
  <c r="G469" i="10"/>
  <c r="H469" i="10"/>
  <c r="I469" i="10" s="1"/>
  <c r="D470" i="10"/>
  <c r="F469" i="10"/>
  <c r="J468" i="10"/>
  <c r="O464" i="10"/>
  <c r="M465" i="10" s="1"/>
  <c r="N465" i="10" s="1"/>
  <c r="O996" i="9"/>
  <c r="M997" i="9" s="1"/>
  <c r="N997" i="9" s="1"/>
  <c r="B998" i="9"/>
  <c r="G449" i="9"/>
  <c r="H449" i="9"/>
  <c r="I449" i="9" s="1"/>
  <c r="D450" i="9"/>
  <c r="F449" i="9"/>
  <c r="J448" i="9"/>
  <c r="E449" i="9"/>
  <c r="E450" i="9" s="1"/>
  <c r="O522" i="9"/>
  <c r="M523" i="9"/>
  <c r="N523" i="9" s="1"/>
  <c r="O466" i="11" l="1"/>
  <c r="M467" i="11"/>
  <c r="N467" i="11" s="1"/>
  <c r="B468" i="11"/>
  <c r="H466" i="11"/>
  <c r="I466" i="11" s="1"/>
  <c r="G466" i="11"/>
  <c r="D467" i="11"/>
  <c r="F466" i="11"/>
  <c r="J465" i="11"/>
  <c r="G470" i="10"/>
  <c r="H470" i="10"/>
  <c r="I470" i="10" s="1"/>
  <c r="D471" i="10"/>
  <c r="F470" i="10"/>
  <c r="J469" i="10"/>
  <c r="E470" i="10"/>
  <c r="B472" i="10"/>
  <c r="O465" i="10"/>
  <c r="M466" i="10"/>
  <c r="N466" i="10" s="1"/>
  <c r="O997" i="9"/>
  <c r="M998" i="9"/>
  <c r="N998" i="9" s="1"/>
  <c r="B999" i="9"/>
  <c r="G450" i="9"/>
  <c r="H450" i="9"/>
  <c r="I450" i="9" s="1"/>
  <c r="D451" i="9"/>
  <c r="F450" i="9"/>
  <c r="J449" i="9"/>
  <c r="O523" i="9"/>
  <c r="M524" i="9" s="1"/>
  <c r="N524" i="9" s="1"/>
  <c r="O524" i="9" s="1"/>
  <c r="M525" i="9" s="1"/>
  <c r="N525" i="9" s="1"/>
  <c r="H467" i="11" l="1"/>
  <c r="I467" i="11" s="1"/>
  <c r="G467" i="11"/>
  <c r="D468" i="11"/>
  <c r="F467" i="11"/>
  <c r="J466" i="11"/>
  <c r="E467" i="11"/>
  <c r="E468" i="11" s="1"/>
  <c r="B469" i="11"/>
  <c r="O467" i="11"/>
  <c r="M468" i="11" s="1"/>
  <c r="N468" i="11" s="1"/>
  <c r="E471" i="10"/>
  <c r="B473" i="10"/>
  <c r="H471" i="10"/>
  <c r="I471" i="10" s="1"/>
  <c r="D472" i="10"/>
  <c r="G471" i="10"/>
  <c r="F471" i="10"/>
  <c r="J470" i="10"/>
  <c r="O466" i="10"/>
  <c r="M467" i="10" s="1"/>
  <c r="N467" i="10" s="1"/>
  <c r="B1000" i="9"/>
  <c r="O998" i="9"/>
  <c r="M999" i="9" s="1"/>
  <c r="N999" i="9" s="1"/>
  <c r="G451" i="9"/>
  <c r="H451" i="9"/>
  <c r="I451" i="9" s="1"/>
  <c r="F451" i="9"/>
  <c r="D452" i="9"/>
  <c r="J450" i="9"/>
  <c r="E451" i="9"/>
  <c r="E452" i="9" s="1"/>
  <c r="O525" i="9"/>
  <c r="M526" i="9"/>
  <c r="N526" i="9" s="1"/>
  <c r="O526" i="9" s="1"/>
  <c r="M527" i="9" s="1"/>
  <c r="N527" i="9" s="1"/>
  <c r="O527" i="9" s="1"/>
  <c r="M528" i="9" s="1"/>
  <c r="N528" i="9" s="1"/>
  <c r="O528" i="9" s="1"/>
  <c r="M529" i="9" s="1"/>
  <c r="N529" i="9" s="1"/>
  <c r="O468" i="11" l="1"/>
  <c r="M469" i="11"/>
  <c r="N469" i="11" s="1"/>
  <c r="B470" i="11"/>
  <c r="H468" i="11"/>
  <c r="I468" i="11" s="1"/>
  <c r="G468" i="11"/>
  <c r="D469" i="11"/>
  <c r="F468" i="11"/>
  <c r="J467" i="11"/>
  <c r="H472" i="10"/>
  <c r="I472" i="10" s="1"/>
  <c r="D473" i="10"/>
  <c r="G472" i="10"/>
  <c r="F472" i="10"/>
  <c r="J471" i="10"/>
  <c r="E472" i="10"/>
  <c r="B474" i="10"/>
  <c r="O467" i="10"/>
  <c r="M468" i="10" s="1"/>
  <c r="N468" i="10" s="1"/>
  <c r="O999" i="9"/>
  <c r="M1000" i="9" s="1"/>
  <c r="N1000" i="9" s="1"/>
  <c r="B1001" i="9"/>
  <c r="G452" i="9"/>
  <c r="H452" i="9"/>
  <c r="I452" i="9" s="1"/>
  <c r="F452" i="9"/>
  <c r="D453" i="9"/>
  <c r="J451" i="9"/>
  <c r="O529" i="9"/>
  <c r="M530" i="9" s="1"/>
  <c r="N530" i="9" s="1"/>
  <c r="O530" i="9" s="1"/>
  <c r="M531" i="9" s="1"/>
  <c r="N531" i="9" s="1"/>
  <c r="O531" i="9" s="1"/>
  <c r="M532" i="9" s="1"/>
  <c r="N532" i="9" s="1"/>
  <c r="H469" i="11" l="1"/>
  <c r="I469" i="11" s="1"/>
  <c r="G469" i="11"/>
  <c r="D470" i="11"/>
  <c r="F469" i="11"/>
  <c r="J468" i="11"/>
  <c r="B471" i="11"/>
  <c r="E469" i="11"/>
  <c r="E470" i="11" s="1"/>
  <c r="O469" i="11"/>
  <c r="M470" i="11" s="1"/>
  <c r="N470" i="11" s="1"/>
  <c r="E473" i="10"/>
  <c r="B475" i="10"/>
  <c r="G473" i="10"/>
  <c r="D474" i="10"/>
  <c r="H473" i="10"/>
  <c r="I473" i="10" s="1"/>
  <c r="F473" i="10"/>
  <c r="J472" i="10"/>
  <c r="O468" i="10"/>
  <c r="M469" i="10"/>
  <c r="N469" i="10" s="1"/>
  <c r="O1000" i="9"/>
  <c r="M1001" i="9" s="1"/>
  <c r="N1001" i="9" s="1"/>
  <c r="B1002" i="9"/>
  <c r="G453" i="9"/>
  <c r="H453" i="9"/>
  <c r="I453" i="9" s="1"/>
  <c r="F453" i="9"/>
  <c r="E453" i="9"/>
  <c r="D454" i="9"/>
  <c r="J452" i="9"/>
  <c r="O532" i="9"/>
  <c r="M533" i="9"/>
  <c r="N533" i="9" s="1"/>
  <c r="O470" i="11" l="1"/>
  <c r="M471" i="11" s="1"/>
  <c r="N471" i="11" s="1"/>
  <c r="B472" i="11"/>
  <c r="H470" i="11"/>
  <c r="I470" i="11" s="1"/>
  <c r="G470" i="11"/>
  <c r="D471" i="11"/>
  <c r="F470" i="11"/>
  <c r="J469" i="11"/>
  <c r="J473" i="10"/>
  <c r="G474" i="10"/>
  <c r="H474" i="10"/>
  <c r="I474" i="10" s="1"/>
  <c r="D475" i="10"/>
  <c r="F474" i="10"/>
  <c r="E474" i="10"/>
  <c r="B476" i="10"/>
  <c r="O469" i="10"/>
  <c r="M470" i="10" s="1"/>
  <c r="N470" i="10" s="1"/>
  <c r="O1001" i="9"/>
  <c r="M1002" i="9"/>
  <c r="N1002" i="9" s="1"/>
  <c r="B1003" i="9"/>
  <c r="G454" i="9"/>
  <c r="H454" i="9"/>
  <c r="I454" i="9" s="1"/>
  <c r="F454" i="9"/>
  <c r="D455" i="9"/>
  <c r="E454" i="9"/>
  <c r="E455" i="9" s="1"/>
  <c r="J453" i="9"/>
  <c r="O533" i="9"/>
  <c r="M534" i="9" s="1"/>
  <c r="N534" i="9" s="1"/>
  <c r="E475" i="10" l="1"/>
  <c r="O471" i="11"/>
  <c r="M472" i="11"/>
  <c r="N472" i="11" s="1"/>
  <c r="G471" i="11"/>
  <c r="H471" i="11"/>
  <c r="I471" i="11" s="1"/>
  <c r="D472" i="11"/>
  <c r="F471" i="11"/>
  <c r="J470" i="11"/>
  <c r="B473" i="11"/>
  <c r="E471" i="11"/>
  <c r="E472" i="11" s="1"/>
  <c r="G475" i="10"/>
  <c r="H475" i="10"/>
  <c r="I475" i="10" s="1"/>
  <c r="D476" i="10"/>
  <c r="E476" i="10" s="1"/>
  <c r="F475" i="10"/>
  <c r="B477" i="10"/>
  <c r="J474" i="10"/>
  <c r="O470" i="10"/>
  <c r="M471" i="10" s="1"/>
  <c r="N471" i="10" s="1"/>
  <c r="B1004" i="9"/>
  <c r="O1002" i="9"/>
  <c r="M1003" i="9"/>
  <c r="N1003" i="9" s="1"/>
  <c r="H455" i="9"/>
  <c r="I455" i="9" s="1"/>
  <c r="G455" i="9"/>
  <c r="F455" i="9"/>
  <c r="D456" i="9"/>
  <c r="J454" i="9"/>
  <c r="O534" i="9"/>
  <c r="M535" i="9"/>
  <c r="N535" i="9" s="1"/>
  <c r="O535" i="9" s="1"/>
  <c r="M536" i="9" s="1"/>
  <c r="N536" i="9" s="1"/>
  <c r="O536" i="9" s="1"/>
  <c r="M537" i="9" s="1"/>
  <c r="N537" i="9" s="1"/>
  <c r="O537" i="9" s="1"/>
  <c r="M538" i="9" s="1"/>
  <c r="N538" i="9" s="1"/>
  <c r="B474" i="11" l="1"/>
  <c r="H472" i="11"/>
  <c r="I472" i="11" s="1"/>
  <c r="D473" i="11"/>
  <c r="G472" i="11"/>
  <c r="F472" i="11"/>
  <c r="J471" i="11"/>
  <c r="O472" i="11"/>
  <c r="M473" i="11" s="1"/>
  <c r="N473" i="11" s="1"/>
  <c r="B478" i="10"/>
  <c r="D477" i="10"/>
  <c r="G476" i="10"/>
  <c r="H476" i="10"/>
  <c r="I476" i="10" s="1"/>
  <c r="F476" i="10"/>
  <c r="J475" i="10"/>
  <c r="O471" i="10"/>
  <c r="M472" i="10" s="1"/>
  <c r="N472" i="10" s="1"/>
  <c r="B1005" i="9"/>
  <c r="O1003" i="9"/>
  <c r="M1004" i="9" s="1"/>
  <c r="N1004" i="9" s="1"/>
  <c r="E456" i="9"/>
  <c r="G456" i="9"/>
  <c r="H456" i="9"/>
  <c r="I456" i="9" s="1"/>
  <c r="F456" i="9"/>
  <c r="D457" i="9"/>
  <c r="J455" i="9"/>
  <c r="O538" i="9"/>
  <c r="M539" i="9"/>
  <c r="N539" i="9" s="1"/>
  <c r="O473" i="11" l="1"/>
  <c r="M474" i="11"/>
  <c r="N474" i="11" s="1"/>
  <c r="G473" i="11"/>
  <c r="H473" i="11"/>
  <c r="I473" i="11" s="1"/>
  <c r="D474" i="11"/>
  <c r="F473" i="11"/>
  <c r="J472" i="11"/>
  <c r="B475" i="11"/>
  <c r="E473" i="11"/>
  <c r="E474" i="11" s="1"/>
  <c r="J476" i="10"/>
  <c r="H477" i="10"/>
  <c r="I477" i="10" s="1"/>
  <c r="G477" i="10"/>
  <c r="D478" i="10"/>
  <c r="F477" i="10"/>
  <c r="E477" i="10"/>
  <c r="B479" i="10"/>
  <c r="O472" i="10"/>
  <c r="M473" i="10" s="1"/>
  <c r="N473" i="10" s="1"/>
  <c r="O1004" i="9"/>
  <c r="M1005" i="9"/>
  <c r="N1005" i="9" s="1"/>
  <c r="B1006" i="9"/>
  <c r="E457" i="9"/>
  <c r="H457" i="9"/>
  <c r="I457" i="9" s="1"/>
  <c r="G457" i="9"/>
  <c r="F457" i="9"/>
  <c r="D458" i="9"/>
  <c r="J456" i="9"/>
  <c r="O539" i="9"/>
  <c r="M540" i="9" s="1"/>
  <c r="N540" i="9" s="1"/>
  <c r="O540" i="9" s="1"/>
  <c r="B476" i="11" l="1"/>
  <c r="D475" i="11"/>
  <c r="H474" i="11"/>
  <c r="I474" i="11" s="1"/>
  <c r="G474" i="11"/>
  <c r="F474" i="11"/>
  <c r="J473" i="11"/>
  <c r="O474" i="11"/>
  <c r="M475" i="11"/>
  <c r="N475" i="11" s="1"/>
  <c r="E478" i="10"/>
  <c r="B480" i="10"/>
  <c r="D479" i="10"/>
  <c r="G478" i="10"/>
  <c r="H478" i="10"/>
  <c r="I478" i="10" s="1"/>
  <c r="F478" i="10"/>
  <c r="J477" i="10"/>
  <c r="O473" i="10"/>
  <c r="M474" i="10"/>
  <c r="N474" i="10" s="1"/>
  <c r="B1007" i="9"/>
  <c r="O1005" i="9"/>
  <c r="M1006" i="9" s="1"/>
  <c r="N1006" i="9" s="1"/>
  <c r="G458" i="9"/>
  <c r="H458" i="9"/>
  <c r="I458" i="9" s="1"/>
  <c r="F458" i="9"/>
  <c r="D459" i="9"/>
  <c r="J457" i="9"/>
  <c r="E458" i="9"/>
  <c r="E459" i="9" s="1"/>
  <c r="O475" i="11" l="1"/>
  <c r="M476" i="11"/>
  <c r="N476" i="11" s="1"/>
  <c r="J474" i="11"/>
  <c r="H475" i="11"/>
  <c r="I475" i="11" s="1"/>
  <c r="G475" i="11"/>
  <c r="D476" i="11"/>
  <c r="F475" i="11"/>
  <c r="B477" i="11"/>
  <c r="E475" i="11"/>
  <c r="E476" i="11" s="1"/>
  <c r="J478" i="10"/>
  <c r="H479" i="10"/>
  <c r="I479" i="10" s="1"/>
  <c r="D480" i="10"/>
  <c r="G479" i="10"/>
  <c r="F479" i="10"/>
  <c r="E479" i="10"/>
  <c r="B481" i="10"/>
  <c r="O474" i="10"/>
  <c r="M475" i="10" s="1"/>
  <c r="N475" i="10" s="1"/>
  <c r="O1006" i="9"/>
  <c r="M1007" i="9" s="1"/>
  <c r="N1007" i="9" s="1"/>
  <c r="B1008" i="9"/>
  <c r="G459" i="9"/>
  <c r="H459" i="9"/>
  <c r="I459" i="9" s="1"/>
  <c r="F459" i="9"/>
  <c r="D460" i="9"/>
  <c r="J458" i="9"/>
  <c r="E480" i="10" l="1"/>
  <c r="B478" i="11"/>
  <c r="D477" i="11"/>
  <c r="H476" i="11"/>
  <c r="I476" i="11" s="1"/>
  <c r="G476" i="11"/>
  <c r="F476" i="11"/>
  <c r="J475" i="11"/>
  <c r="O476" i="11"/>
  <c r="M477" i="11"/>
  <c r="N477" i="11" s="1"/>
  <c r="B482" i="10"/>
  <c r="G480" i="10"/>
  <c r="H480" i="10"/>
  <c r="I480" i="10" s="1"/>
  <c r="D481" i="10"/>
  <c r="F480" i="10"/>
  <c r="J479" i="10"/>
  <c r="O475" i="10"/>
  <c r="M476" i="10" s="1"/>
  <c r="N476" i="10" s="1"/>
  <c r="O1007" i="9"/>
  <c r="M1008" i="9"/>
  <c r="N1008" i="9" s="1"/>
  <c r="B1009" i="9"/>
  <c r="G460" i="9"/>
  <c r="H460" i="9"/>
  <c r="I460" i="9" s="1"/>
  <c r="F460" i="9"/>
  <c r="D461" i="9"/>
  <c r="J459" i="9"/>
  <c r="E460" i="9"/>
  <c r="E461" i="9" s="1"/>
  <c r="O477" i="11" l="1"/>
  <c r="M478" i="11" s="1"/>
  <c r="N478" i="11" s="1"/>
  <c r="J476" i="11"/>
  <c r="H477" i="11"/>
  <c r="I477" i="11" s="1"/>
  <c r="G477" i="11"/>
  <c r="D478" i="11"/>
  <c r="F477" i="11"/>
  <c r="E477" i="11"/>
  <c r="B479" i="11"/>
  <c r="D482" i="10"/>
  <c r="H481" i="10"/>
  <c r="I481" i="10" s="1"/>
  <c r="G481" i="10"/>
  <c r="F481" i="10"/>
  <c r="J480" i="10"/>
  <c r="E481" i="10"/>
  <c r="B483" i="10"/>
  <c r="O476" i="10"/>
  <c r="M477" i="10" s="1"/>
  <c r="N477" i="10" s="1"/>
  <c r="B1010" i="9"/>
  <c r="O1008" i="9"/>
  <c r="M1009" i="9"/>
  <c r="N1009" i="9" s="1"/>
  <c r="G461" i="9"/>
  <c r="H461" i="9"/>
  <c r="I461" i="9" s="1"/>
  <c r="F461" i="9"/>
  <c r="D462" i="9"/>
  <c r="J460" i="9"/>
  <c r="E482" i="10" l="1"/>
  <c r="E478" i="11"/>
  <c r="O478" i="11"/>
  <c r="M479" i="11" s="1"/>
  <c r="N479" i="11" s="1"/>
  <c r="B480" i="11"/>
  <c r="H478" i="11"/>
  <c r="I478" i="11" s="1"/>
  <c r="G478" i="11"/>
  <c r="D479" i="11"/>
  <c r="F478" i="11"/>
  <c r="J477" i="11"/>
  <c r="B484" i="10"/>
  <c r="J481" i="10"/>
  <c r="G482" i="10"/>
  <c r="H482" i="10"/>
  <c r="I482" i="10" s="1"/>
  <c r="D483" i="10"/>
  <c r="F482" i="10"/>
  <c r="O477" i="10"/>
  <c r="M478" i="10" s="1"/>
  <c r="N478" i="10" s="1"/>
  <c r="O1009" i="9"/>
  <c r="M1010" i="9" s="1"/>
  <c r="N1010" i="9" s="1"/>
  <c r="B1011" i="9"/>
  <c r="E462" i="9"/>
  <c r="H462" i="9"/>
  <c r="I462" i="9" s="1"/>
  <c r="G462" i="9"/>
  <c r="F462" i="9"/>
  <c r="D463" i="9"/>
  <c r="J461" i="9"/>
  <c r="H479" i="11" l="1"/>
  <c r="I479" i="11" s="1"/>
  <c r="G479" i="11"/>
  <c r="D480" i="11"/>
  <c r="F479" i="11"/>
  <c r="J478" i="11"/>
  <c r="E479" i="11"/>
  <c r="B481" i="11"/>
  <c r="O479" i="11"/>
  <c r="M480" i="11" s="1"/>
  <c r="N480" i="11" s="1"/>
  <c r="D484" i="10"/>
  <c r="H483" i="10"/>
  <c r="I483" i="10" s="1"/>
  <c r="G483" i="10"/>
  <c r="F483" i="10"/>
  <c r="J482" i="10"/>
  <c r="E483" i="10"/>
  <c r="B485" i="10"/>
  <c r="O478" i="10"/>
  <c r="M479" i="10" s="1"/>
  <c r="N479" i="10" s="1"/>
  <c r="O1010" i="9"/>
  <c r="M1011" i="9" s="1"/>
  <c r="N1011" i="9" s="1"/>
  <c r="B1012" i="9"/>
  <c r="H463" i="9"/>
  <c r="I463" i="9" s="1"/>
  <c r="G463" i="9"/>
  <c r="F463" i="9"/>
  <c r="D464" i="9"/>
  <c r="J462" i="9"/>
  <c r="E463" i="9"/>
  <c r="E484" i="10" l="1"/>
  <c r="E480" i="11"/>
  <c r="O480" i="11"/>
  <c r="M481" i="11"/>
  <c r="N481" i="11" s="1"/>
  <c r="B482" i="11"/>
  <c r="H480" i="11"/>
  <c r="I480" i="11" s="1"/>
  <c r="G480" i="11"/>
  <c r="D481" i="11"/>
  <c r="F480" i="11"/>
  <c r="J479" i="11"/>
  <c r="B486" i="10"/>
  <c r="J483" i="10"/>
  <c r="G484" i="10"/>
  <c r="H484" i="10"/>
  <c r="I484" i="10" s="1"/>
  <c r="D485" i="10"/>
  <c r="F484" i="10"/>
  <c r="O479" i="10"/>
  <c r="M480" i="10" s="1"/>
  <c r="N480" i="10" s="1"/>
  <c r="O1011" i="9"/>
  <c r="M1012" i="9"/>
  <c r="N1012" i="9" s="1"/>
  <c r="B1013" i="9"/>
  <c r="E464" i="9"/>
  <c r="H464" i="9"/>
  <c r="I464" i="9" s="1"/>
  <c r="G464" i="9"/>
  <c r="F464" i="9"/>
  <c r="D465" i="9"/>
  <c r="J463" i="9"/>
  <c r="H481" i="11" l="1"/>
  <c r="I481" i="11" s="1"/>
  <c r="G481" i="11"/>
  <c r="D482" i="11"/>
  <c r="F481" i="11"/>
  <c r="J480" i="11"/>
  <c r="B483" i="11"/>
  <c r="E481" i="11"/>
  <c r="E482" i="11" s="1"/>
  <c r="O481" i="11"/>
  <c r="M482" i="11" s="1"/>
  <c r="N482" i="11" s="1"/>
  <c r="D486" i="10"/>
  <c r="H485" i="10"/>
  <c r="I485" i="10" s="1"/>
  <c r="G485" i="10"/>
  <c r="F485" i="10"/>
  <c r="J484" i="10"/>
  <c r="E485" i="10"/>
  <c r="B487" i="10"/>
  <c r="O480" i="10"/>
  <c r="M481" i="10" s="1"/>
  <c r="N481" i="10" s="1"/>
  <c r="B1014" i="9"/>
  <c r="O1012" i="9"/>
  <c r="M1013" i="9" s="1"/>
  <c r="N1013" i="9" s="1"/>
  <c r="E465" i="9"/>
  <c r="G465" i="9"/>
  <c r="H465" i="9"/>
  <c r="I465" i="9" s="1"/>
  <c r="F465" i="9"/>
  <c r="D466" i="9"/>
  <c r="J464" i="9"/>
  <c r="E486" i="10" l="1"/>
  <c r="O482" i="11"/>
  <c r="M483" i="11" s="1"/>
  <c r="N483" i="11" s="1"/>
  <c r="B484" i="11"/>
  <c r="H482" i="11"/>
  <c r="I482" i="11" s="1"/>
  <c r="G482" i="11"/>
  <c r="D483" i="11"/>
  <c r="F482" i="11"/>
  <c r="J481" i="11"/>
  <c r="B488" i="10"/>
  <c r="J485" i="10"/>
  <c r="G486" i="10"/>
  <c r="D487" i="10"/>
  <c r="H486" i="10"/>
  <c r="I486" i="10" s="1"/>
  <c r="F486" i="10"/>
  <c r="O481" i="10"/>
  <c r="M482" i="10" s="1"/>
  <c r="N482" i="10" s="1"/>
  <c r="O1013" i="9"/>
  <c r="M1014" i="9"/>
  <c r="N1014" i="9" s="1"/>
  <c r="B1015" i="9"/>
  <c r="G466" i="9"/>
  <c r="H466" i="9"/>
  <c r="I466" i="9" s="1"/>
  <c r="F466" i="9"/>
  <c r="D467" i="9"/>
  <c r="J465" i="9"/>
  <c r="E466" i="9"/>
  <c r="O483" i="11" l="1"/>
  <c r="M484" i="11"/>
  <c r="N484" i="11" s="1"/>
  <c r="G483" i="11"/>
  <c r="H483" i="11"/>
  <c r="I483" i="11" s="1"/>
  <c r="D484" i="11"/>
  <c r="F483" i="11"/>
  <c r="J482" i="11"/>
  <c r="B485" i="11"/>
  <c r="E483" i="11"/>
  <c r="E484" i="11" s="1"/>
  <c r="H487" i="10"/>
  <c r="I487" i="10" s="1"/>
  <c r="D488" i="10"/>
  <c r="G487" i="10"/>
  <c r="F487" i="10"/>
  <c r="J486" i="10"/>
  <c r="E487" i="10"/>
  <c r="B489" i="10"/>
  <c r="O482" i="10"/>
  <c r="M483" i="10" s="1"/>
  <c r="N483" i="10" s="1"/>
  <c r="O1014" i="9"/>
  <c r="M1015" i="9" s="1"/>
  <c r="N1015" i="9" s="1"/>
  <c r="O1015" i="9" s="1"/>
  <c r="E467" i="9"/>
  <c r="G467" i="9"/>
  <c r="H467" i="9"/>
  <c r="I467" i="9" s="1"/>
  <c r="F467" i="9"/>
  <c r="D468" i="9"/>
  <c r="J466" i="9"/>
  <c r="E488" i="10" l="1"/>
  <c r="D489" i="10" s="1"/>
  <c r="G489" i="10" s="1"/>
  <c r="B486" i="11"/>
  <c r="H484" i="11"/>
  <c r="I484" i="11" s="1"/>
  <c r="D485" i="11"/>
  <c r="G484" i="11"/>
  <c r="F484" i="11"/>
  <c r="J483" i="11"/>
  <c r="O484" i="11"/>
  <c r="M485" i="11"/>
  <c r="N485" i="11" s="1"/>
  <c r="B490" i="10"/>
  <c r="G488" i="10"/>
  <c r="H488" i="10"/>
  <c r="I488" i="10" s="1"/>
  <c r="F488" i="10"/>
  <c r="J487" i="10"/>
  <c r="O483" i="10"/>
  <c r="M484" i="10" s="1"/>
  <c r="N484" i="10" s="1"/>
  <c r="E468" i="9"/>
  <c r="G468" i="9"/>
  <c r="H468" i="9"/>
  <c r="I468" i="9" s="1"/>
  <c r="F468" i="9"/>
  <c r="D469" i="9"/>
  <c r="J467" i="9"/>
  <c r="F489" i="10" l="1"/>
  <c r="H489" i="10"/>
  <c r="I489" i="10" s="1"/>
  <c r="E489" i="10"/>
  <c r="O485" i="11"/>
  <c r="M486" i="11"/>
  <c r="N486" i="11" s="1"/>
  <c r="G485" i="11"/>
  <c r="H485" i="11"/>
  <c r="I485" i="11" s="1"/>
  <c r="D486" i="11"/>
  <c r="F485" i="11"/>
  <c r="J484" i="11"/>
  <c r="B487" i="11"/>
  <c r="E485" i="11"/>
  <c r="E486" i="11" s="1"/>
  <c r="B491" i="10"/>
  <c r="J488" i="10"/>
  <c r="D490" i="10"/>
  <c r="O484" i="10"/>
  <c r="M485" i="10" s="1"/>
  <c r="N485" i="10" s="1"/>
  <c r="E469" i="9"/>
  <c r="H469" i="9"/>
  <c r="I469" i="9" s="1"/>
  <c r="G469" i="9"/>
  <c r="F469" i="9"/>
  <c r="D470" i="9"/>
  <c r="J468" i="9"/>
  <c r="J489" i="10" l="1"/>
  <c r="B488" i="11"/>
  <c r="D487" i="11"/>
  <c r="H486" i="11"/>
  <c r="I486" i="11" s="1"/>
  <c r="G486" i="11"/>
  <c r="F486" i="11"/>
  <c r="J485" i="11"/>
  <c r="O486" i="11"/>
  <c r="M487" i="11" s="1"/>
  <c r="N487" i="11" s="1"/>
  <c r="H490" i="10"/>
  <c r="I490" i="10" s="1"/>
  <c r="G490" i="10"/>
  <c r="D491" i="10"/>
  <c r="F491" i="10"/>
  <c r="F490" i="10"/>
  <c r="E490" i="10"/>
  <c r="B492" i="10"/>
  <c r="O485" i="10"/>
  <c r="M486" i="10"/>
  <c r="N486" i="10" s="1"/>
  <c r="E470" i="9"/>
  <c r="G470" i="9"/>
  <c r="H470" i="9"/>
  <c r="I470" i="9" s="1"/>
  <c r="F470" i="9"/>
  <c r="D471" i="9"/>
  <c r="J469" i="9"/>
  <c r="E491" i="10" l="1"/>
  <c r="O487" i="11"/>
  <c r="M488" i="11"/>
  <c r="N488" i="11" s="1"/>
  <c r="J486" i="11"/>
  <c r="H487" i="11"/>
  <c r="I487" i="11" s="1"/>
  <c r="G487" i="11"/>
  <c r="D488" i="11"/>
  <c r="F487" i="11"/>
  <c r="B489" i="11"/>
  <c r="E487" i="11"/>
  <c r="E488" i="11" s="1"/>
  <c r="H491" i="10"/>
  <c r="I491" i="10" s="1"/>
  <c r="D492" i="10"/>
  <c r="G491" i="10"/>
  <c r="B493" i="10"/>
  <c r="J490" i="10"/>
  <c r="O486" i="10"/>
  <c r="M487" i="10"/>
  <c r="N487" i="10" s="1"/>
  <c r="H471" i="9"/>
  <c r="I471" i="9" s="1"/>
  <c r="G471" i="9"/>
  <c r="F471" i="9"/>
  <c r="D472" i="9"/>
  <c r="J470" i="9"/>
  <c r="E471" i="9"/>
  <c r="E472" i="9" s="1"/>
  <c r="E492" i="10" l="1"/>
  <c r="B490" i="11"/>
  <c r="D489" i="11"/>
  <c r="H488" i="11"/>
  <c r="I488" i="11" s="1"/>
  <c r="G488" i="11"/>
  <c r="F488" i="11"/>
  <c r="J487" i="11"/>
  <c r="O488" i="11"/>
  <c r="M489" i="11" s="1"/>
  <c r="N489" i="11" s="1"/>
  <c r="B494" i="10"/>
  <c r="G492" i="10"/>
  <c r="H492" i="10"/>
  <c r="I492" i="10" s="1"/>
  <c r="D493" i="10"/>
  <c r="F493" i="10" s="1"/>
  <c r="F492" i="10"/>
  <c r="J491" i="10"/>
  <c r="O487" i="10"/>
  <c r="M488" i="10" s="1"/>
  <c r="N488" i="10" s="1"/>
  <c r="H472" i="9"/>
  <c r="I472" i="9" s="1"/>
  <c r="G472" i="9"/>
  <c r="F472" i="9"/>
  <c r="D473" i="9"/>
  <c r="J471" i="9"/>
  <c r="O489" i="11" l="1"/>
  <c r="M490" i="11" s="1"/>
  <c r="N490" i="11" s="1"/>
  <c r="J488" i="11"/>
  <c r="H489" i="11"/>
  <c r="I489" i="11" s="1"/>
  <c r="G489" i="11"/>
  <c r="D490" i="11"/>
  <c r="F489" i="11"/>
  <c r="E489" i="11"/>
  <c r="E490" i="11" s="1"/>
  <c r="B491" i="11"/>
  <c r="H493" i="10"/>
  <c r="I493" i="10" s="1"/>
  <c r="G493" i="10"/>
  <c r="D494" i="10"/>
  <c r="J492" i="10"/>
  <c r="E493" i="10"/>
  <c r="B495" i="10"/>
  <c r="O488" i="10"/>
  <c r="M489" i="10" s="1"/>
  <c r="N489" i="10" s="1"/>
  <c r="E473" i="9"/>
  <c r="G473" i="9"/>
  <c r="H473" i="9"/>
  <c r="I473" i="9" s="1"/>
  <c r="F473" i="9"/>
  <c r="D474" i="9"/>
  <c r="J472" i="9"/>
  <c r="E494" i="10" l="1"/>
  <c r="O490" i="11"/>
  <c r="M491" i="11"/>
  <c r="N491" i="11" s="1"/>
  <c r="B492" i="11"/>
  <c r="H490" i="11"/>
  <c r="I490" i="11" s="1"/>
  <c r="G490" i="11"/>
  <c r="D491" i="11"/>
  <c r="F490" i="11"/>
  <c r="J489" i="11"/>
  <c r="B496" i="10"/>
  <c r="H494" i="10"/>
  <c r="I494" i="10" s="1"/>
  <c r="D495" i="10"/>
  <c r="F495" i="10" s="1"/>
  <c r="G494" i="10"/>
  <c r="F494" i="10"/>
  <c r="J493" i="10"/>
  <c r="O489" i="10"/>
  <c r="M490" i="10" s="1"/>
  <c r="N490" i="10" s="1"/>
  <c r="E474" i="9"/>
  <c r="G474" i="9"/>
  <c r="H474" i="9"/>
  <c r="I474" i="9" s="1"/>
  <c r="F474" i="9"/>
  <c r="D475" i="9"/>
  <c r="J473" i="9"/>
  <c r="H491" i="11" l="1"/>
  <c r="I491" i="11" s="1"/>
  <c r="G491" i="11"/>
  <c r="D492" i="11"/>
  <c r="F491" i="11"/>
  <c r="J490" i="11"/>
  <c r="E491" i="11"/>
  <c r="E492" i="11" s="1"/>
  <c r="B493" i="11"/>
  <c r="O491" i="11"/>
  <c r="M492" i="11" s="1"/>
  <c r="N492" i="11" s="1"/>
  <c r="G495" i="10"/>
  <c r="H495" i="10"/>
  <c r="I495" i="10" s="1"/>
  <c r="D496" i="10"/>
  <c r="J494" i="10"/>
  <c r="E495" i="10"/>
  <c r="B497" i="10"/>
  <c r="O490" i="10"/>
  <c r="M491" i="10"/>
  <c r="N491" i="10" s="1"/>
  <c r="G475" i="9"/>
  <c r="H475" i="9"/>
  <c r="I475" i="9" s="1"/>
  <c r="F475" i="9"/>
  <c r="D476" i="9"/>
  <c r="J474" i="9"/>
  <c r="E475" i="9"/>
  <c r="E476" i="9" s="1"/>
  <c r="E496" i="10" l="1"/>
  <c r="O492" i="11"/>
  <c r="M493" i="11" s="1"/>
  <c r="N493" i="11" s="1"/>
  <c r="B494" i="11"/>
  <c r="G492" i="11"/>
  <c r="H492" i="11"/>
  <c r="I492" i="11" s="1"/>
  <c r="D493" i="11"/>
  <c r="F492" i="11"/>
  <c r="J491" i="11"/>
  <c r="J495" i="10"/>
  <c r="B498" i="10"/>
  <c r="G496" i="10"/>
  <c r="H496" i="10"/>
  <c r="I496" i="10" s="1"/>
  <c r="D497" i="10"/>
  <c r="F496" i="10"/>
  <c r="F497" i="10"/>
  <c r="O491" i="10"/>
  <c r="M492" i="10"/>
  <c r="N492" i="10" s="1"/>
  <c r="H476" i="9"/>
  <c r="I476" i="9" s="1"/>
  <c r="G476" i="9"/>
  <c r="F476" i="9"/>
  <c r="D477" i="9"/>
  <c r="J475" i="9"/>
  <c r="H493" i="11" l="1"/>
  <c r="I493" i="11" s="1"/>
  <c r="G493" i="11"/>
  <c r="D494" i="11"/>
  <c r="F493" i="11"/>
  <c r="J492" i="11"/>
  <c r="E493" i="11"/>
  <c r="E494" i="11" s="1"/>
  <c r="B495" i="11"/>
  <c r="O493" i="11"/>
  <c r="M494" i="11" s="1"/>
  <c r="N494" i="11" s="1"/>
  <c r="H497" i="10"/>
  <c r="I497" i="10" s="1"/>
  <c r="G497" i="10"/>
  <c r="D498" i="10"/>
  <c r="J496" i="10"/>
  <c r="E497" i="10"/>
  <c r="B499" i="10"/>
  <c r="O492" i="10"/>
  <c r="M493" i="10" s="1"/>
  <c r="N493" i="10" s="1"/>
  <c r="H477" i="9"/>
  <c r="I477" i="9" s="1"/>
  <c r="G477" i="9"/>
  <c r="F477" i="9"/>
  <c r="E477" i="9"/>
  <c r="D478" i="9"/>
  <c r="J476" i="9"/>
  <c r="E498" i="10" l="1"/>
  <c r="O494" i="11"/>
  <c r="M495" i="11"/>
  <c r="N495" i="11" s="1"/>
  <c r="B496" i="11"/>
  <c r="H494" i="11"/>
  <c r="I494" i="11" s="1"/>
  <c r="G494" i="11"/>
  <c r="D495" i="11"/>
  <c r="F494" i="11"/>
  <c r="J493" i="11"/>
  <c r="H498" i="10"/>
  <c r="I498" i="10" s="1"/>
  <c r="G498" i="10"/>
  <c r="D499" i="10"/>
  <c r="E499" i="10" s="1"/>
  <c r="F498" i="10"/>
  <c r="J497" i="10"/>
  <c r="B500" i="10"/>
  <c r="O493" i="10"/>
  <c r="M494" i="10" s="1"/>
  <c r="N494" i="10" s="1"/>
  <c r="G478" i="9"/>
  <c r="H478" i="9"/>
  <c r="I478" i="9" s="1"/>
  <c r="F478" i="9"/>
  <c r="D479" i="9"/>
  <c r="E478" i="9"/>
  <c r="E479" i="9" s="1"/>
  <c r="J477" i="9"/>
  <c r="H495" i="11" l="1"/>
  <c r="I495" i="11" s="1"/>
  <c r="G495" i="11"/>
  <c r="D496" i="11"/>
  <c r="F495" i="11"/>
  <c r="J494" i="11"/>
  <c r="E495" i="11"/>
  <c r="E496" i="11" s="1"/>
  <c r="B497" i="11"/>
  <c r="O495" i="11"/>
  <c r="M496" i="11"/>
  <c r="N496" i="11" s="1"/>
  <c r="B501" i="10"/>
  <c r="H499" i="10"/>
  <c r="I499" i="10" s="1"/>
  <c r="G499" i="10"/>
  <c r="D500" i="10"/>
  <c r="F499" i="10"/>
  <c r="J498" i="10"/>
  <c r="O494" i="10"/>
  <c r="M495" i="10" s="1"/>
  <c r="N495" i="10" s="1"/>
  <c r="G479" i="9"/>
  <c r="H479" i="9"/>
  <c r="I479" i="9" s="1"/>
  <c r="F479" i="9"/>
  <c r="D480" i="9"/>
  <c r="J478" i="9"/>
  <c r="O496" i="11" l="1"/>
  <c r="M497" i="11" s="1"/>
  <c r="N497" i="11" s="1"/>
  <c r="B498" i="11"/>
  <c r="H496" i="11"/>
  <c r="I496" i="11" s="1"/>
  <c r="G496" i="11"/>
  <c r="D497" i="11"/>
  <c r="F496" i="11"/>
  <c r="J495" i="11"/>
  <c r="G500" i="10"/>
  <c r="H500" i="10"/>
  <c r="I500" i="10" s="1"/>
  <c r="F500" i="10"/>
  <c r="J499" i="10"/>
  <c r="E500" i="10"/>
  <c r="D501" i="10" s="1"/>
  <c r="E501" i="10" s="1"/>
  <c r="B502" i="10"/>
  <c r="O495" i="10"/>
  <c r="M496" i="10" s="1"/>
  <c r="N496" i="10" s="1"/>
  <c r="H480" i="9"/>
  <c r="I480" i="9" s="1"/>
  <c r="G480" i="9"/>
  <c r="F480" i="9"/>
  <c r="D481" i="9"/>
  <c r="J479" i="9"/>
  <c r="E480" i="9"/>
  <c r="E481" i="9" s="1"/>
  <c r="O497" i="11" l="1"/>
  <c r="M498" i="11" s="1"/>
  <c r="N498" i="11" s="1"/>
  <c r="H497" i="11"/>
  <c r="I497" i="11" s="1"/>
  <c r="G497" i="11"/>
  <c r="D498" i="11"/>
  <c r="F497" i="11"/>
  <c r="J496" i="11"/>
  <c r="E497" i="11"/>
  <c r="E498" i="11" s="1"/>
  <c r="B499" i="11"/>
  <c r="B503" i="10"/>
  <c r="G501" i="10"/>
  <c r="H501" i="10"/>
  <c r="I501" i="10" s="1"/>
  <c r="D502" i="10"/>
  <c r="F501" i="10"/>
  <c r="J500" i="10"/>
  <c r="O496" i="10"/>
  <c r="M497" i="10" s="1"/>
  <c r="N497" i="10" s="1"/>
  <c r="H481" i="9"/>
  <c r="I481" i="9" s="1"/>
  <c r="G481" i="9"/>
  <c r="F481" i="9"/>
  <c r="D482" i="9"/>
  <c r="J480" i="9"/>
  <c r="B500" i="11" l="1"/>
  <c r="H498" i="11"/>
  <c r="I498" i="11" s="1"/>
  <c r="G498" i="11"/>
  <c r="D499" i="11"/>
  <c r="F498" i="11"/>
  <c r="J497" i="11"/>
  <c r="O498" i="11"/>
  <c r="M499" i="11" s="1"/>
  <c r="N499" i="11" s="1"/>
  <c r="D503" i="10"/>
  <c r="H502" i="10"/>
  <c r="I502" i="10" s="1"/>
  <c r="G502" i="10"/>
  <c r="F502" i="10"/>
  <c r="J501" i="10"/>
  <c r="E502" i="10"/>
  <c r="B504" i="10"/>
  <c r="O497" i="10"/>
  <c r="M498" i="10" s="1"/>
  <c r="N498" i="10" s="1"/>
  <c r="G482" i="9"/>
  <c r="H482" i="9"/>
  <c r="I482" i="9" s="1"/>
  <c r="F482" i="9"/>
  <c r="D483" i="9"/>
  <c r="J481" i="9"/>
  <c r="E482" i="9"/>
  <c r="O499" i="11" l="1"/>
  <c r="M500" i="11" s="1"/>
  <c r="N500" i="11" s="1"/>
  <c r="H499" i="11"/>
  <c r="I499" i="11" s="1"/>
  <c r="G499" i="11"/>
  <c r="D500" i="11"/>
  <c r="F499" i="11"/>
  <c r="J498" i="11"/>
  <c r="E499" i="11"/>
  <c r="B501" i="11"/>
  <c r="E503" i="10"/>
  <c r="B505" i="10"/>
  <c r="J502" i="10"/>
  <c r="H503" i="10"/>
  <c r="I503" i="10" s="1"/>
  <c r="G503" i="10"/>
  <c r="D504" i="10"/>
  <c r="F503" i="10"/>
  <c r="O498" i="10"/>
  <c r="M499" i="10" s="1"/>
  <c r="N499" i="10" s="1"/>
  <c r="E483" i="9"/>
  <c r="H483" i="9"/>
  <c r="I483" i="9" s="1"/>
  <c r="G483" i="9"/>
  <c r="F483" i="9"/>
  <c r="D484" i="9"/>
  <c r="J482" i="9"/>
  <c r="E500" i="11" l="1"/>
  <c r="D501" i="11" s="1"/>
  <c r="B502" i="11"/>
  <c r="H500" i="11"/>
  <c r="I500" i="11" s="1"/>
  <c r="G500" i="11"/>
  <c r="F500" i="11"/>
  <c r="J499" i="11"/>
  <c r="O500" i="11"/>
  <c r="M501" i="11" s="1"/>
  <c r="N501" i="11" s="1"/>
  <c r="H504" i="10"/>
  <c r="I504" i="10" s="1"/>
  <c r="G504" i="10"/>
  <c r="D505" i="10"/>
  <c r="F504" i="10"/>
  <c r="J503" i="10"/>
  <c r="E504" i="10"/>
  <c r="B506" i="10"/>
  <c r="O499" i="10"/>
  <c r="M500" i="10" s="1"/>
  <c r="N500" i="10" s="1"/>
  <c r="G484" i="9"/>
  <c r="H484" i="9"/>
  <c r="I484" i="9" s="1"/>
  <c r="F484" i="9"/>
  <c r="D485" i="9"/>
  <c r="J483" i="9"/>
  <c r="E484" i="9"/>
  <c r="E485" i="9" s="1"/>
  <c r="O501" i="11" l="1"/>
  <c r="M502" i="11" s="1"/>
  <c r="N502" i="11" s="1"/>
  <c r="H501" i="11"/>
  <c r="I501" i="11" s="1"/>
  <c r="G501" i="11"/>
  <c r="D502" i="11"/>
  <c r="F501" i="11"/>
  <c r="J500" i="11"/>
  <c r="B503" i="11"/>
  <c r="E501" i="11"/>
  <c r="E505" i="10"/>
  <c r="B507" i="10"/>
  <c r="J504" i="10"/>
  <c r="H505" i="10"/>
  <c r="I505" i="10" s="1"/>
  <c r="D506" i="10"/>
  <c r="G505" i="10"/>
  <c r="F505" i="10"/>
  <c r="O500" i="10"/>
  <c r="M501" i="10" s="1"/>
  <c r="N501" i="10" s="1"/>
  <c r="G485" i="9"/>
  <c r="H485" i="9"/>
  <c r="I485" i="9" s="1"/>
  <c r="F485" i="9"/>
  <c r="D486" i="9"/>
  <c r="J484" i="9"/>
  <c r="E502" i="11" l="1"/>
  <c r="B504" i="11"/>
  <c r="H502" i="11"/>
  <c r="I502" i="11" s="1"/>
  <c r="G502" i="11"/>
  <c r="D503" i="11"/>
  <c r="F502" i="11"/>
  <c r="J501" i="11"/>
  <c r="O502" i="11"/>
  <c r="M503" i="11" s="1"/>
  <c r="N503" i="11" s="1"/>
  <c r="G506" i="10"/>
  <c r="H506" i="10"/>
  <c r="I506" i="10" s="1"/>
  <c r="D507" i="10"/>
  <c r="F506" i="10"/>
  <c r="J505" i="10"/>
  <c r="E506" i="10"/>
  <c r="B508" i="10"/>
  <c r="O501" i="10"/>
  <c r="M502" i="10" s="1"/>
  <c r="N502" i="10" s="1"/>
  <c r="E486" i="9"/>
  <c r="H486" i="9"/>
  <c r="I486" i="9" s="1"/>
  <c r="G486" i="9"/>
  <c r="F486" i="9"/>
  <c r="D487" i="9"/>
  <c r="J485" i="9"/>
  <c r="O503" i="11" l="1"/>
  <c r="M504" i="11"/>
  <c r="N504" i="11" s="1"/>
  <c r="H503" i="11"/>
  <c r="I503" i="11" s="1"/>
  <c r="G503" i="11"/>
  <c r="D504" i="11"/>
  <c r="F503" i="11"/>
  <c r="J502" i="11"/>
  <c r="E503" i="11"/>
  <c r="E504" i="11" s="1"/>
  <c r="B505" i="11"/>
  <c r="E507" i="10"/>
  <c r="B509" i="10"/>
  <c r="H507" i="10"/>
  <c r="I507" i="10" s="1"/>
  <c r="D508" i="10"/>
  <c r="G507" i="10"/>
  <c r="F507" i="10"/>
  <c r="J506" i="10"/>
  <c r="O502" i="10"/>
  <c r="M503" i="10" s="1"/>
  <c r="N503" i="10" s="1"/>
  <c r="E487" i="9"/>
  <c r="H487" i="9"/>
  <c r="I487" i="9" s="1"/>
  <c r="G487" i="9"/>
  <c r="F487" i="9"/>
  <c r="D488" i="9"/>
  <c r="J486" i="9"/>
  <c r="B506" i="11" l="1"/>
  <c r="G504" i="11"/>
  <c r="H504" i="11"/>
  <c r="I504" i="11" s="1"/>
  <c r="D505" i="11"/>
  <c r="F504" i="11"/>
  <c r="J503" i="11"/>
  <c r="O504" i="11"/>
  <c r="M505" i="11" s="1"/>
  <c r="N505" i="11" s="1"/>
  <c r="H508" i="10"/>
  <c r="I508" i="10" s="1"/>
  <c r="G508" i="10"/>
  <c r="D509" i="10"/>
  <c r="F508" i="10"/>
  <c r="J507" i="10"/>
  <c r="E508" i="10"/>
  <c r="B510" i="10"/>
  <c r="O503" i="10"/>
  <c r="M504" i="10" s="1"/>
  <c r="N504" i="10" s="1"/>
  <c r="H488" i="9"/>
  <c r="I488" i="9" s="1"/>
  <c r="G488" i="9"/>
  <c r="F488" i="9"/>
  <c r="J487" i="9"/>
  <c r="E488" i="9"/>
  <c r="D489" i="9" s="1"/>
  <c r="E509" i="10" l="1"/>
  <c r="O505" i="11"/>
  <c r="M506" i="11" s="1"/>
  <c r="N506" i="11" s="1"/>
  <c r="H505" i="11"/>
  <c r="I505" i="11" s="1"/>
  <c r="G505" i="11"/>
  <c r="D506" i="11"/>
  <c r="F505" i="11"/>
  <c r="J504" i="11"/>
  <c r="E505" i="11"/>
  <c r="E506" i="11" s="1"/>
  <c r="B507" i="11"/>
  <c r="B511" i="10"/>
  <c r="G509" i="10"/>
  <c r="H509" i="10"/>
  <c r="I509" i="10" s="1"/>
  <c r="D510" i="10"/>
  <c r="F509" i="10"/>
  <c r="J508" i="10"/>
  <c r="O504" i="10"/>
  <c r="M505" i="10" s="1"/>
  <c r="N505" i="10" s="1"/>
  <c r="E489" i="9"/>
  <c r="G489" i="9"/>
  <c r="H489" i="9"/>
  <c r="I489" i="9" s="1"/>
  <c r="F489" i="9"/>
  <c r="D490" i="9"/>
  <c r="J488" i="9"/>
  <c r="B508" i="11" l="1"/>
  <c r="H506" i="11"/>
  <c r="I506" i="11" s="1"/>
  <c r="G506" i="11"/>
  <c r="D507" i="11"/>
  <c r="F506" i="11"/>
  <c r="J505" i="11"/>
  <c r="O506" i="11"/>
  <c r="M507" i="11"/>
  <c r="N507" i="11" s="1"/>
  <c r="J509" i="10"/>
  <c r="H510" i="10"/>
  <c r="I510" i="10" s="1"/>
  <c r="D511" i="10"/>
  <c r="G510" i="10"/>
  <c r="F510" i="10"/>
  <c r="E510" i="10"/>
  <c r="B512" i="10"/>
  <c r="O505" i="10"/>
  <c r="M506" i="10" s="1"/>
  <c r="N506" i="10" s="1"/>
  <c r="E490" i="9"/>
  <c r="H490" i="9"/>
  <c r="I490" i="9" s="1"/>
  <c r="G490" i="9"/>
  <c r="F490" i="9"/>
  <c r="D491" i="9"/>
  <c r="J489" i="9"/>
  <c r="E511" i="10" l="1"/>
  <c r="O507" i="11"/>
  <c r="M508" i="11"/>
  <c r="N508" i="11" s="1"/>
  <c r="H507" i="11"/>
  <c r="I507" i="11" s="1"/>
  <c r="G507" i="11"/>
  <c r="D508" i="11"/>
  <c r="F507" i="11"/>
  <c r="J506" i="11"/>
  <c r="E507" i="11"/>
  <c r="B509" i="11"/>
  <c r="G511" i="10"/>
  <c r="D512" i="10"/>
  <c r="E512" i="10" s="1"/>
  <c r="D513" i="10" s="1"/>
  <c r="H511" i="10"/>
  <c r="I511" i="10" s="1"/>
  <c r="F511" i="10"/>
  <c r="B513" i="10"/>
  <c r="J510" i="10"/>
  <c r="O506" i="10"/>
  <c r="M507" i="10" s="1"/>
  <c r="N507" i="10" s="1"/>
  <c r="E491" i="9"/>
  <c r="H491" i="9"/>
  <c r="I491" i="9" s="1"/>
  <c r="G491" i="9"/>
  <c r="F491" i="9"/>
  <c r="D492" i="9"/>
  <c r="J490" i="9"/>
  <c r="E508" i="11" l="1"/>
  <c r="B510" i="11"/>
  <c r="H508" i="11"/>
  <c r="I508" i="11" s="1"/>
  <c r="G508" i="11"/>
  <c r="D509" i="11"/>
  <c r="F508" i="11"/>
  <c r="J507" i="11"/>
  <c r="O508" i="11"/>
  <c r="M509" i="11" s="1"/>
  <c r="N509" i="11" s="1"/>
  <c r="G513" i="10"/>
  <c r="H513" i="10"/>
  <c r="I513" i="10" s="1"/>
  <c r="F513" i="10"/>
  <c r="B514" i="10"/>
  <c r="D514" i="10" s="1"/>
  <c r="E513" i="10"/>
  <c r="J511" i="10"/>
  <c r="G512" i="10"/>
  <c r="H512" i="10"/>
  <c r="I512" i="10" s="1"/>
  <c r="F512" i="10"/>
  <c r="O507" i="10"/>
  <c r="M508" i="10" s="1"/>
  <c r="N508" i="10" s="1"/>
  <c r="E492" i="9"/>
  <c r="G492" i="9"/>
  <c r="H492" i="9"/>
  <c r="I492" i="9" s="1"/>
  <c r="F492" i="9"/>
  <c r="D493" i="9"/>
  <c r="J491" i="9"/>
  <c r="O509" i="11" l="1"/>
  <c r="M510" i="11"/>
  <c r="N510" i="11" s="1"/>
  <c r="H509" i="11"/>
  <c r="I509" i="11" s="1"/>
  <c r="G509" i="11"/>
  <c r="D510" i="11"/>
  <c r="F509" i="11"/>
  <c r="J508" i="11"/>
  <c r="E509" i="11"/>
  <c r="E510" i="11" s="1"/>
  <c r="B511" i="11"/>
  <c r="H514" i="10"/>
  <c r="I514" i="10" s="1"/>
  <c r="G514" i="10"/>
  <c r="F514" i="10"/>
  <c r="J512" i="10"/>
  <c r="B515" i="10"/>
  <c r="E514" i="10"/>
  <c r="J513" i="10"/>
  <c r="O508" i="10"/>
  <c r="M509" i="10" s="1"/>
  <c r="N509" i="10" s="1"/>
  <c r="E493" i="9"/>
  <c r="H493" i="9"/>
  <c r="I493" i="9" s="1"/>
  <c r="G493" i="9"/>
  <c r="F493" i="9"/>
  <c r="D494" i="9"/>
  <c r="J492" i="9"/>
  <c r="B512" i="11" l="1"/>
  <c r="H510" i="11"/>
  <c r="I510" i="11" s="1"/>
  <c r="G510" i="11"/>
  <c r="D511" i="11"/>
  <c r="F510" i="11"/>
  <c r="J509" i="11"/>
  <c r="O510" i="11"/>
  <c r="M511" i="11" s="1"/>
  <c r="N511" i="11" s="1"/>
  <c r="B516" i="10"/>
  <c r="J514" i="10"/>
  <c r="D515" i="10"/>
  <c r="O509" i="10"/>
  <c r="M510" i="10" s="1"/>
  <c r="N510" i="10" s="1"/>
  <c r="E494" i="9"/>
  <c r="G494" i="9"/>
  <c r="H494" i="9"/>
  <c r="I494" i="9" s="1"/>
  <c r="F494" i="9"/>
  <c r="D495" i="9"/>
  <c r="J493" i="9"/>
  <c r="O511" i="11" l="1"/>
  <c r="M512" i="11" s="1"/>
  <c r="N512" i="11" s="1"/>
  <c r="H511" i="11"/>
  <c r="I511" i="11" s="1"/>
  <c r="G511" i="11"/>
  <c r="D512" i="11"/>
  <c r="F511" i="11"/>
  <c r="J510" i="11"/>
  <c r="E511" i="11"/>
  <c r="E512" i="11" s="1"/>
  <c r="B513" i="11"/>
  <c r="H515" i="10"/>
  <c r="I515" i="10" s="1"/>
  <c r="G515" i="10"/>
  <c r="D516" i="10"/>
  <c r="F515" i="10"/>
  <c r="E515" i="10"/>
  <c r="B517" i="10"/>
  <c r="O510" i="10"/>
  <c r="M511" i="10" s="1"/>
  <c r="N511" i="10" s="1"/>
  <c r="E495" i="9"/>
  <c r="H495" i="9"/>
  <c r="I495" i="9" s="1"/>
  <c r="G495" i="9"/>
  <c r="F495" i="9"/>
  <c r="D496" i="9"/>
  <c r="J494" i="9"/>
  <c r="B514" i="11" l="1"/>
  <c r="H512" i="11"/>
  <c r="I512" i="11" s="1"/>
  <c r="G512" i="11"/>
  <c r="D513" i="11"/>
  <c r="F512" i="11"/>
  <c r="J511" i="11"/>
  <c r="O512" i="11"/>
  <c r="M513" i="11"/>
  <c r="N513" i="11" s="1"/>
  <c r="E516" i="10"/>
  <c r="H516" i="10"/>
  <c r="I516" i="10" s="1"/>
  <c r="G516" i="10"/>
  <c r="D517" i="10"/>
  <c r="F516" i="10"/>
  <c r="B518" i="10"/>
  <c r="J515" i="10"/>
  <c r="O511" i="10"/>
  <c r="M512" i="10" s="1"/>
  <c r="N512" i="10" s="1"/>
  <c r="E496" i="9"/>
  <c r="H496" i="9"/>
  <c r="I496" i="9" s="1"/>
  <c r="G496" i="9"/>
  <c r="F496" i="9"/>
  <c r="D497" i="9"/>
  <c r="J495" i="9"/>
  <c r="O513" i="11" l="1"/>
  <c r="M514" i="11"/>
  <c r="N514" i="11" s="1"/>
  <c r="H513" i="11"/>
  <c r="I513" i="11" s="1"/>
  <c r="G513" i="11"/>
  <c r="D514" i="11"/>
  <c r="F513" i="11"/>
  <c r="J512" i="11"/>
  <c r="B515" i="11"/>
  <c r="E513" i="11"/>
  <c r="E517" i="10"/>
  <c r="B519" i="10"/>
  <c r="G517" i="10"/>
  <c r="H517" i="10"/>
  <c r="I517" i="10" s="1"/>
  <c r="D518" i="10"/>
  <c r="F517" i="10"/>
  <c r="J516" i="10"/>
  <c r="O512" i="10"/>
  <c r="M513" i="10"/>
  <c r="N513" i="10" s="1"/>
  <c r="E497" i="9"/>
  <c r="G497" i="9"/>
  <c r="H497" i="9"/>
  <c r="I497" i="9" s="1"/>
  <c r="F497" i="9"/>
  <c r="D498" i="9"/>
  <c r="J496" i="9"/>
  <c r="E514" i="11" l="1"/>
  <c r="B516" i="11"/>
  <c r="H514" i="11"/>
  <c r="I514" i="11" s="1"/>
  <c r="G514" i="11"/>
  <c r="D515" i="11"/>
  <c r="F514" i="11"/>
  <c r="J513" i="11"/>
  <c r="O514" i="11"/>
  <c r="M515" i="11"/>
  <c r="N515" i="11" s="1"/>
  <c r="G518" i="10"/>
  <c r="D519" i="10"/>
  <c r="H518" i="10"/>
  <c r="I518" i="10" s="1"/>
  <c r="F518" i="10"/>
  <c r="J517" i="10"/>
  <c r="E518" i="10"/>
  <c r="B520" i="10"/>
  <c r="O513" i="10"/>
  <c r="M514" i="10" s="1"/>
  <c r="N514" i="10" s="1"/>
  <c r="G498" i="9"/>
  <c r="H498" i="9"/>
  <c r="I498" i="9" s="1"/>
  <c r="F498" i="9"/>
  <c r="D499" i="9"/>
  <c r="J497" i="9"/>
  <c r="E498" i="9"/>
  <c r="E519" i="10" l="1"/>
  <c r="O515" i="11"/>
  <c r="M516" i="11"/>
  <c r="N516" i="11" s="1"/>
  <c r="H515" i="11"/>
  <c r="I515" i="11" s="1"/>
  <c r="G515" i="11"/>
  <c r="D516" i="11"/>
  <c r="F515" i="11"/>
  <c r="J514" i="11"/>
  <c r="E515" i="11"/>
  <c r="B517" i="11"/>
  <c r="B521" i="10"/>
  <c r="J518" i="10"/>
  <c r="G519" i="10"/>
  <c r="H519" i="10"/>
  <c r="I519" i="10" s="1"/>
  <c r="D520" i="10"/>
  <c r="F519" i="10"/>
  <c r="O514" i="10"/>
  <c r="M515" i="10" s="1"/>
  <c r="N515" i="10" s="1"/>
  <c r="E499" i="9"/>
  <c r="H499" i="9"/>
  <c r="I499" i="9" s="1"/>
  <c r="G499" i="9"/>
  <c r="F499" i="9"/>
  <c r="D500" i="9"/>
  <c r="J498" i="9"/>
  <c r="E516" i="11" l="1"/>
  <c r="B518" i="11"/>
  <c r="G516" i="11"/>
  <c r="H516" i="11"/>
  <c r="I516" i="11" s="1"/>
  <c r="D517" i="11"/>
  <c r="F516" i="11"/>
  <c r="J515" i="11"/>
  <c r="O516" i="11"/>
  <c r="M517" i="11" s="1"/>
  <c r="N517" i="11" s="1"/>
  <c r="J519" i="10"/>
  <c r="H520" i="10"/>
  <c r="I520" i="10" s="1"/>
  <c r="G520" i="10"/>
  <c r="D521" i="10"/>
  <c r="F520" i="10"/>
  <c r="E520" i="10"/>
  <c r="B522" i="10"/>
  <c r="O515" i="10"/>
  <c r="M516" i="10" s="1"/>
  <c r="N516" i="10" s="1"/>
  <c r="J499" i="9"/>
  <c r="G500" i="9"/>
  <c r="H500" i="9"/>
  <c r="I500" i="9" s="1"/>
  <c r="F500" i="9"/>
  <c r="E500" i="9"/>
  <c r="D501" i="9" s="1"/>
  <c r="E521" i="10" l="1"/>
  <c r="O517" i="11"/>
  <c r="M518" i="11" s="1"/>
  <c r="N518" i="11" s="1"/>
  <c r="H517" i="11"/>
  <c r="I517" i="11" s="1"/>
  <c r="G517" i="11"/>
  <c r="D518" i="11"/>
  <c r="F517" i="11"/>
  <c r="J516" i="11"/>
  <c r="E517" i="11"/>
  <c r="E518" i="11" s="1"/>
  <c r="B519" i="11"/>
  <c r="B523" i="10"/>
  <c r="H521" i="10"/>
  <c r="I521" i="10" s="1"/>
  <c r="D522" i="10"/>
  <c r="G521" i="10"/>
  <c r="F521" i="10"/>
  <c r="J520" i="10"/>
  <c r="O516" i="10"/>
  <c r="M517" i="10" s="1"/>
  <c r="N517" i="10" s="1"/>
  <c r="E501" i="9"/>
  <c r="G501" i="9"/>
  <c r="H501" i="9"/>
  <c r="I501" i="9" s="1"/>
  <c r="F501" i="9"/>
  <c r="D502" i="9"/>
  <c r="J500" i="9"/>
  <c r="B520" i="11" l="1"/>
  <c r="H518" i="11"/>
  <c r="I518" i="11" s="1"/>
  <c r="G518" i="11"/>
  <c r="D519" i="11"/>
  <c r="F518" i="11"/>
  <c r="J517" i="11"/>
  <c r="O518" i="11"/>
  <c r="M519" i="11"/>
  <c r="N519" i="11" s="1"/>
  <c r="D523" i="10"/>
  <c r="G522" i="10"/>
  <c r="H522" i="10"/>
  <c r="I522" i="10" s="1"/>
  <c r="F522" i="10"/>
  <c r="J521" i="10"/>
  <c r="E522" i="10"/>
  <c r="B524" i="10"/>
  <c r="O517" i="10"/>
  <c r="M518" i="10" s="1"/>
  <c r="N518" i="10" s="1"/>
  <c r="G502" i="9"/>
  <c r="H502" i="9"/>
  <c r="I502" i="9" s="1"/>
  <c r="F502" i="9"/>
  <c r="D503" i="9"/>
  <c r="J501" i="9"/>
  <c r="E502" i="9"/>
  <c r="E503" i="9" s="1"/>
  <c r="O519" i="11" l="1"/>
  <c r="M520" i="11"/>
  <c r="N520" i="11" s="1"/>
  <c r="H519" i="11"/>
  <c r="I519" i="11" s="1"/>
  <c r="G519" i="11"/>
  <c r="D520" i="11"/>
  <c r="F519" i="11"/>
  <c r="J518" i="11"/>
  <c r="E519" i="11"/>
  <c r="E520" i="11" s="1"/>
  <c r="B521" i="11"/>
  <c r="E523" i="10"/>
  <c r="J522" i="10"/>
  <c r="B525" i="10"/>
  <c r="G523" i="10"/>
  <c r="D524" i="10"/>
  <c r="H523" i="10"/>
  <c r="I523" i="10" s="1"/>
  <c r="F523" i="10"/>
  <c r="O518" i="10"/>
  <c r="M519" i="10" s="1"/>
  <c r="N519" i="10" s="1"/>
  <c r="H503" i="9"/>
  <c r="I503" i="9" s="1"/>
  <c r="G503" i="9"/>
  <c r="F503" i="9"/>
  <c r="D504" i="9"/>
  <c r="J502" i="9"/>
  <c r="E504" i="9"/>
  <c r="B522" i="11" l="1"/>
  <c r="H520" i="11"/>
  <c r="I520" i="11" s="1"/>
  <c r="G520" i="11"/>
  <c r="D521" i="11"/>
  <c r="F520" i="11"/>
  <c r="J519" i="11"/>
  <c r="O520" i="11"/>
  <c r="M521" i="11" s="1"/>
  <c r="N521" i="11" s="1"/>
  <c r="G524" i="10"/>
  <c r="H524" i="10"/>
  <c r="I524" i="10" s="1"/>
  <c r="F524" i="10"/>
  <c r="J523" i="10"/>
  <c r="E524" i="10"/>
  <c r="D525" i="10" s="1"/>
  <c r="B526" i="10"/>
  <c r="O519" i="10"/>
  <c r="M520" i="10" s="1"/>
  <c r="N520" i="10" s="1"/>
  <c r="G504" i="9"/>
  <c r="H504" i="9"/>
  <c r="I504" i="9" s="1"/>
  <c r="F504" i="9"/>
  <c r="D505" i="9"/>
  <c r="J503" i="9"/>
  <c r="O521" i="11" l="1"/>
  <c r="M522" i="11"/>
  <c r="N522" i="11" s="1"/>
  <c r="H521" i="11"/>
  <c r="I521" i="11" s="1"/>
  <c r="G521" i="11"/>
  <c r="D522" i="11"/>
  <c r="F521" i="11"/>
  <c r="J520" i="11"/>
  <c r="E521" i="11"/>
  <c r="E522" i="11" s="1"/>
  <c r="B523" i="11"/>
  <c r="G525" i="10"/>
  <c r="H525" i="10"/>
  <c r="I525" i="10" s="1"/>
  <c r="D526" i="10"/>
  <c r="F525" i="10"/>
  <c r="E525" i="10"/>
  <c r="B527" i="10"/>
  <c r="J524" i="10"/>
  <c r="O520" i="10"/>
  <c r="M521" i="10" s="1"/>
  <c r="N521" i="10" s="1"/>
  <c r="E505" i="9"/>
  <c r="H505" i="9"/>
  <c r="I505" i="9" s="1"/>
  <c r="G505" i="9"/>
  <c r="F505" i="9"/>
  <c r="D506" i="9"/>
  <c r="J504" i="9"/>
  <c r="B524" i="11" l="1"/>
  <c r="O522" i="11"/>
  <c r="M523" i="11" s="1"/>
  <c r="N523" i="11" s="1"/>
  <c r="H522" i="11"/>
  <c r="I522" i="11" s="1"/>
  <c r="G522" i="11"/>
  <c r="D523" i="11"/>
  <c r="F522" i="11"/>
  <c r="J521" i="11"/>
  <c r="E526" i="10"/>
  <c r="B528" i="10"/>
  <c r="G526" i="10"/>
  <c r="D527" i="10"/>
  <c r="H526" i="10"/>
  <c r="I526" i="10" s="1"/>
  <c r="F526" i="10"/>
  <c r="J525" i="10"/>
  <c r="O521" i="10"/>
  <c r="M522" i="10" s="1"/>
  <c r="N522" i="10" s="1"/>
  <c r="H506" i="9"/>
  <c r="I506" i="9" s="1"/>
  <c r="G506" i="9"/>
  <c r="F506" i="9"/>
  <c r="D507" i="9"/>
  <c r="J505" i="9"/>
  <c r="E506" i="9"/>
  <c r="E507" i="9" s="1"/>
  <c r="O523" i="11" l="1"/>
  <c r="M524" i="11" s="1"/>
  <c r="N524" i="11" s="1"/>
  <c r="H523" i="11"/>
  <c r="I523" i="11" s="1"/>
  <c r="G523" i="11"/>
  <c r="D524" i="11"/>
  <c r="F523" i="11"/>
  <c r="J522" i="11"/>
  <c r="E523" i="11"/>
  <c r="E524" i="11" s="1"/>
  <c r="B525" i="11"/>
  <c r="D528" i="10"/>
  <c r="G527" i="10"/>
  <c r="H527" i="10"/>
  <c r="I527" i="10" s="1"/>
  <c r="F527" i="10"/>
  <c r="J526" i="10"/>
  <c r="E527" i="10"/>
  <c r="B529" i="10"/>
  <c r="O522" i="10"/>
  <c r="M523" i="10" s="1"/>
  <c r="N523" i="10" s="1"/>
  <c r="H507" i="9"/>
  <c r="I507" i="9" s="1"/>
  <c r="G507" i="9"/>
  <c r="F507" i="9"/>
  <c r="D508" i="9"/>
  <c r="J506" i="9"/>
  <c r="E528" i="10" l="1"/>
  <c r="O524" i="11"/>
  <c r="M525" i="11"/>
  <c r="N525" i="11" s="1"/>
  <c r="D525" i="11"/>
  <c r="E525" i="11" s="1"/>
  <c r="H524" i="11"/>
  <c r="I524" i="11" s="1"/>
  <c r="G524" i="11"/>
  <c r="F524" i="11"/>
  <c r="B526" i="11"/>
  <c r="J523" i="11"/>
  <c r="J527" i="10"/>
  <c r="B530" i="10"/>
  <c r="D529" i="10"/>
  <c r="G528" i="10"/>
  <c r="H528" i="10"/>
  <c r="I528" i="10" s="1"/>
  <c r="F528" i="10"/>
  <c r="O523" i="10"/>
  <c r="M524" i="10" s="1"/>
  <c r="N524" i="10" s="1"/>
  <c r="H508" i="9"/>
  <c r="I508" i="9" s="1"/>
  <c r="G508" i="9"/>
  <c r="F508" i="9"/>
  <c r="D509" i="9"/>
  <c r="J507" i="9"/>
  <c r="E508" i="9"/>
  <c r="J524" i="11" l="1"/>
  <c r="O525" i="11"/>
  <c r="M526" i="11"/>
  <c r="N526" i="11" s="1"/>
  <c r="B527" i="11"/>
  <c r="H525" i="11"/>
  <c r="I525" i="11" s="1"/>
  <c r="G525" i="11"/>
  <c r="D526" i="11"/>
  <c r="F525" i="11"/>
  <c r="J528" i="10"/>
  <c r="G529" i="10"/>
  <c r="D530" i="10"/>
  <c r="H529" i="10"/>
  <c r="I529" i="10" s="1"/>
  <c r="F529" i="10"/>
  <c r="E529" i="10"/>
  <c r="B531" i="10"/>
  <c r="O524" i="10"/>
  <c r="M525" i="10" s="1"/>
  <c r="N525" i="10" s="1"/>
  <c r="E509" i="9"/>
  <c r="G509" i="9"/>
  <c r="H509" i="9"/>
  <c r="I509" i="9" s="1"/>
  <c r="F509" i="9"/>
  <c r="D510" i="9"/>
  <c r="J508" i="9"/>
  <c r="E530" i="10" l="1"/>
  <c r="H526" i="11"/>
  <c r="I526" i="11" s="1"/>
  <c r="D527" i="11"/>
  <c r="G526" i="11"/>
  <c r="F526" i="11"/>
  <c r="O526" i="11"/>
  <c r="M527" i="11" s="1"/>
  <c r="N527" i="11" s="1"/>
  <c r="B528" i="11"/>
  <c r="J525" i="11"/>
  <c r="E526" i="11"/>
  <c r="E527" i="11" s="1"/>
  <c r="B532" i="10"/>
  <c r="J529" i="10"/>
  <c r="H530" i="10"/>
  <c r="I530" i="10" s="1"/>
  <c r="G530" i="10"/>
  <c r="D531" i="10"/>
  <c r="F530" i="10"/>
  <c r="O525" i="10"/>
  <c r="M526" i="10" s="1"/>
  <c r="N526" i="10" s="1"/>
  <c r="J509" i="9"/>
  <c r="H510" i="9"/>
  <c r="I510" i="9" s="1"/>
  <c r="G510" i="9"/>
  <c r="F510" i="9"/>
  <c r="D511" i="9"/>
  <c r="E510" i="9"/>
  <c r="O527" i="11" l="1"/>
  <c r="M528" i="11"/>
  <c r="N528" i="11" s="1"/>
  <c r="B529" i="11"/>
  <c r="H527" i="11"/>
  <c r="I527" i="11" s="1"/>
  <c r="G527" i="11"/>
  <c r="D528" i="11"/>
  <c r="F527" i="11"/>
  <c r="J526" i="11"/>
  <c r="G531" i="10"/>
  <c r="H531" i="10"/>
  <c r="I531" i="10" s="1"/>
  <c r="D532" i="10"/>
  <c r="F531" i="10"/>
  <c r="J530" i="10"/>
  <c r="E531" i="10"/>
  <c r="B533" i="10"/>
  <c r="O526" i="10"/>
  <c r="M527" i="10" s="1"/>
  <c r="N527" i="10" s="1"/>
  <c r="E511" i="9"/>
  <c r="G511" i="9"/>
  <c r="H511" i="9"/>
  <c r="I511" i="9" s="1"/>
  <c r="F511" i="9"/>
  <c r="D512" i="9"/>
  <c r="J510" i="9"/>
  <c r="E532" i="10" l="1"/>
  <c r="G528" i="11"/>
  <c r="H528" i="11"/>
  <c r="I528" i="11" s="1"/>
  <c r="D529" i="11"/>
  <c r="F528" i="11"/>
  <c r="E528" i="11"/>
  <c r="J527" i="11"/>
  <c r="O528" i="11"/>
  <c r="M529" i="11"/>
  <c r="N529" i="11" s="1"/>
  <c r="B530" i="11"/>
  <c r="B534" i="10"/>
  <c r="H532" i="10"/>
  <c r="I532" i="10" s="1"/>
  <c r="G532" i="10"/>
  <c r="D533" i="10"/>
  <c r="F532" i="10"/>
  <c r="J531" i="10"/>
  <c r="O527" i="10"/>
  <c r="M528" i="10" s="1"/>
  <c r="N528" i="10" s="1"/>
  <c r="H512" i="9"/>
  <c r="I512" i="9" s="1"/>
  <c r="G512" i="9"/>
  <c r="F512" i="9"/>
  <c r="J511" i="9"/>
  <c r="E512" i="9"/>
  <c r="D513" i="9" s="1"/>
  <c r="E529" i="11" l="1"/>
  <c r="B531" i="11"/>
  <c r="O529" i="11"/>
  <c r="M530" i="11" s="1"/>
  <c r="N530" i="11" s="1"/>
  <c r="J528" i="11"/>
  <c r="G529" i="11"/>
  <c r="H529" i="11"/>
  <c r="I529" i="11" s="1"/>
  <c r="D530" i="11"/>
  <c r="F529" i="11"/>
  <c r="D534" i="10"/>
  <c r="G533" i="10"/>
  <c r="H533" i="10"/>
  <c r="I533" i="10" s="1"/>
  <c r="F533" i="10"/>
  <c r="J532" i="10"/>
  <c r="E533" i="10"/>
  <c r="B535" i="10"/>
  <c r="O528" i="10"/>
  <c r="M529" i="10" s="1"/>
  <c r="N529" i="10" s="1"/>
  <c r="G513" i="9"/>
  <c r="H513" i="9"/>
  <c r="I513" i="9" s="1"/>
  <c r="F513" i="9"/>
  <c r="E513" i="9"/>
  <c r="D514" i="9"/>
  <c r="J512" i="9"/>
  <c r="E534" i="10" l="1"/>
  <c r="O530" i="11"/>
  <c r="M531" i="11"/>
  <c r="N531" i="11" s="1"/>
  <c r="H530" i="11"/>
  <c r="I530" i="11" s="1"/>
  <c r="G530" i="11"/>
  <c r="D531" i="11"/>
  <c r="F530" i="11"/>
  <c r="J529" i="11"/>
  <c r="B532" i="11"/>
  <c r="E530" i="11"/>
  <c r="J533" i="10"/>
  <c r="B536" i="10"/>
  <c r="G534" i="10"/>
  <c r="H534" i="10"/>
  <c r="I534" i="10" s="1"/>
  <c r="D535" i="10"/>
  <c r="F534" i="10"/>
  <c r="O529" i="10"/>
  <c r="M530" i="10" s="1"/>
  <c r="N530" i="10" s="1"/>
  <c r="E514" i="9"/>
  <c r="G514" i="9"/>
  <c r="H514" i="9"/>
  <c r="I514" i="9" s="1"/>
  <c r="F514" i="9"/>
  <c r="D515" i="9"/>
  <c r="J513" i="9"/>
  <c r="E535" i="10" l="1"/>
  <c r="E531" i="11"/>
  <c r="B533" i="11"/>
  <c r="O531" i="11"/>
  <c r="M532" i="11" s="1"/>
  <c r="N532" i="11" s="1"/>
  <c r="H531" i="11"/>
  <c r="I531" i="11" s="1"/>
  <c r="G531" i="11"/>
  <c r="D532" i="11"/>
  <c r="F531" i="11"/>
  <c r="J530" i="11"/>
  <c r="D536" i="10"/>
  <c r="E536" i="10" s="1"/>
  <c r="D537" i="10" s="1"/>
  <c r="F537" i="10" s="1"/>
  <c r="H535" i="10"/>
  <c r="I535" i="10" s="1"/>
  <c r="G535" i="10"/>
  <c r="F535" i="10"/>
  <c r="J534" i="10"/>
  <c r="B537" i="10"/>
  <c r="O530" i="10"/>
  <c r="M531" i="10" s="1"/>
  <c r="N531" i="10" s="1"/>
  <c r="G515" i="9"/>
  <c r="H515" i="9"/>
  <c r="I515" i="9" s="1"/>
  <c r="F515" i="9"/>
  <c r="D516" i="9"/>
  <c r="J514" i="9"/>
  <c r="E515" i="9"/>
  <c r="O532" i="11" l="1"/>
  <c r="M533" i="11"/>
  <c r="N533" i="11" s="1"/>
  <c r="D533" i="11"/>
  <c r="H532" i="11"/>
  <c r="I532" i="11" s="1"/>
  <c r="G532" i="11"/>
  <c r="F532" i="11"/>
  <c r="J531" i="11"/>
  <c r="E532" i="11"/>
  <c r="E533" i="11" s="1"/>
  <c r="B534" i="11"/>
  <c r="G537" i="10"/>
  <c r="H537" i="10"/>
  <c r="I537" i="10" s="1"/>
  <c r="J535" i="10"/>
  <c r="B538" i="10"/>
  <c r="E537" i="10"/>
  <c r="H536" i="10"/>
  <c r="I536" i="10" s="1"/>
  <c r="G536" i="10"/>
  <c r="F536" i="10"/>
  <c r="O531" i="10"/>
  <c r="M532" i="10" s="1"/>
  <c r="N532" i="10" s="1"/>
  <c r="E516" i="9"/>
  <c r="G516" i="9"/>
  <c r="H516" i="9"/>
  <c r="I516" i="9" s="1"/>
  <c r="F516" i="9"/>
  <c r="D517" i="9"/>
  <c r="J515" i="9"/>
  <c r="B535" i="11" l="1"/>
  <c r="J532" i="11"/>
  <c r="O533" i="11"/>
  <c r="M534" i="11"/>
  <c r="N534" i="11" s="1"/>
  <c r="H533" i="11"/>
  <c r="I533" i="11" s="1"/>
  <c r="D534" i="11"/>
  <c r="G533" i="11"/>
  <c r="F533" i="11"/>
  <c r="J536" i="10"/>
  <c r="B539" i="10"/>
  <c r="J537" i="10"/>
  <c r="D538" i="10"/>
  <c r="O532" i="10"/>
  <c r="M533" i="10" s="1"/>
  <c r="N533" i="10" s="1"/>
  <c r="E517" i="9"/>
  <c r="H517" i="9"/>
  <c r="I517" i="9" s="1"/>
  <c r="G517" i="9"/>
  <c r="F517" i="9"/>
  <c r="D518" i="9"/>
  <c r="J516" i="9"/>
  <c r="J533" i="11" l="1"/>
  <c r="B536" i="11"/>
  <c r="G534" i="11"/>
  <c r="D535" i="11"/>
  <c r="H534" i="11"/>
  <c r="I534" i="11" s="1"/>
  <c r="F534" i="11"/>
  <c r="O534" i="11"/>
  <c r="M535" i="11" s="1"/>
  <c r="N535" i="11" s="1"/>
  <c r="E534" i="11"/>
  <c r="D539" i="10"/>
  <c r="F539" i="10" s="1"/>
  <c r="G538" i="10"/>
  <c r="H538" i="10"/>
  <c r="I538" i="10" s="1"/>
  <c r="F538" i="10"/>
  <c r="B540" i="10"/>
  <c r="E538" i="10"/>
  <c r="O533" i="10"/>
  <c r="M534" i="10" s="1"/>
  <c r="N534" i="10" s="1"/>
  <c r="E518" i="9"/>
  <c r="G518" i="9"/>
  <c r="H518" i="9"/>
  <c r="I518" i="9" s="1"/>
  <c r="F518" i="9"/>
  <c r="D519" i="9"/>
  <c r="J517" i="9"/>
  <c r="O535" i="11" l="1"/>
  <c r="M536" i="11" s="1"/>
  <c r="N536" i="11" s="1"/>
  <c r="J534" i="11"/>
  <c r="H535" i="11"/>
  <c r="I535" i="11" s="1"/>
  <c r="G535" i="11"/>
  <c r="D536" i="11"/>
  <c r="F535" i="11"/>
  <c r="E535" i="11"/>
  <c r="B537" i="11"/>
  <c r="E539" i="10"/>
  <c r="J538" i="10"/>
  <c r="B541" i="10"/>
  <c r="D540" i="10"/>
  <c r="G539" i="10"/>
  <c r="H539" i="10"/>
  <c r="I539" i="10" s="1"/>
  <c r="O534" i="10"/>
  <c r="M535" i="10" s="1"/>
  <c r="N535" i="10" s="1"/>
  <c r="E519" i="9"/>
  <c r="G519" i="9"/>
  <c r="H519" i="9"/>
  <c r="I519" i="9" s="1"/>
  <c r="F519" i="9"/>
  <c r="D520" i="9"/>
  <c r="J518" i="9"/>
  <c r="E536" i="11" l="1"/>
  <c r="D537" i="11" s="1"/>
  <c r="O536" i="11"/>
  <c r="M537" i="11"/>
  <c r="N537" i="11" s="1"/>
  <c r="B538" i="11"/>
  <c r="H536" i="11"/>
  <c r="I536" i="11" s="1"/>
  <c r="G536" i="11"/>
  <c r="F536" i="11"/>
  <c r="J535" i="11"/>
  <c r="J539" i="10"/>
  <c r="D541" i="10"/>
  <c r="H540" i="10"/>
  <c r="I540" i="10" s="1"/>
  <c r="G540" i="10"/>
  <c r="F540" i="10"/>
  <c r="E540" i="10"/>
  <c r="B542" i="10"/>
  <c r="O535" i="10"/>
  <c r="M536" i="10" s="1"/>
  <c r="N536" i="10" s="1"/>
  <c r="G520" i="9"/>
  <c r="H520" i="9"/>
  <c r="I520" i="9" s="1"/>
  <c r="F520" i="9"/>
  <c r="D521" i="9"/>
  <c r="J519" i="9"/>
  <c r="E520" i="9"/>
  <c r="G537" i="11" l="1"/>
  <c r="H537" i="11"/>
  <c r="I537" i="11" s="1"/>
  <c r="D538" i="11"/>
  <c r="F537" i="11"/>
  <c r="E537" i="11"/>
  <c r="E538" i="11" s="1"/>
  <c r="J536" i="11"/>
  <c r="O537" i="11"/>
  <c r="M538" i="11" s="1"/>
  <c r="N538" i="11" s="1"/>
  <c r="B539" i="11"/>
  <c r="E541" i="10"/>
  <c r="J540" i="10"/>
  <c r="B543" i="10"/>
  <c r="G541" i="10"/>
  <c r="H541" i="10"/>
  <c r="I541" i="10" s="1"/>
  <c r="D542" i="10"/>
  <c r="F541" i="10"/>
  <c r="O536" i="10"/>
  <c r="M537" i="10" s="1"/>
  <c r="N537" i="10" s="1"/>
  <c r="E521" i="9"/>
  <c r="H521" i="9"/>
  <c r="I521" i="9" s="1"/>
  <c r="G521" i="9"/>
  <c r="F521" i="9"/>
  <c r="D522" i="9"/>
  <c r="J520" i="9"/>
  <c r="O538" i="11" l="1"/>
  <c r="M539" i="11"/>
  <c r="N539" i="11" s="1"/>
  <c r="J537" i="11"/>
  <c r="B540" i="11"/>
  <c r="H538" i="11"/>
  <c r="I538" i="11" s="1"/>
  <c r="G538" i="11"/>
  <c r="D539" i="11"/>
  <c r="F538" i="11"/>
  <c r="E542" i="10"/>
  <c r="J541" i="10"/>
  <c r="H542" i="10"/>
  <c r="I542" i="10" s="1"/>
  <c r="D543" i="10"/>
  <c r="G542" i="10"/>
  <c r="F542" i="10"/>
  <c r="B544" i="10"/>
  <c r="O537" i="10"/>
  <c r="M538" i="10" s="1"/>
  <c r="N538" i="10" s="1"/>
  <c r="E522" i="9"/>
  <c r="H522" i="9"/>
  <c r="I522" i="9" s="1"/>
  <c r="G522" i="9"/>
  <c r="F522" i="9"/>
  <c r="D523" i="9"/>
  <c r="J521" i="9"/>
  <c r="E543" i="10" l="1"/>
  <c r="F543" i="10"/>
  <c r="H539" i="11"/>
  <c r="I539" i="11" s="1"/>
  <c r="G539" i="11"/>
  <c r="D540" i="11"/>
  <c r="F539" i="11"/>
  <c r="J538" i="11"/>
  <c r="E539" i="11"/>
  <c r="E540" i="11" s="1"/>
  <c r="O539" i="11"/>
  <c r="M540" i="11" s="1"/>
  <c r="N540" i="11" s="1"/>
  <c r="B541" i="11"/>
  <c r="G543" i="10"/>
  <c r="H543" i="10"/>
  <c r="I543" i="10" s="1"/>
  <c r="D544" i="10"/>
  <c r="E544" i="10" s="1"/>
  <c r="B545" i="10"/>
  <c r="J542" i="10"/>
  <c r="O538" i="10"/>
  <c r="M539" i="10" s="1"/>
  <c r="N539" i="10" s="1"/>
  <c r="H523" i="9"/>
  <c r="I523" i="9" s="1"/>
  <c r="G523" i="9"/>
  <c r="F523" i="9"/>
  <c r="D524" i="9"/>
  <c r="J522" i="9"/>
  <c r="E523" i="9"/>
  <c r="O540" i="11" l="1"/>
  <c r="M541" i="11"/>
  <c r="N541" i="11" s="1"/>
  <c r="B542" i="11"/>
  <c r="G540" i="11"/>
  <c r="D541" i="11"/>
  <c r="H540" i="11"/>
  <c r="I540" i="11" s="1"/>
  <c r="F540" i="11"/>
  <c r="J539" i="11"/>
  <c r="J543" i="10"/>
  <c r="B546" i="10"/>
  <c r="D545" i="10"/>
  <c r="F545" i="10" s="1"/>
  <c r="H544" i="10"/>
  <c r="I544" i="10" s="1"/>
  <c r="G544" i="10"/>
  <c r="F544" i="10"/>
  <c r="O539" i="10"/>
  <c r="M540" i="10" s="1"/>
  <c r="N540" i="10" s="1"/>
  <c r="E524" i="9"/>
  <c r="G524" i="9"/>
  <c r="H524" i="9"/>
  <c r="I524" i="9" s="1"/>
  <c r="F524" i="9"/>
  <c r="D525" i="9"/>
  <c r="J523" i="9"/>
  <c r="H541" i="11" l="1"/>
  <c r="I541" i="11" s="1"/>
  <c r="G541" i="11"/>
  <c r="D542" i="11"/>
  <c r="F541" i="11"/>
  <c r="J540" i="11"/>
  <c r="O541" i="11"/>
  <c r="M542" i="11" s="1"/>
  <c r="N542" i="11" s="1"/>
  <c r="B543" i="11"/>
  <c r="E541" i="11"/>
  <c r="E542" i="11" s="1"/>
  <c r="J544" i="10"/>
  <c r="H545" i="10"/>
  <c r="I545" i="10" s="1"/>
  <c r="G545" i="10"/>
  <c r="D546" i="10"/>
  <c r="E545" i="10"/>
  <c r="B547" i="10"/>
  <c r="O540" i="10"/>
  <c r="M541" i="10" s="1"/>
  <c r="N541" i="10" s="1"/>
  <c r="H525" i="9"/>
  <c r="I525" i="9" s="1"/>
  <c r="G525" i="9"/>
  <c r="F525" i="9"/>
  <c r="E525" i="9"/>
  <c r="D526" i="9"/>
  <c r="J524" i="9"/>
  <c r="E546" i="10" l="1"/>
  <c r="O542" i="11"/>
  <c r="M543" i="11"/>
  <c r="N543" i="11" s="1"/>
  <c r="H542" i="11"/>
  <c r="I542" i="11" s="1"/>
  <c r="G542" i="11"/>
  <c r="D543" i="11"/>
  <c r="E543" i="11" s="1"/>
  <c r="F542" i="11"/>
  <c r="B544" i="11"/>
  <c r="J541" i="11"/>
  <c r="G546" i="10"/>
  <c r="H546" i="10"/>
  <c r="I546" i="10" s="1"/>
  <c r="D547" i="10"/>
  <c r="F547" i="10" s="1"/>
  <c r="F546" i="10"/>
  <c r="B548" i="10"/>
  <c r="J545" i="10"/>
  <c r="O541" i="10"/>
  <c r="M542" i="10" s="1"/>
  <c r="N542" i="10" s="1"/>
  <c r="E526" i="9"/>
  <c r="H526" i="9"/>
  <c r="I526" i="9" s="1"/>
  <c r="G526" i="9"/>
  <c r="F526" i="9"/>
  <c r="D527" i="9"/>
  <c r="J525" i="9"/>
  <c r="D544" i="11" l="1"/>
  <c r="H543" i="11"/>
  <c r="I543" i="11" s="1"/>
  <c r="G543" i="11"/>
  <c r="F543" i="11"/>
  <c r="B545" i="11"/>
  <c r="E544" i="11"/>
  <c r="J542" i="11"/>
  <c r="O543" i="11"/>
  <c r="M544" i="11" s="1"/>
  <c r="N544" i="11" s="1"/>
  <c r="E547" i="10"/>
  <c r="B549" i="10"/>
  <c r="H547" i="10"/>
  <c r="I547" i="10" s="1"/>
  <c r="G547" i="10"/>
  <c r="D548" i="10"/>
  <c r="J546" i="10"/>
  <c r="O542" i="10"/>
  <c r="M543" i="10"/>
  <c r="N543" i="10" s="1"/>
  <c r="E527" i="9"/>
  <c r="G527" i="9"/>
  <c r="H527" i="9"/>
  <c r="I527" i="9" s="1"/>
  <c r="F527" i="9"/>
  <c r="D528" i="9"/>
  <c r="J526" i="9"/>
  <c r="B546" i="11" l="1"/>
  <c r="O544" i="11"/>
  <c r="M545" i="11" s="1"/>
  <c r="N545" i="11" s="1"/>
  <c r="J543" i="11"/>
  <c r="H544" i="11"/>
  <c r="I544" i="11" s="1"/>
  <c r="G544" i="11"/>
  <c r="D545" i="11"/>
  <c r="E545" i="11" s="1"/>
  <c r="F544" i="11"/>
  <c r="H548" i="10"/>
  <c r="I548" i="10" s="1"/>
  <c r="G548" i="10"/>
  <c r="F548" i="10"/>
  <c r="J547" i="10"/>
  <c r="E548" i="10"/>
  <c r="D549" i="10" s="1"/>
  <c r="B550" i="10"/>
  <c r="O543" i="10"/>
  <c r="M544" i="10" s="1"/>
  <c r="N544" i="10" s="1"/>
  <c r="E528" i="9"/>
  <c r="G528" i="9"/>
  <c r="H528" i="9"/>
  <c r="I528" i="9" s="1"/>
  <c r="F528" i="9"/>
  <c r="D529" i="9"/>
  <c r="J527" i="9"/>
  <c r="O545" i="11" l="1"/>
  <c r="M546" i="11"/>
  <c r="N546" i="11" s="1"/>
  <c r="J544" i="11"/>
  <c r="G545" i="11"/>
  <c r="H545" i="11"/>
  <c r="I545" i="11" s="1"/>
  <c r="D546" i="11"/>
  <c r="E546" i="11" s="1"/>
  <c r="F545" i="11"/>
  <c r="B547" i="11"/>
  <c r="D550" i="10"/>
  <c r="G549" i="10"/>
  <c r="H549" i="10"/>
  <c r="I549" i="10" s="1"/>
  <c r="F549" i="10"/>
  <c r="B551" i="10"/>
  <c r="E549" i="10"/>
  <c r="J548" i="10"/>
  <c r="O544" i="10"/>
  <c r="M545" i="10" s="1"/>
  <c r="N545" i="10" s="1"/>
  <c r="E529" i="9"/>
  <c r="G529" i="9"/>
  <c r="H529" i="9"/>
  <c r="I529" i="9" s="1"/>
  <c r="F529" i="9"/>
  <c r="D530" i="9"/>
  <c r="J528" i="9"/>
  <c r="B548" i="11" l="1"/>
  <c r="J545" i="11"/>
  <c r="O546" i="11"/>
  <c r="M547" i="11"/>
  <c r="N547" i="11" s="1"/>
  <c r="H546" i="11"/>
  <c r="I546" i="11" s="1"/>
  <c r="G546" i="11"/>
  <c r="D547" i="11"/>
  <c r="F546" i="11"/>
  <c r="E550" i="10"/>
  <c r="B552" i="10"/>
  <c r="J549" i="10"/>
  <c r="G550" i="10"/>
  <c r="H550" i="10"/>
  <c r="I550" i="10" s="1"/>
  <c r="D551" i="10"/>
  <c r="F550" i="10"/>
  <c r="O545" i="10"/>
  <c r="M546" i="10" s="1"/>
  <c r="N546" i="10" s="1"/>
  <c r="E530" i="9"/>
  <c r="H530" i="9"/>
  <c r="I530" i="9" s="1"/>
  <c r="G530" i="9"/>
  <c r="F530" i="9"/>
  <c r="D531" i="9"/>
  <c r="J529" i="9"/>
  <c r="O547" i="11" l="1"/>
  <c r="M548" i="11"/>
  <c r="N548" i="11" s="1"/>
  <c r="D548" i="11"/>
  <c r="G547" i="11"/>
  <c r="H547" i="11"/>
  <c r="I547" i="11" s="1"/>
  <c r="F547" i="11"/>
  <c r="J546" i="11"/>
  <c r="E547" i="11"/>
  <c r="E548" i="11" s="1"/>
  <c r="B549" i="11"/>
  <c r="D552" i="10"/>
  <c r="G551" i="10"/>
  <c r="H551" i="10"/>
  <c r="I551" i="10" s="1"/>
  <c r="F551" i="10"/>
  <c r="J550" i="10"/>
  <c r="E551" i="10"/>
  <c r="B553" i="10"/>
  <c r="O546" i="10"/>
  <c r="M547" i="10" s="1"/>
  <c r="N547" i="10" s="1"/>
  <c r="E531" i="9"/>
  <c r="G531" i="9"/>
  <c r="H531" i="9"/>
  <c r="I531" i="9" s="1"/>
  <c r="F531" i="9"/>
  <c r="D532" i="9"/>
  <c r="J530" i="9"/>
  <c r="B550" i="11" l="1"/>
  <c r="J547" i="11"/>
  <c r="O548" i="11"/>
  <c r="M549" i="11" s="1"/>
  <c r="N549" i="11" s="1"/>
  <c r="H548" i="11"/>
  <c r="I548" i="11" s="1"/>
  <c r="G548" i="11"/>
  <c r="D549" i="11"/>
  <c r="F548" i="11"/>
  <c r="E552" i="10"/>
  <c r="B554" i="10"/>
  <c r="J551" i="10"/>
  <c r="G552" i="10"/>
  <c r="H552" i="10"/>
  <c r="I552" i="10" s="1"/>
  <c r="D553" i="10"/>
  <c r="F552" i="10"/>
  <c r="O547" i="10"/>
  <c r="M548" i="10" s="1"/>
  <c r="N548" i="10" s="1"/>
  <c r="H532" i="9"/>
  <c r="I532" i="9" s="1"/>
  <c r="G532" i="9"/>
  <c r="F532" i="9"/>
  <c r="D533" i="9"/>
  <c r="J531" i="9"/>
  <c r="E532" i="9"/>
  <c r="E533" i="9" s="1"/>
  <c r="O549" i="11" l="1"/>
  <c r="M550" i="11"/>
  <c r="N550" i="11" s="1"/>
  <c r="H549" i="11"/>
  <c r="I549" i="11" s="1"/>
  <c r="G549" i="11"/>
  <c r="D550" i="11"/>
  <c r="F549" i="11"/>
  <c r="J548" i="11"/>
  <c r="E549" i="11"/>
  <c r="E550" i="11" s="1"/>
  <c r="B551" i="11"/>
  <c r="J552" i="10"/>
  <c r="D554" i="10"/>
  <c r="H553" i="10"/>
  <c r="I553" i="10" s="1"/>
  <c r="G553" i="10"/>
  <c r="F553" i="10"/>
  <c r="E553" i="10"/>
  <c r="B555" i="10"/>
  <c r="O548" i="10"/>
  <c r="M549" i="10" s="1"/>
  <c r="N549" i="10" s="1"/>
  <c r="G533" i="9"/>
  <c r="H533" i="9"/>
  <c r="I533" i="9" s="1"/>
  <c r="F533" i="9"/>
  <c r="D534" i="9"/>
  <c r="J532" i="9"/>
  <c r="E554" i="10" l="1"/>
  <c r="B552" i="11"/>
  <c r="O550" i="11"/>
  <c r="M551" i="11" s="1"/>
  <c r="N551" i="11" s="1"/>
  <c r="H550" i="11"/>
  <c r="I550" i="11" s="1"/>
  <c r="G550" i="11"/>
  <c r="D551" i="11"/>
  <c r="F550" i="11"/>
  <c r="J549" i="11"/>
  <c r="J553" i="10"/>
  <c r="B556" i="10"/>
  <c r="H554" i="10"/>
  <c r="I554" i="10" s="1"/>
  <c r="G554" i="10"/>
  <c r="D555" i="10"/>
  <c r="F554" i="10"/>
  <c r="O549" i="10"/>
  <c r="M550" i="10"/>
  <c r="N550" i="10" s="1"/>
  <c r="E534" i="9"/>
  <c r="G534" i="9"/>
  <c r="H534" i="9"/>
  <c r="I534" i="9" s="1"/>
  <c r="F534" i="9"/>
  <c r="D535" i="9"/>
  <c r="J533" i="9"/>
  <c r="O551" i="11" l="1"/>
  <c r="M552" i="11"/>
  <c r="N552" i="11" s="1"/>
  <c r="H551" i="11"/>
  <c r="I551" i="11" s="1"/>
  <c r="G551" i="11"/>
  <c r="D552" i="11"/>
  <c r="F551" i="11"/>
  <c r="J550" i="11"/>
  <c r="E551" i="11"/>
  <c r="E552" i="11" s="1"/>
  <c r="B553" i="11"/>
  <c r="D556" i="10"/>
  <c r="G555" i="10"/>
  <c r="H555" i="10"/>
  <c r="I555" i="10" s="1"/>
  <c r="F555" i="10"/>
  <c r="J554" i="10"/>
  <c r="E555" i="10"/>
  <c r="B557" i="10"/>
  <c r="O550" i="10"/>
  <c r="M551" i="10" s="1"/>
  <c r="N551" i="10" s="1"/>
  <c r="H535" i="9"/>
  <c r="I535" i="9" s="1"/>
  <c r="G535" i="9"/>
  <c r="F535" i="9"/>
  <c r="D536" i="9"/>
  <c r="J534" i="9"/>
  <c r="E535" i="9"/>
  <c r="E556" i="10" l="1"/>
  <c r="B554" i="11"/>
  <c r="O552" i="11"/>
  <c r="M553" i="11" s="1"/>
  <c r="N553" i="11" s="1"/>
  <c r="H552" i="11"/>
  <c r="I552" i="11" s="1"/>
  <c r="G552" i="11"/>
  <c r="D553" i="11"/>
  <c r="F552" i="11"/>
  <c r="J551" i="11"/>
  <c r="J555" i="10"/>
  <c r="B558" i="10"/>
  <c r="G556" i="10"/>
  <c r="H556" i="10"/>
  <c r="I556" i="10" s="1"/>
  <c r="D557" i="10"/>
  <c r="F556" i="10"/>
  <c r="O551" i="10"/>
  <c r="M552" i="10" s="1"/>
  <c r="N552" i="10" s="1"/>
  <c r="E536" i="9"/>
  <c r="G536" i="9"/>
  <c r="H536" i="9"/>
  <c r="I536" i="9" s="1"/>
  <c r="F536" i="9"/>
  <c r="D537" i="9"/>
  <c r="J535" i="9"/>
  <c r="O553" i="11" l="1"/>
  <c r="M554" i="11"/>
  <c r="N554" i="11" s="1"/>
  <c r="H553" i="11"/>
  <c r="I553" i="11" s="1"/>
  <c r="G553" i="11"/>
  <c r="D554" i="11"/>
  <c r="F553" i="11"/>
  <c r="J552" i="11"/>
  <c r="E553" i="11"/>
  <c r="E554" i="11" s="1"/>
  <c r="B555" i="11"/>
  <c r="D558" i="10"/>
  <c r="G557" i="10"/>
  <c r="H557" i="10"/>
  <c r="I557" i="10" s="1"/>
  <c r="F557" i="10"/>
  <c r="J556" i="10"/>
  <c r="E557" i="10"/>
  <c r="B559" i="10"/>
  <c r="O552" i="10"/>
  <c r="M553" i="10" s="1"/>
  <c r="N553" i="10" s="1"/>
  <c r="G537" i="9"/>
  <c r="H537" i="9"/>
  <c r="I537" i="9" s="1"/>
  <c r="F537" i="9"/>
  <c r="E537" i="9"/>
  <c r="D538" i="9"/>
  <c r="J536" i="9"/>
  <c r="B556" i="11" l="1"/>
  <c r="O554" i="11"/>
  <c r="M555" i="11" s="1"/>
  <c r="N555" i="11" s="1"/>
  <c r="H554" i="11"/>
  <c r="I554" i="11" s="1"/>
  <c r="G554" i="11"/>
  <c r="D555" i="11"/>
  <c r="F554" i="11"/>
  <c r="J553" i="11"/>
  <c r="E558" i="10"/>
  <c r="J557" i="10"/>
  <c r="B560" i="10"/>
  <c r="G558" i="10"/>
  <c r="H558" i="10"/>
  <c r="I558" i="10" s="1"/>
  <c r="D559" i="10"/>
  <c r="F558" i="10"/>
  <c r="O553" i="10"/>
  <c r="M554" i="10" s="1"/>
  <c r="N554" i="10" s="1"/>
  <c r="E538" i="9"/>
  <c r="H538" i="9"/>
  <c r="I538" i="9" s="1"/>
  <c r="G538" i="9"/>
  <c r="F538" i="9"/>
  <c r="D539" i="9"/>
  <c r="J537" i="9"/>
  <c r="O555" i="11" l="1"/>
  <c r="M556" i="11"/>
  <c r="N556" i="11" s="1"/>
  <c r="H555" i="11"/>
  <c r="I555" i="11" s="1"/>
  <c r="G555" i="11"/>
  <c r="D556" i="11"/>
  <c r="F555" i="11"/>
  <c r="J554" i="11"/>
  <c r="E555" i="11"/>
  <c r="E556" i="11" s="1"/>
  <c r="B557" i="11"/>
  <c r="D560" i="10"/>
  <c r="G559" i="10"/>
  <c r="H559" i="10"/>
  <c r="I559" i="10" s="1"/>
  <c r="F559" i="10"/>
  <c r="J558" i="10"/>
  <c r="E559" i="10"/>
  <c r="B561" i="10"/>
  <c r="O554" i="10"/>
  <c r="M555" i="10" s="1"/>
  <c r="N555" i="10" s="1"/>
  <c r="H539" i="9"/>
  <c r="I539" i="9" s="1"/>
  <c r="G539" i="9"/>
  <c r="F539" i="9"/>
  <c r="D540" i="9"/>
  <c r="D541" i="9" s="1"/>
  <c r="J538" i="9"/>
  <c r="E539" i="9"/>
  <c r="E560" i="10" l="1"/>
  <c r="D561" i="10" s="1"/>
  <c r="F561" i="10" s="1"/>
  <c r="B558" i="11"/>
  <c r="O556" i="11"/>
  <c r="M557" i="11" s="1"/>
  <c r="N557" i="11" s="1"/>
  <c r="G556" i="11"/>
  <c r="H556" i="11"/>
  <c r="I556" i="11" s="1"/>
  <c r="D557" i="11"/>
  <c r="F556" i="11"/>
  <c r="J555" i="11"/>
  <c r="J559" i="10"/>
  <c r="B562" i="10"/>
  <c r="H560" i="10"/>
  <c r="I560" i="10" s="1"/>
  <c r="G560" i="10"/>
  <c r="F560" i="10"/>
  <c r="O555" i="10"/>
  <c r="M556" i="10" s="1"/>
  <c r="N556" i="10" s="1"/>
  <c r="H541" i="9"/>
  <c r="I541" i="9" s="1"/>
  <c r="G541" i="9"/>
  <c r="D542" i="9"/>
  <c r="F541" i="9"/>
  <c r="E540" i="9"/>
  <c r="E541" i="9" s="1"/>
  <c r="E542" i="9" s="1"/>
  <c r="G540" i="9"/>
  <c r="H540" i="9"/>
  <c r="I540" i="9" s="1"/>
  <c r="F540" i="9"/>
  <c r="J539" i="9"/>
  <c r="E561" i="10" l="1"/>
  <c r="H561" i="10"/>
  <c r="I561" i="10" s="1"/>
  <c r="G561" i="10"/>
  <c r="O557" i="11"/>
  <c r="M558" i="11" s="1"/>
  <c r="N558" i="11" s="1"/>
  <c r="J556" i="11"/>
  <c r="G557" i="11"/>
  <c r="H557" i="11"/>
  <c r="I557" i="11" s="1"/>
  <c r="D558" i="11"/>
  <c r="F557" i="11"/>
  <c r="E557" i="11"/>
  <c r="B559" i="11"/>
  <c r="J560" i="10"/>
  <c r="B563" i="10"/>
  <c r="D562" i="10"/>
  <c r="O556" i="10"/>
  <c r="M557" i="10"/>
  <c r="N557" i="10" s="1"/>
  <c r="G542" i="9"/>
  <c r="H542" i="9"/>
  <c r="I542" i="9" s="1"/>
  <c r="D543" i="9"/>
  <c r="F542" i="9"/>
  <c r="J541" i="9"/>
  <c r="J540" i="9"/>
  <c r="J561" i="10" l="1"/>
  <c r="O558" i="11"/>
  <c r="M559" i="11"/>
  <c r="N559" i="11" s="1"/>
  <c r="H558" i="11"/>
  <c r="I558" i="11" s="1"/>
  <c r="G558" i="11"/>
  <c r="D559" i="11"/>
  <c r="F558" i="11"/>
  <c r="B560" i="11"/>
  <c r="E558" i="11"/>
  <c r="E559" i="11" s="1"/>
  <c r="J557" i="11"/>
  <c r="G562" i="10"/>
  <c r="H562" i="10"/>
  <c r="I562" i="10" s="1"/>
  <c r="D563" i="10"/>
  <c r="F563" i="10" s="1"/>
  <c r="F562" i="10"/>
  <c r="E562" i="10"/>
  <c r="B564" i="10"/>
  <c r="O557" i="10"/>
  <c r="M558" i="10" s="1"/>
  <c r="N558" i="10" s="1"/>
  <c r="H543" i="9"/>
  <c r="I543" i="9" s="1"/>
  <c r="G543" i="9"/>
  <c r="D544" i="9"/>
  <c r="F543" i="9"/>
  <c r="J542" i="9"/>
  <c r="E543" i="9"/>
  <c r="E544" i="9" s="1"/>
  <c r="E563" i="10" l="1"/>
  <c r="B561" i="11"/>
  <c r="D560" i="11"/>
  <c r="G559" i="11"/>
  <c r="H559" i="11"/>
  <c r="I559" i="11" s="1"/>
  <c r="F559" i="11"/>
  <c r="O559" i="11"/>
  <c r="M560" i="11"/>
  <c r="N560" i="11" s="1"/>
  <c r="J558" i="11"/>
  <c r="G563" i="10"/>
  <c r="H563" i="10"/>
  <c r="I563" i="10" s="1"/>
  <c r="D564" i="10"/>
  <c r="E564" i="10" s="1"/>
  <c r="B565" i="10"/>
  <c r="J562" i="10"/>
  <c r="O558" i="10"/>
  <c r="M559" i="10" s="1"/>
  <c r="N559" i="10" s="1"/>
  <c r="G544" i="9"/>
  <c r="H544" i="9"/>
  <c r="I544" i="9" s="1"/>
  <c r="D545" i="9"/>
  <c r="F544" i="9"/>
  <c r="J543" i="9"/>
  <c r="J559" i="11" l="1"/>
  <c r="H560" i="11"/>
  <c r="I560" i="11" s="1"/>
  <c r="G560" i="11"/>
  <c r="F560" i="11"/>
  <c r="E560" i="11"/>
  <c r="D561" i="11" s="1"/>
  <c r="O560" i="11"/>
  <c r="M561" i="11" s="1"/>
  <c r="N561" i="11" s="1"/>
  <c r="B562" i="11"/>
  <c r="J563" i="10"/>
  <c r="B566" i="10"/>
  <c r="D565" i="10"/>
  <c r="F565" i="10" s="1"/>
  <c r="G564" i="10"/>
  <c r="H564" i="10"/>
  <c r="I564" i="10" s="1"/>
  <c r="F564" i="10"/>
  <c r="O559" i="10"/>
  <c r="M560" i="10" s="1"/>
  <c r="N560" i="10" s="1"/>
  <c r="G545" i="9"/>
  <c r="H545" i="9"/>
  <c r="I545" i="9" s="1"/>
  <c r="D546" i="9"/>
  <c r="F545" i="9"/>
  <c r="J544" i="9"/>
  <c r="E545" i="9"/>
  <c r="E546" i="9" s="1"/>
  <c r="O561" i="11" l="1"/>
  <c r="M562" i="11"/>
  <c r="N562" i="11" s="1"/>
  <c r="H561" i="11"/>
  <c r="I561" i="11" s="1"/>
  <c r="G561" i="11"/>
  <c r="D562" i="11"/>
  <c r="F561" i="11"/>
  <c r="E561" i="11"/>
  <c r="E562" i="11" s="1"/>
  <c r="B563" i="11"/>
  <c r="J560" i="11"/>
  <c r="J564" i="10"/>
  <c r="H565" i="10"/>
  <c r="I565" i="10" s="1"/>
  <c r="G565" i="10"/>
  <c r="D566" i="10"/>
  <c r="E565" i="10"/>
  <c r="B567" i="10"/>
  <c r="O560" i="10"/>
  <c r="M561" i="10" s="1"/>
  <c r="N561" i="10" s="1"/>
  <c r="G546" i="9"/>
  <c r="H546" i="9"/>
  <c r="I546" i="9" s="1"/>
  <c r="D547" i="9"/>
  <c r="F546" i="9"/>
  <c r="J545" i="9"/>
  <c r="E566" i="10" l="1"/>
  <c r="B564" i="11"/>
  <c r="H562" i="11"/>
  <c r="I562" i="11" s="1"/>
  <c r="G562" i="11"/>
  <c r="D563" i="11"/>
  <c r="F562" i="11"/>
  <c r="O562" i="11"/>
  <c r="M563" i="11"/>
  <c r="N563" i="11" s="1"/>
  <c r="J561" i="11"/>
  <c r="B568" i="10"/>
  <c r="G566" i="10"/>
  <c r="D567" i="10"/>
  <c r="F567" i="10" s="1"/>
  <c r="H566" i="10"/>
  <c r="I566" i="10" s="1"/>
  <c r="F566" i="10"/>
  <c r="J565" i="10"/>
  <c r="O561" i="10"/>
  <c r="M562" i="10" s="1"/>
  <c r="N562" i="10" s="1"/>
  <c r="G547" i="9"/>
  <c r="H547" i="9"/>
  <c r="I547" i="9" s="1"/>
  <c r="D548" i="9"/>
  <c r="F547" i="9"/>
  <c r="J546" i="9"/>
  <c r="E547" i="9"/>
  <c r="E548" i="9" s="1"/>
  <c r="J562" i="11" l="1"/>
  <c r="D564" i="11"/>
  <c r="H563" i="11"/>
  <c r="I563" i="11" s="1"/>
  <c r="G563" i="11"/>
  <c r="F563" i="11"/>
  <c r="E563" i="11"/>
  <c r="O563" i="11"/>
  <c r="M564" i="11" s="1"/>
  <c r="N564" i="11" s="1"/>
  <c r="B565" i="11"/>
  <c r="J566" i="10"/>
  <c r="H567" i="10"/>
  <c r="I567" i="10" s="1"/>
  <c r="G567" i="10"/>
  <c r="D568" i="10"/>
  <c r="E567" i="10"/>
  <c r="B569" i="10"/>
  <c r="O562" i="10"/>
  <c r="M563" i="10" s="1"/>
  <c r="N563" i="10" s="1"/>
  <c r="G548" i="9"/>
  <c r="H548" i="9"/>
  <c r="I548" i="9" s="1"/>
  <c r="D549" i="9"/>
  <c r="F548" i="9"/>
  <c r="J547" i="9"/>
  <c r="E564" i="11" l="1"/>
  <c r="O564" i="11"/>
  <c r="M565" i="11" s="1"/>
  <c r="N565" i="11" s="1"/>
  <c r="B566" i="11"/>
  <c r="J563" i="11"/>
  <c r="H564" i="11"/>
  <c r="I564" i="11" s="1"/>
  <c r="G564" i="11"/>
  <c r="D565" i="11"/>
  <c r="F564" i="11"/>
  <c r="E568" i="10"/>
  <c r="B570" i="10"/>
  <c r="H568" i="10"/>
  <c r="I568" i="10" s="1"/>
  <c r="D569" i="10"/>
  <c r="G568" i="10"/>
  <c r="F568" i="10"/>
  <c r="F569" i="10"/>
  <c r="J567" i="10"/>
  <c r="O563" i="10"/>
  <c r="M564" i="10" s="1"/>
  <c r="N564" i="10" s="1"/>
  <c r="E549" i="9"/>
  <c r="H549" i="9"/>
  <c r="I549" i="9" s="1"/>
  <c r="G549" i="9"/>
  <c r="D550" i="9"/>
  <c r="F549" i="9"/>
  <c r="J548" i="9"/>
  <c r="G565" i="11" l="1"/>
  <c r="H565" i="11"/>
  <c r="I565" i="11" s="1"/>
  <c r="D566" i="11"/>
  <c r="F565" i="11"/>
  <c r="J564" i="11"/>
  <c r="E565" i="11"/>
  <c r="O565" i="11"/>
  <c r="M566" i="11"/>
  <c r="N566" i="11" s="1"/>
  <c r="B567" i="11"/>
  <c r="G569" i="10"/>
  <c r="H569" i="10"/>
  <c r="I569" i="10" s="1"/>
  <c r="D570" i="10"/>
  <c r="J568" i="10"/>
  <c r="E569" i="10"/>
  <c r="B571" i="10"/>
  <c r="O564" i="10"/>
  <c r="M565" i="10" s="1"/>
  <c r="N565" i="10" s="1"/>
  <c r="E550" i="9"/>
  <c r="G550" i="9"/>
  <c r="H550" i="9"/>
  <c r="I550" i="9" s="1"/>
  <c r="D551" i="9"/>
  <c r="F550" i="9"/>
  <c r="J549" i="9"/>
  <c r="E570" i="10" l="1"/>
  <c r="E566" i="11"/>
  <c r="B568" i="11"/>
  <c r="J565" i="11"/>
  <c r="O566" i="11"/>
  <c r="M567" i="11" s="1"/>
  <c r="N567" i="11" s="1"/>
  <c r="D567" i="11"/>
  <c r="H566" i="11"/>
  <c r="I566" i="11" s="1"/>
  <c r="G566" i="11"/>
  <c r="F566" i="11"/>
  <c r="J569" i="10"/>
  <c r="B572" i="10"/>
  <c r="D571" i="10"/>
  <c r="F571" i="10" s="1"/>
  <c r="H570" i="10"/>
  <c r="I570" i="10" s="1"/>
  <c r="G570" i="10"/>
  <c r="F570" i="10"/>
  <c r="O565" i="10"/>
  <c r="M566" i="10" s="1"/>
  <c r="N566" i="10" s="1"/>
  <c r="G551" i="9"/>
  <c r="H551" i="9"/>
  <c r="I551" i="9" s="1"/>
  <c r="D552" i="9"/>
  <c r="F551" i="9"/>
  <c r="J550" i="9"/>
  <c r="E551" i="9"/>
  <c r="E552" i="9" s="1"/>
  <c r="O567" i="11" l="1"/>
  <c r="M568" i="11" s="1"/>
  <c r="N568" i="11" s="1"/>
  <c r="J566" i="11"/>
  <c r="B569" i="11"/>
  <c r="G567" i="11"/>
  <c r="H567" i="11"/>
  <c r="I567" i="11" s="1"/>
  <c r="D568" i="11"/>
  <c r="F567" i="11"/>
  <c r="E567" i="11"/>
  <c r="J570" i="10"/>
  <c r="H571" i="10"/>
  <c r="I571" i="10" s="1"/>
  <c r="D572" i="10"/>
  <c r="G571" i="10"/>
  <c r="E571" i="10"/>
  <c r="B573" i="10"/>
  <c r="O566" i="10"/>
  <c r="M567" i="10" s="1"/>
  <c r="N567" i="10" s="1"/>
  <c r="H552" i="9"/>
  <c r="I552" i="9" s="1"/>
  <c r="G552" i="9"/>
  <c r="D553" i="9"/>
  <c r="F552" i="9"/>
  <c r="J551" i="9"/>
  <c r="E572" i="10" l="1"/>
  <c r="D573" i="10" s="1"/>
  <c r="E573" i="10" s="1"/>
  <c r="G568" i="11"/>
  <c r="H568" i="11"/>
  <c r="I568" i="11" s="1"/>
  <c r="D569" i="11"/>
  <c r="F568" i="11"/>
  <c r="B570" i="11"/>
  <c r="O568" i="11"/>
  <c r="M569" i="11"/>
  <c r="N569" i="11" s="1"/>
  <c r="J567" i="11"/>
  <c r="E568" i="11"/>
  <c r="F573" i="10"/>
  <c r="B574" i="10"/>
  <c r="G572" i="10"/>
  <c r="H572" i="10"/>
  <c r="I572" i="10" s="1"/>
  <c r="F572" i="10"/>
  <c r="J571" i="10"/>
  <c r="O567" i="10"/>
  <c r="M568" i="10"/>
  <c r="N568" i="10" s="1"/>
  <c r="H553" i="9"/>
  <c r="I553" i="9" s="1"/>
  <c r="G553" i="9"/>
  <c r="D554" i="9"/>
  <c r="F553" i="9"/>
  <c r="J552" i="9"/>
  <c r="E553" i="9"/>
  <c r="E554" i="9" s="1"/>
  <c r="G573" i="10" l="1"/>
  <c r="H573" i="10"/>
  <c r="I573" i="10" s="1"/>
  <c r="H569" i="11"/>
  <c r="I569" i="11" s="1"/>
  <c r="G569" i="11"/>
  <c r="D570" i="11"/>
  <c r="F569" i="11"/>
  <c r="B571" i="11"/>
  <c r="J568" i="11"/>
  <c r="O569" i="11"/>
  <c r="M570" i="11" s="1"/>
  <c r="N570" i="11" s="1"/>
  <c r="E569" i="11"/>
  <c r="B575" i="10"/>
  <c r="D574" i="10"/>
  <c r="J572" i="10"/>
  <c r="O568" i="10"/>
  <c r="M569" i="10" s="1"/>
  <c r="N569" i="10" s="1"/>
  <c r="G554" i="9"/>
  <c r="H554" i="9"/>
  <c r="I554" i="9" s="1"/>
  <c r="D555" i="9"/>
  <c r="F554" i="9"/>
  <c r="J553" i="9"/>
  <c r="J573" i="10" l="1"/>
  <c r="O570" i="11"/>
  <c r="M571" i="11" s="1"/>
  <c r="N571" i="11" s="1"/>
  <c r="B572" i="11"/>
  <c r="H570" i="11"/>
  <c r="I570" i="11" s="1"/>
  <c r="G570" i="11"/>
  <c r="D571" i="11"/>
  <c r="F570" i="11"/>
  <c r="E570" i="11"/>
  <c r="J569" i="11"/>
  <c r="H574" i="10"/>
  <c r="I574" i="10" s="1"/>
  <c r="D575" i="10"/>
  <c r="G574" i="10"/>
  <c r="F574" i="10"/>
  <c r="E574" i="10"/>
  <c r="B576" i="10"/>
  <c r="O569" i="10"/>
  <c r="M570" i="10" s="1"/>
  <c r="N570" i="10" s="1"/>
  <c r="E555" i="9"/>
  <c r="G555" i="9"/>
  <c r="H555" i="9"/>
  <c r="I555" i="9" s="1"/>
  <c r="D556" i="9"/>
  <c r="F555" i="9"/>
  <c r="J554" i="9"/>
  <c r="E575" i="10" l="1"/>
  <c r="O571" i="11"/>
  <c r="M572" i="11" s="1"/>
  <c r="N572" i="11" s="1"/>
  <c r="H571" i="11"/>
  <c r="I571" i="11" s="1"/>
  <c r="G571" i="11"/>
  <c r="D572" i="11"/>
  <c r="F571" i="11"/>
  <c r="B573" i="11"/>
  <c r="J570" i="11"/>
  <c r="E571" i="11"/>
  <c r="E572" i="11" s="1"/>
  <c r="B577" i="10"/>
  <c r="G575" i="10"/>
  <c r="D576" i="10"/>
  <c r="H575" i="10"/>
  <c r="I575" i="10" s="1"/>
  <c r="F575" i="10"/>
  <c r="J574" i="10"/>
  <c r="O570" i="10"/>
  <c r="M571" i="10" s="1"/>
  <c r="N571" i="10" s="1"/>
  <c r="G556" i="9"/>
  <c r="H556" i="9"/>
  <c r="I556" i="9" s="1"/>
  <c r="D557" i="9"/>
  <c r="F556" i="9"/>
  <c r="J555" i="9"/>
  <c r="E556" i="9"/>
  <c r="O572" i="11" l="1"/>
  <c r="M573" i="11" s="1"/>
  <c r="N573" i="11" s="1"/>
  <c r="B574" i="11"/>
  <c r="J571" i="11"/>
  <c r="G572" i="11"/>
  <c r="H572" i="11"/>
  <c r="I572" i="11" s="1"/>
  <c r="D573" i="11"/>
  <c r="F572" i="11"/>
  <c r="J575" i="10"/>
  <c r="H576" i="10"/>
  <c r="I576" i="10" s="1"/>
  <c r="D577" i="10"/>
  <c r="G576" i="10"/>
  <c r="F576" i="10"/>
  <c r="E576" i="10"/>
  <c r="B578" i="10"/>
  <c r="O571" i="10"/>
  <c r="M572" i="10" s="1"/>
  <c r="N572" i="10" s="1"/>
  <c r="E557" i="9"/>
  <c r="H557" i="9"/>
  <c r="I557" i="9" s="1"/>
  <c r="G557" i="9"/>
  <c r="D558" i="9"/>
  <c r="F557" i="9"/>
  <c r="J556" i="9"/>
  <c r="E577" i="10" l="1"/>
  <c r="H573" i="11"/>
  <c r="I573" i="11" s="1"/>
  <c r="G573" i="11"/>
  <c r="D574" i="11"/>
  <c r="F573" i="11"/>
  <c r="B575" i="11"/>
  <c r="E573" i="11"/>
  <c r="J572" i="11"/>
  <c r="O573" i="11"/>
  <c r="M574" i="11" s="1"/>
  <c r="N574" i="11" s="1"/>
  <c r="B579" i="10"/>
  <c r="D578" i="10"/>
  <c r="H577" i="10"/>
  <c r="I577" i="10" s="1"/>
  <c r="G577" i="10"/>
  <c r="F577" i="10"/>
  <c r="J576" i="10"/>
  <c r="O572" i="10"/>
  <c r="M573" i="10" s="1"/>
  <c r="N573" i="10" s="1"/>
  <c r="G558" i="9"/>
  <c r="H558" i="9"/>
  <c r="I558" i="9" s="1"/>
  <c r="D559" i="9"/>
  <c r="F558" i="9"/>
  <c r="J557" i="9"/>
  <c r="E558" i="9"/>
  <c r="E559" i="9" s="1"/>
  <c r="O574" i="11" l="1"/>
  <c r="M575" i="11" s="1"/>
  <c r="N575" i="11" s="1"/>
  <c r="G574" i="11"/>
  <c r="H574" i="11"/>
  <c r="I574" i="11" s="1"/>
  <c r="D575" i="11"/>
  <c r="F574" i="11"/>
  <c r="B576" i="11"/>
  <c r="E574" i="11"/>
  <c r="J573" i="11"/>
  <c r="J577" i="10"/>
  <c r="G578" i="10"/>
  <c r="H578" i="10"/>
  <c r="I578" i="10" s="1"/>
  <c r="D579" i="10"/>
  <c r="F578" i="10"/>
  <c r="E578" i="10"/>
  <c r="B580" i="10"/>
  <c r="O573" i="10"/>
  <c r="M574" i="10" s="1"/>
  <c r="N574" i="10" s="1"/>
  <c r="H559" i="9"/>
  <c r="I559" i="9" s="1"/>
  <c r="G559" i="9"/>
  <c r="D560" i="9"/>
  <c r="F559" i="9"/>
  <c r="J558" i="9"/>
  <c r="O575" i="11" l="1"/>
  <c r="M576" i="11" s="1"/>
  <c r="N576" i="11" s="1"/>
  <c r="B577" i="11"/>
  <c r="H575" i="11"/>
  <c r="I575" i="11" s="1"/>
  <c r="G575" i="11"/>
  <c r="D576" i="11"/>
  <c r="F575" i="11"/>
  <c r="E575" i="11"/>
  <c r="J574" i="11"/>
  <c r="D580" i="10"/>
  <c r="G579" i="10"/>
  <c r="H579" i="10"/>
  <c r="I579" i="10" s="1"/>
  <c r="F579" i="10"/>
  <c r="E579" i="10"/>
  <c r="J578" i="10"/>
  <c r="B581" i="10"/>
  <c r="O574" i="10"/>
  <c r="M575" i="10" s="1"/>
  <c r="N575" i="10" s="1"/>
  <c r="E560" i="9"/>
  <c r="G560" i="9"/>
  <c r="H560" i="9"/>
  <c r="I560" i="9" s="1"/>
  <c r="D561" i="9"/>
  <c r="F560" i="9"/>
  <c r="J559" i="9"/>
  <c r="O576" i="11" l="1"/>
  <c r="M577" i="11" s="1"/>
  <c r="N577" i="11" s="1"/>
  <c r="H576" i="11"/>
  <c r="I576" i="11" s="1"/>
  <c r="G576" i="11"/>
  <c r="D577" i="11"/>
  <c r="F576" i="11"/>
  <c r="B578" i="11"/>
  <c r="J575" i="11"/>
  <c r="E576" i="11"/>
  <c r="E580" i="10"/>
  <c r="B582" i="10"/>
  <c r="J579" i="10"/>
  <c r="G580" i="10"/>
  <c r="H580" i="10"/>
  <c r="I580" i="10" s="1"/>
  <c r="D581" i="10"/>
  <c r="F580" i="10"/>
  <c r="O575" i="10"/>
  <c r="M576" i="10" s="1"/>
  <c r="N576" i="10" s="1"/>
  <c r="G561" i="9"/>
  <c r="H561" i="9"/>
  <c r="I561" i="9" s="1"/>
  <c r="E561" i="9"/>
  <c r="D562" i="9"/>
  <c r="F561" i="9"/>
  <c r="J560" i="9"/>
  <c r="E577" i="11" l="1"/>
  <c r="B579" i="11"/>
  <c r="O577" i="11"/>
  <c r="M578" i="11"/>
  <c r="N578" i="11" s="1"/>
  <c r="D578" i="11"/>
  <c r="H577" i="11"/>
  <c r="I577" i="11" s="1"/>
  <c r="G577" i="11"/>
  <c r="F577" i="11"/>
  <c r="J576" i="11"/>
  <c r="H581" i="10"/>
  <c r="I581" i="10" s="1"/>
  <c r="D582" i="10"/>
  <c r="G581" i="10"/>
  <c r="F581" i="10"/>
  <c r="J580" i="10"/>
  <c r="E581" i="10"/>
  <c r="B583" i="10"/>
  <c r="O576" i="10"/>
  <c r="M577" i="10" s="1"/>
  <c r="N577" i="10" s="1"/>
  <c r="G562" i="9"/>
  <c r="H562" i="9"/>
  <c r="I562" i="9" s="1"/>
  <c r="D563" i="9"/>
  <c r="F562" i="9"/>
  <c r="E562" i="9"/>
  <c r="E563" i="9" s="1"/>
  <c r="J561" i="9"/>
  <c r="E582" i="10" l="1"/>
  <c r="H578" i="11"/>
  <c r="I578" i="11" s="1"/>
  <c r="G578" i="11"/>
  <c r="D579" i="11"/>
  <c r="F578" i="11"/>
  <c r="B580" i="11"/>
  <c r="J577" i="11"/>
  <c r="O578" i="11"/>
  <c r="M579" i="11" s="1"/>
  <c r="N579" i="11" s="1"/>
  <c r="E578" i="11"/>
  <c r="B584" i="10"/>
  <c r="H582" i="10"/>
  <c r="I582" i="10" s="1"/>
  <c r="D583" i="10"/>
  <c r="G582" i="10"/>
  <c r="F582" i="10"/>
  <c r="J581" i="10"/>
  <c r="O577" i="10"/>
  <c r="M578" i="10" s="1"/>
  <c r="N578" i="10" s="1"/>
  <c r="G563" i="9"/>
  <c r="H563" i="9"/>
  <c r="I563" i="9" s="1"/>
  <c r="D564" i="9"/>
  <c r="F563" i="9"/>
  <c r="J562" i="9"/>
  <c r="O579" i="11" l="1"/>
  <c r="M580" i="11" s="1"/>
  <c r="N580" i="11" s="1"/>
  <c r="B581" i="11"/>
  <c r="G579" i="11"/>
  <c r="H579" i="11"/>
  <c r="I579" i="11" s="1"/>
  <c r="D580" i="11"/>
  <c r="F579" i="11"/>
  <c r="E579" i="11"/>
  <c r="J578" i="11"/>
  <c r="H583" i="10"/>
  <c r="I583" i="10" s="1"/>
  <c r="G583" i="10"/>
  <c r="D584" i="10"/>
  <c r="F583" i="10"/>
  <c r="J582" i="10"/>
  <c r="E583" i="10"/>
  <c r="B585" i="10"/>
  <c r="O578" i="10"/>
  <c r="M579" i="10" s="1"/>
  <c r="N579" i="10" s="1"/>
  <c r="E564" i="9"/>
  <c r="G564" i="9"/>
  <c r="H564" i="9"/>
  <c r="I564" i="9" s="1"/>
  <c r="D565" i="9"/>
  <c r="F564" i="9"/>
  <c r="J563" i="9"/>
  <c r="E584" i="10" l="1"/>
  <c r="D585" i="10" s="1"/>
  <c r="E585" i="10" s="1"/>
  <c r="O580" i="11"/>
  <c r="M581" i="11" s="1"/>
  <c r="N581" i="11" s="1"/>
  <c r="J579" i="11"/>
  <c r="B582" i="11"/>
  <c r="H580" i="11"/>
  <c r="I580" i="11" s="1"/>
  <c r="G580" i="11"/>
  <c r="D581" i="11"/>
  <c r="F580" i="11"/>
  <c r="E580" i="11"/>
  <c r="B586" i="10"/>
  <c r="G584" i="10"/>
  <c r="H584" i="10"/>
  <c r="I584" i="10" s="1"/>
  <c r="F584" i="10"/>
  <c r="J583" i="10"/>
  <c r="O579" i="10"/>
  <c r="M580" i="10" s="1"/>
  <c r="N580" i="10" s="1"/>
  <c r="E565" i="9"/>
  <c r="G565" i="9"/>
  <c r="H565" i="9"/>
  <c r="I565" i="9" s="1"/>
  <c r="D566" i="9"/>
  <c r="F565" i="9"/>
  <c r="J564" i="9"/>
  <c r="H585" i="10" l="1"/>
  <c r="I585" i="10" s="1"/>
  <c r="F585" i="10"/>
  <c r="G585" i="10"/>
  <c r="J585" i="10" s="1"/>
  <c r="O581" i="11"/>
  <c r="M582" i="11" s="1"/>
  <c r="N582" i="11" s="1"/>
  <c r="H581" i="11"/>
  <c r="I581" i="11" s="1"/>
  <c r="G581" i="11"/>
  <c r="D582" i="11"/>
  <c r="F581" i="11"/>
  <c r="J580" i="11"/>
  <c r="B583" i="11"/>
  <c r="E581" i="11"/>
  <c r="J584" i="10"/>
  <c r="B587" i="10"/>
  <c r="D586" i="10"/>
  <c r="O580" i="10"/>
  <c r="M581" i="10" s="1"/>
  <c r="N581" i="10" s="1"/>
  <c r="G566" i="9"/>
  <c r="H566" i="9"/>
  <c r="I566" i="9" s="1"/>
  <c r="D567" i="9"/>
  <c r="F566" i="9"/>
  <c r="J565" i="9"/>
  <c r="E566" i="9"/>
  <c r="E567" i="9" s="1"/>
  <c r="E582" i="11" l="1"/>
  <c r="O582" i="11"/>
  <c r="M583" i="11"/>
  <c r="N583" i="11" s="1"/>
  <c r="B584" i="11"/>
  <c r="H582" i="11"/>
  <c r="I582" i="11" s="1"/>
  <c r="G582" i="11"/>
  <c r="D583" i="11"/>
  <c r="F582" i="11"/>
  <c r="J581" i="11"/>
  <c r="G586" i="10"/>
  <c r="H586" i="10"/>
  <c r="I586" i="10" s="1"/>
  <c r="D587" i="10"/>
  <c r="F586" i="10"/>
  <c r="E586" i="10"/>
  <c r="B588" i="10"/>
  <c r="O581" i="10"/>
  <c r="M582" i="10" s="1"/>
  <c r="N582" i="10" s="1"/>
  <c r="G567" i="9"/>
  <c r="H567" i="9"/>
  <c r="I567" i="9" s="1"/>
  <c r="D568" i="9"/>
  <c r="F567" i="9"/>
  <c r="J566" i="9"/>
  <c r="E587" i="10" l="1"/>
  <c r="H583" i="11"/>
  <c r="I583" i="11" s="1"/>
  <c r="G583" i="11"/>
  <c r="D584" i="11"/>
  <c r="F583" i="11"/>
  <c r="E583" i="11"/>
  <c r="E584" i="11" s="1"/>
  <c r="J582" i="11"/>
  <c r="O583" i="11"/>
  <c r="M584" i="11" s="1"/>
  <c r="N584" i="11" s="1"/>
  <c r="B585" i="11"/>
  <c r="D588" i="10"/>
  <c r="E588" i="10" s="1"/>
  <c r="H587" i="10"/>
  <c r="I587" i="10" s="1"/>
  <c r="G587" i="10"/>
  <c r="F587" i="10"/>
  <c r="B589" i="10"/>
  <c r="J586" i="10"/>
  <c r="O582" i="10"/>
  <c r="M583" i="10" s="1"/>
  <c r="N583" i="10" s="1"/>
  <c r="E568" i="9"/>
  <c r="G568" i="9"/>
  <c r="H568" i="9"/>
  <c r="I568" i="9" s="1"/>
  <c r="D569" i="9"/>
  <c r="F568" i="9"/>
  <c r="J567" i="9"/>
  <c r="B586" i="11" l="1"/>
  <c r="O584" i="11"/>
  <c r="M585" i="11"/>
  <c r="N585" i="11" s="1"/>
  <c r="G584" i="11"/>
  <c r="H584" i="11"/>
  <c r="I584" i="11" s="1"/>
  <c r="D585" i="11"/>
  <c r="F584" i="11"/>
  <c r="J583" i="11"/>
  <c r="B590" i="10"/>
  <c r="J587" i="10"/>
  <c r="H588" i="10"/>
  <c r="I588" i="10" s="1"/>
  <c r="D589" i="10"/>
  <c r="G588" i="10"/>
  <c r="F588" i="10"/>
  <c r="O583" i="10"/>
  <c r="M584" i="10" s="1"/>
  <c r="N584" i="10" s="1"/>
  <c r="E569" i="9"/>
  <c r="G569" i="9"/>
  <c r="H569" i="9"/>
  <c r="I569" i="9" s="1"/>
  <c r="D570" i="9"/>
  <c r="F569" i="9"/>
  <c r="J568" i="9"/>
  <c r="G585" i="11" l="1"/>
  <c r="H585" i="11"/>
  <c r="I585" i="11" s="1"/>
  <c r="D586" i="11"/>
  <c r="F585" i="11"/>
  <c r="B587" i="11"/>
  <c r="J584" i="11"/>
  <c r="O585" i="11"/>
  <c r="M586" i="11" s="1"/>
  <c r="N586" i="11" s="1"/>
  <c r="E585" i="11"/>
  <c r="E586" i="11" s="1"/>
  <c r="D590" i="10"/>
  <c r="H589" i="10"/>
  <c r="I589" i="10" s="1"/>
  <c r="G589" i="10"/>
  <c r="F589" i="10"/>
  <c r="J588" i="10"/>
  <c r="E589" i="10"/>
  <c r="B591" i="10"/>
  <c r="O584" i="10"/>
  <c r="M585" i="10" s="1"/>
  <c r="N585" i="10" s="1"/>
  <c r="H570" i="9"/>
  <c r="I570" i="9" s="1"/>
  <c r="G570" i="9"/>
  <c r="D571" i="9"/>
  <c r="F570" i="9"/>
  <c r="J569" i="9"/>
  <c r="E570" i="9"/>
  <c r="E590" i="10" l="1"/>
  <c r="O586" i="11"/>
  <c r="M587" i="11" s="1"/>
  <c r="N587" i="11" s="1"/>
  <c r="B588" i="11"/>
  <c r="J585" i="11"/>
  <c r="H586" i="11"/>
  <c r="I586" i="11" s="1"/>
  <c r="G586" i="11"/>
  <c r="D587" i="11"/>
  <c r="F586" i="11"/>
  <c r="B592" i="10"/>
  <c r="J589" i="10"/>
  <c r="D591" i="10"/>
  <c r="G590" i="10"/>
  <c r="H590" i="10"/>
  <c r="I590" i="10" s="1"/>
  <c r="F590" i="10"/>
  <c r="O585" i="10"/>
  <c r="M586" i="10" s="1"/>
  <c r="N586" i="10" s="1"/>
  <c r="E571" i="9"/>
  <c r="G571" i="9"/>
  <c r="H571" i="9"/>
  <c r="I571" i="9" s="1"/>
  <c r="D572" i="9"/>
  <c r="F571" i="9"/>
  <c r="J570" i="9"/>
  <c r="O587" i="11" l="1"/>
  <c r="M588" i="11" s="1"/>
  <c r="N588" i="11" s="1"/>
  <c r="D588" i="11"/>
  <c r="H587" i="11"/>
  <c r="I587" i="11" s="1"/>
  <c r="G587" i="11"/>
  <c r="F587" i="11"/>
  <c r="J586" i="11"/>
  <c r="E587" i="11"/>
  <c r="E588" i="11" s="1"/>
  <c r="B589" i="11"/>
  <c r="J590" i="10"/>
  <c r="H591" i="10"/>
  <c r="I591" i="10" s="1"/>
  <c r="D592" i="10"/>
  <c r="G591" i="10"/>
  <c r="F591" i="10"/>
  <c r="E591" i="10"/>
  <c r="B593" i="10"/>
  <c r="O586" i="10"/>
  <c r="M587" i="10" s="1"/>
  <c r="N587" i="10" s="1"/>
  <c r="E572" i="9"/>
  <c r="H572" i="9"/>
  <c r="I572" i="9" s="1"/>
  <c r="G572" i="9"/>
  <c r="D573" i="9"/>
  <c r="F572" i="9"/>
  <c r="J571" i="9"/>
  <c r="E592" i="10" l="1"/>
  <c r="O588" i="11"/>
  <c r="M589" i="11"/>
  <c r="N589" i="11" s="1"/>
  <c r="J587" i="11"/>
  <c r="B590" i="11"/>
  <c r="H588" i="11"/>
  <c r="I588" i="11" s="1"/>
  <c r="G588" i="11"/>
  <c r="D589" i="11"/>
  <c r="F588" i="11"/>
  <c r="B594" i="10"/>
  <c r="G592" i="10"/>
  <c r="H592" i="10"/>
  <c r="I592" i="10" s="1"/>
  <c r="D593" i="10"/>
  <c r="F592" i="10"/>
  <c r="J591" i="10"/>
  <c r="O587" i="10"/>
  <c r="M588" i="10" s="1"/>
  <c r="N588" i="10" s="1"/>
  <c r="E573" i="9"/>
  <c r="H573" i="9"/>
  <c r="I573" i="9" s="1"/>
  <c r="G573" i="9"/>
  <c r="D574" i="9"/>
  <c r="F573" i="9"/>
  <c r="J572" i="9"/>
  <c r="H589" i="11" l="1"/>
  <c r="I589" i="11" s="1"/>
  <c r="G589" i="11"/>
  <c r="D590" i="11"/>
  <c r="F589" i="11"/>
  <c r="B591" i="11"/>
  <c r="J588" i="11"/>
  <c r="O589" i="11"/>
  <c r="M590" i="11"/>
  <c r="N590" i="11" s="1"/>
  <c r="E589" i="11"/>
  <c r="G593" i="10"/>
  <c r="H593" i="10"/>
  <c r="I593" i="10" s="1"/>
  <c r="D594" i="10"/>
  <c r="F593" i="10"/>
  <c r="J592" i="10"/>
  <c r="E593" i="10"/>
  <c r="B595" i="10"/>
  <c r="O588" i="10"/>
  <c r="M589" i="10" s="1"/>
  <c r="N589" i="10" s="1"/>
  <c r="E574" i="9"/>
  <c r="G574" i="9"/>
  <c r="H574" i="9"/>
  <c r="I574" i="9" s="1"/>
  <c r="D575" i="9"/>
  <c r="F574" i="9"/>
  <c r="J573" i="9"/>
  <c r="E594" i="10" l="1"/>
  <c r="E590" i="11"/>
  <c r="O590" i="11"/>
  <c r="M591" i="11" s="1"/>
  <c r="N591" i="11" s="1"/>
  <c r="H590" i="11"/>
  <c r="I590" i="11" s="1"/>
  <c r="G590" i="11"/>
  <c r="D591" i="11"/>
  <c r="F590" i="11"/>
  <c r="B592" i="11"/>
  <c r="J589" i="11"/>
  <c r="B596" i="10"/>
  <c r="H594" i="10"/>
  <c r="I594" i="10" s="1"/>
  <c r="D595" i="10"/>
  <c r="G594" i="10"/>
  <c r="F594" i="10"/>
  <c r="J593" i="10"/>
  <c r="O589" i="10"/>
  <c r="M590" i="10" s="1"/>
  <c r="N590" i="10" s="1"/>
  <c r="E575" i="9"/>
  <c r="G575" i="9"/>
  <c r="H575" i="9"/>
  <c r="I575" i="9" s="1"/>
  <c r="D576" i="9"/>
  <c r="F575" i="9"/>
  <c r="J574" i="9"/>
  <c r="O591" i="11" l="1"/>
  <c r="M592" i="11" s="1"/>
  <c r="N592" i="11" s="1"/>
  <c r="G591" i="11"/>
  <c r="H591" i="11"/>
  <c r="I591" i="11" s="1"/>
  <c r="D592" i="11"/>
  <c r="F591" i="11"/>
  <c r="B593" i="11"/>
  <c r="E591" i="11"/>
  <c r="E592" i="11" s="1"/>
  <c r="J590" i="11"/>
  <c r="G595" i="10"/>
  <c r="H595" i="10"/>
  <c r="I595" i="10" s="1"/>
  <c r="D596" i="10"/>
  <c r="F595" i="10"/>
  <c r="J594" i="10"/>
  <c r="E595" i="10"/>
  <c r="B597" i="10"/>
  <c r="O590" i="10"/>
  <c r="M591" i="10" s="1"/>
  <c r="N591" i="10" s="1"/>
  <c r="E576" i="9"/>
  <c r="G576" i="9"/>
  <c r="H576" i="9"/>
  <c r="I576" i="9" s="1"/>
  <c r="D577" i="9"/>
  <c r="F576" i="9"/>
  <c r="J575" i="9"/>
  <c r="E596" i="10" l="1"/>
  <c r="D597" i="10" s="1"/>
  <c r="E597" i="10" s="1"/>
  <c r="O592" i="11"/>
  <c r="M593" i="11" s="1"/>
  <c r="N593" i="11" s="1"/>
  <c r="J591" i="11"/>
  <c r="B594" i="11"/>
  <c r="H592" i="11"/>
  <c r="I592" i="11" s="1"/>
  <c r="G592" i="11"/>
  <c r="D593" i="11"/>
  <c r="E593" i="11" s="1"/>
  <c r="F592" i="11"/>
  <c r="B598" i="10"/>
  <c r="G596" i="10"/>
  <c r="H596" i="10"/>
  <c r="I596" i="10" s="1"/>
  <c r="F596" i="10"/>
  <c r="J595" i="10"/>
  <c r="O591" i="10"/>
  <c r="M592" i="10" s="1"/>
  <c r="N592" i="10" s="1"/>
  <c r="E577" i="9"/>
  <c r="G577" i="9"/>
  <c r="H577" i="9"/>
  <c r="I577" i="9" s="1"/>
  <c r="D578" i="9"/>
  <c r="F577" i="9"/>
  <c r="J576" i="9"/>
  <c r="F597" i="10" l="1"/>
  <c r="H597" i="10"/>
  <c r="I597" i="10" s="1"/>
  <c r="G597" i="10"/>
  <c r="O593" i="11"/>
  <c r="M594" i="11"/>
  <c r="N594" i="11" s="1"/>
  <c r="B595" i="11"/>
  <c r="G593" i="11"/>
  <c r="H593" i="11"/>
  <c r="I593" i="11" s="1"/>
  <c r="D594" i="11"/>
  <c r="F593" i="11"/>
  <c r="J592" i="11"/>
  <c r="B599" i="10"/>
  <c r="D598" i="10"/>
  <c r="J596" i="10"/>
  <c r="O592" i="10"/>
  <c r="M593" i="10" s="1"/>
  <c r="N593" i="10" s="1"/>
  <c r="E578" i="9"/>
  <c r="H578" i="9"/>
  <c r="I578" i="9" s="1"/>
  <c r="G578" i="9"/>
  <c r="D579" i="9"/>
  <c r="F578" i="9"/>
  <c r="J577" i="9"/>
  <c r="J597" i="10" l="1"/>
  <c r="B596" i="11"/>
  <c r="H594" i="11"/>
  <c r="I594" i="11" s="1"/>
  <c r="D595" i="11"/>
  <c r="G594" i="11"/>
  <c r="F594" i="11"/>
  <c r="E594" i="11"/>
  <c r="J593" i="11"/>
  <c r="O594" i="11"/>
  <c r="M595" i="11" s="1"/>
  <c r="N595" i="11" s="1"/>
  <c r="D599" i="10"/>
  <c r="H598" i="10"/>
  <c r="I598" i="10" s="1"/>
  <c r="G598" i="10"/>
  <c r="F598" i="10"/>
  <c r="E598" i="10"/>
  <c r="B600" i="10"/>
  <c r="O593" i="10"/>
  <c r="M594" i="10" s="1"/>
  <c r="N594" i="10" s="1"/>
  <c r="G579" i="9"/>
  <c r="H579" i="9"/>
  <c r="I579" i="9" s="1"/>
  <c r="D580" i="9"/>
  <c r="F579" i="9"/>
  <c r="J578" i="9"/>
  <c r="E579" i="9"/>
  <c r="O595" i="11" l="1"/>
  <c r="M596" i="11" s="1"/>
  <c r="N596" i="11" s="1"/>
  <c r="J594" i="11"/>
  <c r="H595" i="11"/>
  <c r="I595" i="11" s="1"/>
  <c r="G595" i="11"/>
  <c r="D596" i="11"/>
  <c r="F595" i="11"/>
  <c r="E595" i="11"/>
  <c r="E596" i="11" s="1"/>
  <c r="B597" i="11"/>
  <c r="E599" i="10"/>
  <c r="B601" i="10"/>
  <c r="J598" i="10"/>
  <c r="G599" i="10"/>
  <c r="D600" i="10"/>
  <c r="H599" i="10"/>
  <c r="I599" i="10" s="1"/>
  <c r="F599" i="10"/>
  <c r="O594" i="10"/>
  <c r="M595" i="10" s="1"/>
  <c r="N595" i="10" s="1"/>
  <c r="E580" i="9"/>
  <c r="G580" i="9"/>
  <c r="H580" i="9"/>
  <c r="I580" i="9" s="1"/>
  <c r="D581" i="9"/>
  <c r="F580" i="9"/>
  <c r="J579" i="9"/>
  <c r="O596" i="11" l="1"/>
  <c r="M597" i="11"/>
  <c r="N597" i="11" s="1"/>
  <c r="J595" i="11"/>
  <c r="B598" i="11"/>
  <c r="G596" i="11"/>
  <c r="H596" i="11"/>
  <c r="I596" i="11" s="1"/>
  <c r="D597" i="11"/>
  <c r="F596" i="11"/>
  <c r="J599" i="10"/>
  <c r="G600" i="10"/>
  <c r="D601" i="10"/>
  <c r="H600" i="10"/>
  <c r="I600" i="10" s="1"/>
  <c r="F600" i="10"/>
  <c r="E600" i="10"/>
  <c r="B602" i="10"/>
  <c r="O595" i="10"/>
  <c r="M596" i="10" s="1"/>
  <c r="N596" i="10" s="1"/>
  <c r="E581" i="9"/>
  <c r="G581" i="9"/>
  <c r="H581" i="9"/>
  <c r="I581" i="9" s="1"/>
  <c r="D582" i="9"/>
  <c r="F581" i="9"/>
  <c r="J580" i="9"/>
  <c r="G597" i="11" l="1"/>
  <c r="H597" i="11"/>
  <c r="I597" i="11" s="1"/>
  <c r="D598" i="11"/>
  <c r="F597" i="11"/>
  <c r="B599" i="11"/>
  <c r="J596" i="11"/>
  <c r="O597" i="11"/>
  <c r="M598" i="11" s="1"/>
  <c r="N598" i="11" s="1"/>
  <c r="E597" i="11"/>
  <c r="E601" i="10"/>
  <c r="J600" i="10"/>
  <c r="B603" i="10"/>
  <c r="H601" i="10"/>
  <c r="I601" i="10" s="1"/>
  <c r="D602" i="10"/>
  <c r="G601" i="10"/>
  <c r="F601" i="10"/>
  <c r="O596" i="10"/>
  <c r="M597" i="10" s="1"/>
  <c r="N597" i="10" s="1"/>
  <c r="G582" i="9"/>
  <c r="H582" i="9"/>
  <c r="I582" i="9" s="1"/>
  <c r="D583" i="9"/>
  <c r="F582" i="9"/>
  <c r="J581" i="9"/>
  <c r="E582" i="9"/>
  <c r="E583" i="9" s="1"/>
  <c r="E598" i="11" l="1"/>
  <c r="O598" i="11"/>
  <c r="M599" i="11"/>
  <c r="N599" i="11" s="1"/>
  <c r="B600" i="11"/>
  <c r="J597" i="11"/>
  <c r="H598" i="11"/>
  <c r="I598" i="11" s="1"/>
  <c r="G598" i="11"/>
  <c r="D599" i="11"/>
  <c r="E599" i="11" s="1"/>
  <c r="F598" i="11"/>
  <c r="G602" i="10"/>
  <c r="D603" i="10"/>
  <c r="H602" i="10"/>
  <c r="I602" i="10" s="1"/>
  <c r="F602" i="10"/>
  <c r="J601" i="10"/>
  <c r="E602" i="10"/>
  <c r="B604" i="10"/>
  <c r="O597" i="10"/>
  <c r="M598" i="10" s="1"/>
  <c r="N598" i="10" s="1"/>
  <c r="G583" i="9"/>
  <c r="H583" i="9"/>
  <c r="I583" i="9" s="1"/>
  <c r="D584" i="9"/>
  <c r="F583" i="9"/>
  <c r="J582" i="9"/>
  <c r="J598" i="11" l="1"/>
  <c r="G599" i="11"/>
  <c r="D600" i="11"/>
  <c r="E600" i="11" s="1"/>
  <c r="H599" i="11"/>
  <c r="I599" i="11" s="1"/>
  <c r="F599" i="11"/>
  <c r="O599" i="11"/>
  <c r="M600" i="11" s="1"/>
  <c r="N600" i="11" s="1"/>
  <c r="B601" i="11"/>
  <c r="E603" i="10"/>
  <c r="J602" i="10"/>
  <c r="B605" i="10"/>
  <c r="H603" i="10"/>
  <c r="I603" i="10" s="1"/>
  <c r="G603" i="10"/>
  <c r="D604" i="10"/>
  <c r="F603" i="10"/>
  <c r="O598" i="10"/>
  <c r="M599" i="10" s="1"/>
  <c r="N599" i="10" s="1"/>
  <c r="E584" i="9"/>
  <c r="H584" i="9"/>
  <c r="I584" i="9" s="1"/>
  <c r="G584" i="9"/>
  <c r="D585" i="9"/>
  <c r="F584" i="9"/>
  <c r="J583" i="9"/>
  <c r="O600" i="11" l="1"/>
  <c r="M601" i="11"/>
  <c r="N601" i="11" s="1"/>
  <c r="J599" i="11"/>
  <c r="B602" i="11"/>
  <c r="H600" i="11"/>
  <c r="I600" i="11" s="1"/>
  <c r="G600" i="11"/>
  <c r="D601" i="11"/>
  <c r="F600" i="11"/>
  <c r="J603" i="10"/>
  <c r="H604" i="10"/>
  <c r="I604" i="10" s="1"/>
  <c r="G604" i="10"/>
  <c r="D605" i="10"/>
  <c r="F604" i="10"/>
  <c r="E604" i="10"/>
  <c r="B606" i="10"/>
  <c r="O599" i="10"/>
  <c r="M600" i="10" s="1"/>
  <c r="N600" i="10" s="1"/>
  <c r="H585" i="9"/>
  <c r="I585" i="9" s="1"/>
  <c r="G585" i="9"/>
  <c r="E585" i="9"/>
  <c r="D586" i="9"/>
  <c r="F585" i="9"/>
  <c r="J584" i="9"/>
  <c r="E605" i="10" l="1"/>
  <c r="H601" i="11"/>
  <c r="I601" i="11" s="1"/>
  <c r="G601" i="11"/>
  <c r="D602" i="11"/>
  <c r="F601" i="11"/>
  <c r="B603" i="11"/>
  <c r="J600" i="11"/>
  <c r="E601" i="11"/>
  <c r="E602" i="11" s="1"/>
  <c r="O601" i="11"/>
  <c r="M602" i="11" s="1"/>
  <c r="N602" i="11" s="1"/>
  <c r="G605" i="10"/>
  <c r="H605" i="10"/>
  <c r="I605" i="10" s="1"/>
  <c r="D606" i="10"/>
  <c r="E606" i="10" s="1"/>
  <c r="F605" i="10"/>
  <c r="B607" i="10"/>
  <c r="J604" i="10"/>
  <c r="O600" i="10"/>
  <c r="M601" i="10" s="1"/>
  <c r="N601" i="10" s="1"/>
  <c r="E586" i="9"/>
  <c r="H586" i="9"/>
  <c r="I586" i="9" s="1"/>
  <c r="G586" i="9"/>
  <c r="D587" i="9"/>
  <c r="F586" i="9"/>
  <c r="J585" i="9"/>
  <c r="O602" i="11" l="1"/>
  <c r="M603" i="11" s="1"/>
  <c r="N603" i="11" s="1"/>
  <c r="B604" i="11"/>
  <c r="H602" i="11"/>
  <c r="I602" i="11" s="1"/>
  <c r="G602" i="11"/>
  <c r="D603" i="11"/>
  <c r="F602" i="11"/>
  <c r="J601" i="11"/>
  <c r="B608" i="10"/>
  <c r="H606" i="10"/>
  <c r="I606" i="10" s="1"/>
  <c r="G606" i="10"/>
  <c r="D607" i="10"/>
  <c r="F606" i="10"/>
  <c r="J605" i="10"/>
  <c r="O601" i="10"/>
  <c r="M602" i="10" s="1"/>
  <c r="N602" i="10" s="1"/>
  <c r="E587" i="9"/>
  <c r="H587" i="9"/>
  <c r="I587" i="9" s="1"/>
  <c r="G587" i="9"/>
  <c r="D588" i="9"/>
  <c r="F587" i="9"/>
  <c r="J586" i="9"/>
  <c r="O603" i="11" l="1"/>
  <c r="M604" i="11" s="1"/>
  <c r="N604" i="11" s="1"/>
  <c r="G603" i="11"/>
  <c r="H603" i="11"/>
  <c r="I603" i="11" s="1"/>
  <c r="D604" i="11"/>
  <c r="F603" i="11"/>
  <c r="J602" i="11"/>
  <c r="E603" i="11"/>
  <c r="E604" i="11" s="1"/>
  <c r="B605" i="11"/>
  <c r="G607" i="10"/>
  <c r="H607" i="10"/>
  <c r="I607" i="10" s="1"/>
  <c r="D608" i="10"/>
  <c r="F607" i="10"/>
  <c r="J606" i="10"/>
  <c r="E607" i="10"/>
  <c r="B609" i="10"/>
  <c r="O602" i="10"/>
  <c r="M603" i="10"/>
  <c r="N603" i="10" s="1"/>
  <c r="H588" i="9"/>
  <c r="I588" i="9" s="1"/>
  <c r="G588" i="9"/>
  <c r="D589" i="9"/>
  <c r="F588" i="9"/>
  <c r="J587" i="9"/>
  <c r="E588" i="9"/>
  <c r="E608" i="10" l="1"/>
  <c r="D609" i="10" s="1"/>
  <c r="E609" i="10" s="1"/>
  <c r="O604" i="11"/>
  <c r="M605" i="11"/>
  <c r="N605" i="11" s="1"/>
  <c r="B606" i="11"/>
  <c r="G604" i="11"/>
  <c r="H604" i="11"/>
  <c r="I604" i="11" s="1"/>
  <c r="D605" i="11"/>
  <c r="F604" i="11"/>
  <c r="J603" i="11"/>
  <c r="B610" i="10"/>
  <c r="G608" i="10"/>
  <c r="H608" i="10"/>
  <c r="I608" i="10" s="1"/>
  <c r="F608" i="10"/>
  <c r="J607" i="10"/>
  <c r="O603" i="10"/>
  <c r="M604" i="10" s="1"/>
  <c r="N604" i="10" s="1"/>
  <c r="E589" i="9"/>
  <c r="G589" i="9"/>
  <c r="H589" i="9"/>
  <c r="I589" i="9" s="1"/>
  <c r="D590" i="9"/>
  <c r="F589" i="9"/>
  <c r="J588" i="9"/>
  <c r="F609" i="10" l="1"/>
  <c r="H609" i="10"/>
  <c r="I609" i="10" s="1"/>
  <c r="G609" i="10"/>
  <c r="H605" i="11"/>
  <c r="I605" i="11" s="1"/>
  <c r="G605" i="11"/>
  <c r="D606" i="11"/>
  <c r="F605" i="11"/>
  <c r="J604" i="11"/>
  <c r="E605" i="11"/>
  <c r="E606" i="11" s="1"/>
  <c r="B607" i="11"/>
  <c r="O605" i="11"/>
  <c r="M606" i="11" s="1"/>
  <c r="N606" i="11" s="1"/>
  <c r="B611" i="10"/>
  <c r="D610" i="10"/>
  <c r="J608" i="10"/>
  <c r="O604" i="10"/>
  <c r="M605" i="10" s="1"/>
  <c r="N605" i="10" s="1"/>
  <c r="H590" i="9"/>
  <c r="I590" i="9" s="1"/>
  <c r="G590" i="9"/>
  <c r="D591" i="9"/>
  <c r="F590" i="9"/>
  <c r="J589" i="9"/>
  <c r="E590" i="9"/>
  <c r="J609" i="10" l="1"/>
  <c r="O606" i="11"/>
  <c r="M607" i="11" s="1"/>
  <c r="N607" i="11" s="1"/>
  <c r="B608" i="11"/>
  <c r="H606" i="11"/>
  <c r="I606" i="11" s="1"/>
  <c r="D607" i="11"/>
  <c r="G606" i="11"/>
  <c r="F606" i="11"/>
  <c r="J605" i="11"/>
  <c r="H610" i="10"/>
  <c r="I610" i="10" s="1"/>
  <c r="G610" i="10"/>
  <c r="D611" i="10"/>
  <c r="F610" i="10"/>
  <c r="E610" i="10"/>
  <c r="B612" i="10"/>
  <c r="O605" i="10"/>
  <c r="M606" i="10"/>
  <c r="N606" i="10" s="1"/>
  <c r="E591" i="9"/>
  <c r="G591" i="9"/>
  <c r="H591" i="9"/>
  <c r="I591" i="9" s="1"/>
  <c r="D592" i="9"/>
  <c r="F591" i="9"/>
  <c r="J590" i="9"/>
  <c r="E611" i="10" l="1"/>
  <c r="H607" i="11"/>
  <c r="I607" i="11" s="1"/>
  <c r="G607" i="11"/>
  <c r="D608" i="11"/>
  <c r="F607" i="11"/>
  <c r="J606" i="11"/>
  <c r="E607" i="11"/>
  <c r="B609" i="11"/>
  <c r="O607" i="11"/>
  <c r="M608" i="11"/>
  <c r="N608" i="11" s="1"/>
  <c r="D612" i="10"/>
  <c r="G611" i="10"/>
  <c r="H611" i="10"/>
  <c r="I611" i="10" s="1"/>
  <c r="F611" i="10"/>
  <c r="B613" i="10"/>
  <c r="J610" i="10"/>
  <c r="O606" i="10"/>
  <c r="M607" i="10" s="1"/>
  <c r="N607" i="10" s="1"/>
  <c r="H592" i="9"/>
  <c r="I592" i="9" s="1"/>
  <c r="G592" i="9"/>
  <c r="D593" i="9"/>
  <c r="F592" i="9"/>
  <c r="J591" i="9"/>
  <c r="E592" i="9"/>
  <c r="E612" i="10" l="1"/>
  <c r="E608" i="11"/>
  <c r="D609" i="11" s="1"/>
  <c r="O608" i="11"/>
  <c r="M609" i="11"/>
  <c r="N609" i="11" s="1"/>
  <c r="B610" i="11"/>
  <c r="G608" i="11"/>
  <c r="H608" i="11"/>
  <c r="I608" i="11" s="1"/>
  <c r="F608" i="11"/>
  <c r="J607" i="11"/>
  <c r="B614" i="10"/>
  <c r="J611" i="10"/>
  <c r="H612" i="10"/>
  <c r="I612" i="10" s="1"/>
  <c r="D613" i="10"/>
  <c r="G612" i="10"/>
  <c r="F612" i="10"/>
  <c r="O607" i="10"/>
  <c r="M608" i="10" s="1"/>
  <c r="N608" i="10" s="1"/>
  <c r="E593" i="9"/>
  <c r="G593" i="9"/>
  <c r="H593" i="9"/>
  <c r="I593" i="9" s="1"/>
  <c r="D594" i="9"/>
  <c r="F593" i="9"/>
  <c r="J592" i="9"/>
  <c r="J608" i="11" l="1"/>
  <c r="H609" i="11"/>
  <c r="I609" i="11" s="1"/>
  <c r="G609" i="11"/>
  <c r="D610" i="11"/>
  <c r="F609" i="11"/>
  <c r="B611" i="11"/>
  <c r="E609" i="11"/>
  <c r="E610" i="11" s="1"/>
  <c r="O609" i="11"/>
  <c r="M610" i="11" s="1"/>
  <c r="N610" i="11" s="1"/>
  <c r="D614" i="10"/>
  <c r="H613" i="10"/>
  <c r="I613" i="10" s="1"/>
  <c r="G613" i="10"/>
  <c r="F613" i="10"/>
  <c r="J612" i="10"/>
  <c r="E613" i="10"/>
  <c r="B615" i="10"/>
  <c r="O608" i="10"/>
  <c r="M609" i="10" s="1"/>
  <c r="N609" i="10" s="1"/>
  <c r="E594" i="9"/>
  <c r="G594" i="9"/>
  <c r="H594" i="9"/>
  <c r="I594" i="9" s="1"/>
  <c r="D595" i="9"/>
  <c r="F594" i="9"/>
  <c r="J593" i="9"/>
  <c r="E614" i="10" l="1"/>
  <c r="O610" i="11"/>
  <c r="M611" i="11" s="1"/>
  <c r="N611" i="11" s="1"/>
  <c r="B612" i="11"/>
  <c r="H610" i="11"/>
  <c r="I610" i="11" s="1"/>
  <c r="G610" i="11"/>
  <c r="D611" i="11"/>
  <c r="F610" i="11"/>
  <c r="J609" i="11"/>
  <c r="B616" i="10"/>
  <c r="J613" i="10"/>
  <c r="H614" i="10"/>
  <c r="I614" i="10" s="1"/>
  <c r="D615" i="10"/>
  <c r="G614" i="10"/>
  <c r="F614" i="10"/>
  <c r="O609" i="10"/>
  <c r="M610" i="10" s="1"/>
  <c r="N610" i="10" s="1"/>
  <c r="E595" i="9"/>
  <c r="G595" i="9"/>
  <c r="H595" i="9"/>
  <c r="I595" i="9" s="1"/>
  <c r="D596" i="9"/>
  <c r="F595" i="9"/>
  <c r="J594" i="9"/>
  <c r="O611" i="11" l="1"/>
  <c r="M612" i="11"/>
  <c r="N612" i="11" s="1"/>
  <c r="H611" i="11"/>
  <c r="I611" i="11" s="1"/>
  <c r="G611" i="11"/>
  <c r="D612" i="11"/>
  <c r="F611" i="11"/>
  <c r="J610" i="11"/>
  <c r="E611" i="11"/>
  <c r="B613" i="11"/>
  <c r="D616" i="10"/>
  <c r="H615" i="10"/>
  <c r="I615" i="10" s="1"/>
  <c r="G615" i="10"/>
  <c r="F615" i="10"/>
  <c r="J614" i="10"/>
  <c r="E615" i="10"/>
  <c r="B617" i="10"/>
  <c r="O610" i="10"/>
  <c r="M611" i="10" s="1"/>
  <c r="N611" i="10" s="1"/>
  <c r="G596" i="9"/>
  <c r="H596" i="9"/>
  <c r="I596" i="9" s="1"/>
  <c r="F596" i="9"/>
  <c r="J595" i="9"/>
  <c r="E596" i="9"/>
  <c r="D597" i="9" s="1"/>
  <c r="E616" i="10" l="1"/>
  <c r="E612" i="11"/>
  <c r="B614" i="11"/>
  <c r="H612" i="11"/>
  <c r="I612" i="11" s="1"/>
  <c r="G612" i="11"/>
  <c r="D613" i="11"/>
  <c r="F612" i="11"/>
  <c r="J611" i="11"/>
  <c r="O612" i="11"/>
  <c r="M613" i="11" s="1"/>
  <c r="N613" i="11" s="1"/>
  <c r="B618" i="10"/>
  <c r="J615" i="10"/>
  <c r="D617" i="10"/>
  <c r="H616" i="10"/>
  <c r="I616" i="10" s="1"/>
  <c r="G616" i="10"/>
  <c r="F616" i="10"/>
  <c r="O611" i="10"/>
  <c r="M612" i="10" s="1"/>
  <c r="N612" i="10" s="1"/>
  <c r="G597" i="9"/>
  <c r="H597" i="9"/>
  <c r="I597" i="9" s="1"/>
  <c r="E597" i="9"/>
  <c r="D598" i="9"/>
  <c r="F597" i="9"/>
  <c r="J596" i="9"/>
  <c r="O613" i="11" l="1"/>
  <c r="M614" i="11"/>
  <c r="N614" i="11" s="1"/>
  <c r="H613" i="11"/>
  <c r="I613" i="11" s="1"/>
  <c r="G613" i="11"/>
  <c r="D614" i="11"/>
  <c r="F613" i="11"/>
  <c r="J612" i="11"/>
  <c r="B615" i="11"/>
  <c r="E613" i="11"/>
  <c r="E614" i="11" s="1"/>
  <c r="J616" i="10"/>
  <c r="H617" i="10"/>
  <c r="I617" i="10" s="1"/>
  <c r="D618" i="10"/>
  <c r="G617" i="10"/>
  <c r="F617" i="10"/>
  <c r="E617" i="10"/>
  <c r="B619" i="10"/>
  <c r="O612" i="10"/>
  <c r="M613" i="10" s="1"/>
  <c r="N613" i="10" s="1"/>
  <c r="H598" i="9"/>
  <c r="I598" i="9" s="1"/>
  <c r="G598" i="9"/>
  <c r="D599" i="9"/>
  <c r="F598" i="9"/>
  <c r="E598" i="9"/>
  <c r="E599" i="9" s="1"/>
  <c r="J597" i="9"/>
  <c r="E618" i="10" l="1"/>
  <c r="B616" i="11"/>
  <c r="H614" i="11"/>
  <c r="I614" i="11" s="1"/>
  <c r="G614" i="11"/>
  <c r="D615" i="11"/>
  <c r="F614" i="11"/>
  <c r="J613" i="11"/>
  <c r="O614" i="11"/>
  <c r="M615" i="11" s="1"/>
  <c r="N615" i="11" s="1"/>
  <c r="B620" i="10"/>
  <c r="H618" i="10"/>
  <c r="I618" i="10" s="1"/>
  <c r="G618" i="10"/>
  <c r="D619" i="10"/>
  <c r="F618" i="10"/>
  <c r="J617" i="10"/>
  <c r="O613" i="10"/>
  <c r="M614" i="10" s="1"/>
  <c r="N614" i="10" s="1"/>
  <c r="H599" i="9"/>
  <c r="I599" i="9" s="1"/>
  <c r="G599" i="9"/>
  <c r="D600" i="9"/>
  <c r="F599" i="9"/>
  <c r="J598" i="9"/>
  <c r="O615" i="11" l="1"/>
  <c r="M616" i="11" s="1"/>
  <c r="N616" i="11" s="1"/>
  <c r="H615" i="11"/>
  <c r="I615" i="11" s="1"/>
  <c r="G615" i="11"/>
  <c r="D616" i="11"/>
  <c r="F615" i="11"/>
  <c r="J614" i="11"/>
  <c r="E615" i="11"/>
  <c r="E616" i="11" s="1"/>
  <c r="B617" i="11"/>
  <c r="G619" i="10"/>
  <c r="H619" i="10"/>
  <c r="I619" i="10" s="1"/>
  <c r="D620" i="10"/>
  <c r="F619" i="10"/>
  <c r="J618" i="10"/>
  <c r="E619" i="10"/>
  <c r="B621" i="10"/>
  <c r="O614" i="10"/>
  <c r="M615" i="10" s="1"/>
  <c r="N615" i="10" s="1"/>
  <c r="E600" i="9"/>
  <c r="G600" i="9"/>
  <c r="H600" i="9"/>
  <c r="I600" i="9" s="1"/>
  <c r="D601" i="9"/>
  <c r="F600" i="9"/>
  <c r="J599" i="9"/>
  <c r="E620" i="10" l="1"/>
  <c r="D621" i="10" s="1"/>
  <c r="H621" i="10" s="1"/>
  <c r="I621" i="10" s="1"/>
  <c r="O616" i="11"/>
  <c r="M617" i="11" s="1"/>
  <c r="N617" i="11" s="1"/>
  <c r="B618" i="11"/>
  <c r="G616" i="11"/>
  <c r="H616" i="11"/>
  <c r="I616" i="11" s="1"/>
  <c r="D617" i="11"/>
  <c r="F616" i="11"/>
  <c r="J615" i="11"/>
  <c r="F621" i="10"/>
  <c r="B622" i="10"/>
  <c r="E621" i="10"/>
  <c r="H620" i="10"/>
  <c r="I620" i="10" s="1"/>
  <c r="G620" i="10"/>
  <c r="F620" i="10"/>
  <c r="J619" i="10"/>
  <c r="O615" i="10"/>
  <c r="M616" i="10" s="1"/>
  <c r="N616" i="10" s="1"/>
  <c r="G601" i="9"/>
  <c r="H601" i="9"/>
  <c r="I601" i="9" s="1"/>
  <c r="D602" i="9"/>
  <c r="F601" i="9"/>
  <c r="J600" i="9"/>
  <c r="E601" i="9"/>
  <c r="G621" i="10" l="1"/>
  <c r="J621" i="10" s="1"/>
  <c r="O617" i="11"/>
  <c r="M618" i="11"/>
  <c r="N618" i="11" s="1"/>
  <c r="H617" i="11"/>
  <c r="I617" i="11" s="1"/>
  <c r="G617" i="11"/>
  <c r="D618" i="11"/>
  <c r="F617" i="11"/>
  <c r="J616" i="11"/>
  <c r="B619" i="11"/>
  <c r="E617" i="11"/>
  <c r="E618" i="11" s="1"/>
  <c r="J620" i="10"/>
  <c r="B623" i="10"/>
  <c r="D622" i="10"/>
  <c r="O616" i="10"/>
  <c r="M617" i="10" s="1"/>
  <c r="N617" i="10" s="1"/>
  <c r="E602" i="9"/>
  <c r="H602" i="9"/>
  <c r="I602" i="9" s="1"/>
  <c r="G602" i="9"/>
  <c r="D603" i="9"/>
  <c r="F602" i="9"/>
  <c r="J601" i="9"/>
  <c r="B620" i="11" l="1"/>
  <c r="H618" i="11"/>
  <c r="I618" i="11" s="1"/>
  <c r="D619" i="11"/>
  <c r="G618" i="11"/>
  <c r="F618" i="11"/>
  <c r="J617" i="11"/>
  <c r="O618" i="11"/>
  <c r="M619" i="11" s="1"/>
  <c r="N619" i="11" s="1"/>
  <c r="G622" i="10"/>
  <c r="H622" i="10"/>
  <c r="I622" i="10" s="1"/>
  <c r="D623" i="10"/>
  <c r="F622" i="10"/>
  <c r="E622" i="10"/>
  <c r="B624" i="10"/>
  <c r="O617" i="10"/>
  <c r="M618" i="10" s="1"/>
  <c r="N618" i="10" s="1"/>
  <c r="G603" i="9"/>
  <c r="H603" i="9"/>
  <c r="I603" i="9" s="1"/>
  <c r="D604" i="9"/>
  <c r="F603" i="9"/>
  <c r="J602" i="9"/>
  <c r="E603" i="9"/>
  <c r="O619" i="11" l="1"/>
  <c r="M620" i="11"/>
  <c r="N620" i="11" s="1"/>
  <c r="H619" i="11"/>
  <c r="I619" i="11" s="1"/>
  <c r="G619" i="11"/>
  <c r="D620" i="11"/>
  <c r="F619" i="11"/>
  <c r="J618" i="11"/>
  <c r="E619" i="11"/>
  <c r="E620" i="11" s="1"/>
  <c r="B621" i="11"/>
  <c r="G623" i="10"/>
  <c r="H623" i="10"/>
  <c r="I623" i="10" s="1"/>
  <c r="D624" i="10"/>
  <c r="F623" i="10"/>
  <c r="J622" i="10"/>
  <c r="E623" i="10"/>
  <c r="B625" i="10"/>
  <c r="O618" i="10"/>
  <c r="M619" i="10" s="1"/>
  <c r="N619" i="10" s="1"/>
  <c r="E604" i="9"/>
  <c r="G604" i="9"/>
  <c r="H604" i="9"/>
  <c r="I604" i="9" s="1"/>
  <c r="D605" i="9"/>
  <c r="F604" i="9"/>
  <c r="J603" i="9"/>
  <c r="E624" i="10" l="1"/>
  <c r="B622" i="11"/>
  <c r="H620" i="11"/>
  <c r="I620" i="11" s="1"/>
  <c r="G620" i="11"/>
  <c r="D621" i="11"/>
  <c r="F620" i="11"/>
  <c r="J619" i="11"/>
  <c r="O620" i="11"/>
  <c r="M621" i="11"/>
  <c r="N621" i="11" s="1"/>
  <c r="B626" i="10"/>
  <c r="H624" i="10"/>
  <c r="I624" i="10" s="1"/>
  <c r="G624" i="10"/>
  <c r="D625" i="10"/>
  <c r="F624" i="10"/>
  <c r="J623" i="10"/>
  <c r="O619" i="10"/>
  <c r="M620" i="10" s="1"/>
  <c r="N620" i="10" s="1"/>
  <c r="H605" i="9"/>
  <c r="I605" i="9" s="1"/>
  <c r="G605" i="9"/>
  <c r="D606" i="9"/>
  <c r="F605" i="9"/>
  <c r="J604" i="9"/>
  <c r="E605" i="9"/>
  <c r="E606" i="9" s="1"/>
  <c r="O621" i="11" l="1"/>
  <c r="M622" i="11" s="1"/>
  <c r="N622" i="11" s="1"/>
  <c r="H621" i="11"/>
  <c r="I621" i="11" s="1"/>
  <c r="G621" i="11"/>
  <c r="D622" i="11"/>
  <c r="F621" i="11"/>
  <c r="J620" i="11"/>
  <c r="B623" i="11"/>
  <c r="E621" i="11"/>
  <c r="E622" i="11" s="1"/>
  <c r="H625" i="10"/>
  <c r="I625" i="10" s="1"/>
  <c r="D626" i="10"/>
  <c r="G625" i="10"/>
  <c r="F625" i="10"/>
  <c r="J624" i="10"/>
  <c r="E625" i="10"/>
  <c r="B627" i="10"/>
  <c r="O620" i="10"/>
  <c r="M621" i="10" s="1"/>
  <c r="N621" i="10" s="1"/>
  <c r="H606" i="9"/>
  <c r="I606" i="9" s="1"/>
  <c r="G606" i="9"/>
  <c r="D607" i="9"/>
  <c r="F606" i="9"/>
  <c r="J605" i="9"/>
  <c r="E626" i="10" l="1"/>
  <c r="O622" i="11"/>
  <c r="M623" i="11" s="1"/>
  <c r="N623" i="11" s="1"/>
  <c r="B624" i="11"/>
  <c r="D623" i="11"/>
  <c r="H622" i="11"/>
  <c r="I622" i="11" s="1"/>
  <c r="G622" i="11"/>
  <c r="F622" i="11"/>
  <c r="J621" i="11"/>
  <c r="B628" i="10"/>
  <c r="H626" i="10"/>
  <c r="I626" i="10" s="1"/>
  <c r="G626" i="10"/>
  <c r="D627" i="10"/>
  <c r="F626" i="10"/>
  <c r="J625" i="10"/>
  <c r="O621" i="10"/>
  <c r="M622" i="10" s="1"/>
  <c r="N622" i="10" s="1"/>
  <c r="G607" i="9"/>
  <c r="H607" i="9"/>
  <c r="I607" i="9" s="1"/>
  <c r="D608" i="9"/>
  <c r="F607" i="9"/>
  <c r="J606" i="9"/>
  <c r="E607" i="9"/>
  <c r="O623" i="11" l="1"/>
  <c r="M624" i="11" s="1"/>
  <c r="N624" i="11" s="1"/>
  <c r="J622" i="11"/>
  <c r="D624" i="11"/>
  <c r="H623" i="11"/>
  <c r="I623" i="11" s="1"/>
  <c r="G623" i="11"/>
  <c r="F623" i="11"/>
  <c r="E623" i="11"/>
  <c r="E624" i="11" s="1"/>
  <c r="B625" i="11"/>
  <c r="G627" i="10"/>
  <c r="H627" i="10"/>
  <c r="I627" i="10" s="1"/>
  <c r="D628" i="10"/>
  <c r="F627" i="10"/>
  <c r="J626" i="10"/>
  <c r="E627" i="10"/>
  <c r="B629" i="10"/>
  <c r="O622" i="10"/>
  <c r="M623" i="10"/>
  <c r="N623" i="10" s="1"/>
  <c r="E608" i="9"/>
  <c r="G608" i="9"/>
  <c r="H608" i="9"/>
  <c r="I608" i="9" s="1"/>
  <c r="D609" i="9"/>
  <c r="F608" i="9"/>
  <c r="J607" i="9"/>
  <c r="E628" i="10" l="1"/>
  <c r="B626" i="11"/>
  <c r="J623" i="11"/>
  <c r="G624" i="11"/>
  <c r="H624" i="11"/>
  <c r="I624" i="11" s="1"/>
  <c r="D625" i="11"/>
  <c r="F624" i="11"/>
  <c r="O624" i="11"/>
  <c r="M625" i="11"/>
  <c r="N625" i="11" s="1"/>
  <c r="B630" i="10"/>
  <c r="H628" i="10"/>
  <c r="I628" i="10" s="1"/>
  <c r="G628" i="10"/>
  <c r="D629" i="10"/>
  <c r="F628" i="10"/>
  <c r="J627" i="10"/>
  <c r="O623" i="10"/>
  <c r="M624" i="10" s="1"/>
  <c r="N624" i="10" s="1"/>
  <c r="E609" i="9"/>
  <c r="G609" i="9"/>
  <c r="H609" i="9"/>
  <c r="I609" i="9" s="1"/>
  <c r="D610" i="9"/>
  <c r="F609" i="9"/>
  <c r="J608" i="9"/>
  <c r="O625" i="11" l="1"/>
  <c r="M626" i="11"/>
  <c r="N626" i="11" s="1"/>
  <c r="H625" i="11"/>
  <c r="I625" i="11" s="1"/>
  <c r="G625" i="11"/>
  <c r="D626" i="11"/>
  <c r="F625" i="11"/>
  <c r="J624" i="11"/>
  <c r="B627" i="11"/>
  <c r="E625" i="11"/>
  <c r="E626" i="11" s="1"/>
  <c r="G629" i="10"/>
  <c r="D630" i="10"/>
  <c r="H629" i="10"/>
  <c r="I629" i="10" s="1"/>
  <c r="F629" i="10"/>
  <c r="J628" i="10"/>
  <c r="E629" i="10"/>
  <c r="B631" i="10"/>
  <c r="O624" i="10"/>
  <c r="M625" i="10" s="1"/>
  <c r="N625" i="10" s="1"/>
  <c r="E610" i="9"/>
  <c r="G610" i="9"/>
  <c r="H610" i="9"/>
  <c r="I610" i="9" s="1"/>
  <c r="D611" i="9"/>
  <c r="F610" i="9"/>
  <c r="J609" i="9"/>
  <c r="B628" i="11" l="1"/>
  <c r="H626" i="11"/>
  <c r="I626" i="11" s="1"/>
  <c r="G626" i="11"/>
  <c r="D627" i="11"/>
  <c r="F626" i="11"/>
  <c r="J625" i="11"/>
  <c r="O626" i="11"/>
  <c r="M627" i="11" s="1"/>
  <c r="N627" i="11" s="1"/>
  <c r="E630" i="10"/>
  <c r="B632" i="10"/>
  <c r="J629" i="10"/>
  <c r="H630" i="10"/>
  <c r="I630" i="10" s="1"/>
  <c r="G630" i="10"/>
  <c r="D631" i="10"/>
  <c r="F630" i="10"/>
  <c r="O625" i="10"/>
  <c r="M626" i="10" s="1"/>
  <c r="N626" i="10" s="1"/>
  <c r="H611" i="9"/>
  <c r="I611" i="9" s="1"/>
  <c r="G611" i="9"/>
  <c r="D612" i="9"/>
  <c r="F611" i="9"/>
  <c r="J610" i="9"/>
  <c r="E611" i="9"/>
  <c r="O627" i="11" l="1"/>
  <c r="M628" i="11" s="1"/>
  <c r="N628" i="11" s="1"/>
  <c r="H627" i="11"/>
  <c r="I627" i="11" s="1"/>
  <c r="G627" i="11"/>
  <c r="D628" i="11"/>
  <c r="F627" i="11"/>
  <c r="J626" i="11"/>
  <c r="E627" i="11"/>
  <c r="B629" i="11"/>
  <c r="G631" i="10"/>
  <c r="H631" i="10"/>
  <c r="I631" i="10" s="1"/>
  <c r="D632" i="10"/>
  <c r="F631" i="10"/>
  <c r="J630" i="10"/>
  <c r="E631" i="10"/>
  <c r="B633" i="10"/>
  <c r="O626" i="10"/>
  <c r="M627" i="10" s="1"/>
  <c r="N627" i="10" s="1"/>
  <c r="E612" i="9"/>
  <c r="H612" i="9"/>
  <c r="I612" i="9" s="1"/>
  <c r="G612" i="9"/>
  <c r="D613" i="9"/>
  <c r="F612" i="9"/>
  <c r="J611" i="9"/>
  <c r="E628" i="11" l="1"/>
  <c r="O628" i="11"/>
  <c r="M629" i="11"/>
  <c r="N629" i="11" s="1"/>
  <c r="B630" i="11"/>
  <c r="H628" i="11"/>
  <c r="I628" i="11" s="1"/>
  <c r="G628" i="11"/>
  <c r="D629" i="11"/>
  <c r="F628" i="11"/>
  <c r="J627" i="11"/>
  <c r="E632" i="10"/>
  <c r="D633" i="10" s="1"/>
  <c r="E633" i="10" s="1"/>
  <c r="B634" i="10"/>
  <c r="H632" i="10"/>
  <c r="I632" i="10" s="1"/>
  <c r="G632" i="10"/>
  <c r="F632" i="10"/>
  <c r="J631" i="10"/>
  <c r="O627" i="10"/>
  <c r="M628" i="10" s="1"/>
  <c r="N628" i="10" s="1"/>
  <c r="E613" i="9"/>
  <c r="G613" i="9"/>
  <c r="H613" i="9"/>
  <c r="I613" i="9" s="1"/>
  <c r="D614" i="9"/>
  <c r="F613" i="9"/>
  <c r="J612" i="9"/>
  <c r="F633" i="10" l="1"/>
  <c r="H633" i="10"/>
  <c r="I633" i="10" s="1"/>
  <c r="G633" i="10"/>
  <c r="G629" i="11"/>
  <c r="H629" i="11"/>
  <c r="I629" i="11" s="1"/>
  <c r="D630" i="11"/>
  <c r="F629" i="11"/>
  <c r="J628" i="11"/>
  <c r="E629" i="11"/>
  <c r="E630" i="11" s="1"/>
  <c r="B631" i="11"/>
  <c r="O629" i="11"/>
  <c r="M630" i="11" s="1"/>
  <c r="N630" i="11" s="1"/>
  <c r="J632" i="10"/>
  <c r="B635" i="10"/>
  <c r="D634" i="10"/>
  <c r="O628" i="10"/>
  <c r="M629" i="10"/>
  <c r="N629" i="10" s="1"/>
  <c r="E614" i="9"/>
  <c r="G614" i="9"/>
  <c r="H614" i="9"/>
  <c r="I614" i="9" s="1"/>
  <c r="D615" i="9"/>
  <c r="F614" i="9"/>
  <c r="J613" i="9"/>
  <c r="J633" i="10" l="1"/>
  <c r="O630" i="11"/>
  <c r="M631" i="11" s="1"/>
  <c r="N631" i="11" s="1"/>
  <c r="B632" i="11"/>
  <c r="H630" i="11"/>
  <c r="I630" i="11" s="1"/>
  <c r="G630" i="11"/>
  <c r="D631" i="11"/>
  <c r="F630" i="11"/>
  <c r="J629" i="11"/>
  <c r="H634" i="10"/>
  <c r="I634" i="10" s="1"/>
  <c r="G634" i="10"/>
  <c r="D635" i="10"/>
  <c r="F634" i="10"/>
  <c r="E634" i="10"/>
  <c r="B636" i="10"/>
  <c r="O629" i="10"/>
  <c r="M630" i="10" s="1"/>
  <c r="N630" i="10" s="1"/>
  <c r="G615" i="9"/>
  <c r="H615" i="9"/>
  <c r="I615" i="9" s="1"/>
  <c r="D616" i="9"/>
  <c r="F615" i="9"/>
  <c r="J614" i="9"/>
  <c r="E615" i="9"/>
  <c r="O631" i="11" l="1"/>
  <c r="M632" i="11"/>
  <c r="N632" i="11" s="1"/>
  <c r="H631" i="11"/>
  <c r="I631" i="11" s="1"/>
  <c r="G631" i="11"/>
  <c r="D632" i="11"/>
  <c r="F631" i="11"/>
  <c r="J630" i="11"/>
  <c r="B633" i="11"/>
  <c r="E631" i="11"/>
  <c r="E632" i="11" s="1"/>
  <c r="D636" i="10"/>
  <c r="G635" i="10"/>
  <c r="H635" i="10"/>
  <c r="I635" i="10" s="1"/>
  <c r="F635" i="10"/>
  <c r="B637" i="10"/>
  <c r="E635" i="10"/>
  <c r="J634" i="10"/>
  <c r="O630" i="10"/>
  <c r="M631" i="10" s="1"/>
  <c r="N631" i="10" s="1"/>
  <c r="E616" i="9"/>
  <c r="H616" i="9"/>
  <c r="I616" i="9" s="1"/>
  <c r="G616" i="9"/>
  <c r="D617" i="9"/>
  <c r="F616" i="9"/>
  <c r="J615" i="9"/>
  <c r="E636" i="10" l="1"/>
  <c r="B634" i="11"/>
  <c r="G632" i="11"/>
  <c r="H632" i="11"/>
  <c r="I632" i="11" s="1"/>
  <c r="D633" i="11"/>
  <c r="F632" i="11"/>
  <c r="J631" i="11"/>
  <c r="O632" i="11"/>
  <c r="M633" i="11" s="1"/>
  <c r="N633" i="11" s="1"/>
  <c r="J635" i="10"/>
  <c r="B638" i="10"/>
  <c r="H636" i="10"/>
  <c r="I636" i="10" s="1"/>
  <c r="D637" i="10"/>
  <c r="G636" i="10"/>
  <c r="F636" i="10"/>
  <c r="O631" i="10"/>
  <c r="M632" i="10" s="1"/>
  <c r="N632" i="10" s="1"/>
  <c r="E617" i="9"/>
  <c r="G617" i="9"/>
  <c r="H617" i="9"/>
  <c r="I617" i="9" s="1"/>
  <c r="D618" i="9"/>
  <c r="F617" i="9"/>
  <c r="J616" i="9"/>
  <c r="O633" i="11" l="1"/>
  <c r="M634" i="11"/>
  <c r="N634" i="11" s="1"/>
  <c r="H633" i="11"/>
  <c r="I633" i="11" s="1"/>
  <c r="G633" i="11"/>
  <c r="D634" i="11"/>
  <c r="F633" i="11"/>
  <c r="J632" i="11"/>
  <c r="B635" i="11"/>
  <c r="E633" i="11"/>
  <c r="E634" i="11" s="1"/>
  <c r="H637" i="10"/>
  <c r="I637" i="10" s="1"/>
  <c r="D638" i="10"/>
  <c r="G637" i="10"/>
  <c r="F637" i="10"/>
  <c r="J636" i="10"/>
  <c r="E637" i="10"/>
  <c r="B639" i="10"/>
  <c r="O632" i="10"/>
  <c r="M633" i="10"/>
  <c r="N633" i="10" s="1"/>
  <c r="H618" i="9"/>
  <c r="I618" i="9" s="1"/>
  <c r="G618" i="9"/>
  <c r="D619" i="9"/>
  <c r="F618" i="9"/>
  <c r="J617" i="9"/>
  <c r="E618" i="9"/>
  <c r="E619" i="9" s="1"/>
  <c r="B636" i="11" l="1"/>
  <c r="H634" i="11"/>
  <c r="I634" i="11" s="1"/>
  <c r="G634" i="11"/>
  <c r="D635" i="11"/>
  <c r="F634" i="11"/>
  <c r="J633" i="11"/>
  <c r="O634" i="11"/>
  <c r="M635" i="11" s="1"/>
  <c r="N635" i="11" s="1"/>
  <c r="E638" i="10"/>
  <c r="B640" i="10"/>
  <c r="H638" i="10"/>
  <c r="I638" i="10" s="1"/>
  <c r="G638" i="10"/>
  <c r="D639" i="10"/>
  <c r="F638" i="10"/>
  <c r="J637" i="10"/>
  <c r="O633" i="10"/>
  <c r="M634" i="10" s="1"/>
  <c r="N634" i="10" s="1"/>
  <c r="H619" i="9"/>
  <c r="I619" i="9" s="1"/>
  <c r="G619" i="9"/>
  <c r="D620" i="9"/>
  <c r="F619" i="9"/>
  <c r="J618" i="9"/>
  <c r="O635" i="11" l="1"/>
  <c r="M636" i="11"/>
  <c r="N636" i="11" s="1"/>
  <c r="G635" i="11"/>
  <c r="H635" i="11"/>
  <c r="I635" i="11" s="1"/>
  <c r="D636" i="11"/>
  <c r="F635" i="11"/>
  <c r="J634" i="11"/>
  <c r="E635" i="11"/>
  <c r="E636" i="11" s="1"/>
  <c r="B637" i="11"/>
  <c r="H639" i="10"/>
  <c r="I639" i="10" s="1"/>
  <c r="D640" i="10"/>
  <c r="G639" i="10"/>
  <c r="F639" i="10"/>
  <c r="J638" i="10"/>
  <c r="E639" i="10"/>
  <c r="B641" i="10"/>
  <c r="O634" i="10"/>
  <c r="M635" i="10" s="1"/>
  <c r="N635" i="10" s="1"/>
  <c r="H620" i="9"/>
  <c r="I620" i="9" s="1"/>
  <c r="G620" i="9"/>
  <c r="F620" i="9"/>
  <c r="J619" i="9"/>
  <c r="E620" i="9"/>
  <c r="D621" i="9" s="1"/>
  <c r="E640" i="10" l="1"/>
  <c r="B638" i="11"/>
  <c r="H636" i="11"/>
  <c r="I636" i="11" s="1"/>
  <c r="G636" i="11"/>
  <c r="D637" i="11"/>
  <c r="F636" i="11"/>
  <c r="J635" i="11"/>
  <c r="O636" i="11"/>
  <c r="M637" i="11" s="1"/>
  <c r="N637" i="11" s="1"/>
  <c r="B642" i="10"/>
  <c r="H640" i="10"/>
  <c r="I640" i="10" s="1"/>
  <c r="G640" i="10"/>
  <c r="D641" i="10"/>
  <c r="F640" i="10"/>
  <c r="J639" i="10"/>
  <c r="O635" i="10"/>
  <c r="M636" i="10" s="1"/>
  <c r="N636" i="10" s="1"/>
  <c r="D622" i="9"/>
  <c r="H621" i="9"/>
  <c r="I621" i="9" s="1"/>
  <c r="G621" i="9"/>
  <c r="E621" i="9"/>
  <c r="E622" i="9" s="1"/>
  <c r="F621" i="9"/>
  <c r="J620" i="9"/>
  <c r="O637" i="11" l="1"/>
  <c r="M638" i="11"/>
  <c r="N638" i="11" s="1"/>
  <c r="H637" i="11"/>
  <c r="I637" i="11" s="1"/>
  <c r="G637" i="11"/>
  <c r="D638" i="11"/>
  <c r="F637" i="11"/>
  <c r="J636" i="11"/>
  <c r="B639" i="11"/>
  <c r="E637" i="11"/>
  <c r="H641" i="10"/>
  <c r="I641" i="10" s="1"/>
  <c r="D642" i="10"/>
  <c r="G641" i="10"/>
  <c r="F641" i="10"/>
  <c r="J640" i="10"/>
  <c r="E641" i="10"/>
  <c r="B643" i="10"/>
  <c r="O636" i="10"/>
  <c r="M637" i="10" s="1"/>
  <c r="N637" i="10" s="1"/>
  <c r="J621" i="9"/>
  <c r="G622" i="9"/>
  <c r="H622" i="9"/>
  <c r="I622" i="9" s="1"/>
  <c r="D623" i="9"/>
  <c r="F622" i="9"/>
  <c r="E638" i="11" l="1"/>
  <c r="B640" i="11"/>
  <c r="H638" i="11"/>
  <c r="I638" i="11" s="1"/>
  <c r="G638" i="11"/>
  <c r="D639" i="11"/>
  <c r="F638" i="11"/>
  <c r="J637" i="11"/>
  <c r="O638" i="11"/>
  <c r="M639" i="11" s="1"/>
  <c r="N639" i="11" s="1"/>
  <c r="E642" i="10"/>
  <c r="H642" i="10"/>
  <c r="I642" i="10" s="1"/>
  <c r="G642" i="10"/>
  <c r="D643" i="10"/>
  <c r="F642" i="10"/>
  <c r="B644" i="10"/>
  <c r="J641" i="10"/>
  <c r="O637" i="10"/>
  <c r="M638" i="10" s="1"/>
  <c r="N638" i="10" s="1"/>
  <c r="H623" i="9"/>
  <c r="I623" i="9" s="1"/>
  <c r="G623" i="9"/>
  <c r="D624" i="9"/>
  <c r="F623" i="9"/>
  <c r="J622" i="9"/>
  <c r="E623" i="9"/>
  <c r="E624" i="9" s="1"/>
  <c r="E643" i="10" l="1"/>
  <c r="O639" i="11"/>
  <c r="M640" i="11" s="1"/>
  <c r="N640" i="11" s="1"/>
  <c r="H639" i="11"/>
  <c r="I639" i="11" s="1"/>
  <c r="G639" i="11"/>
  <c r="D640" i="11"/>
  <c r="F639" i="11"/>
  <c r="J638" i="11"/>
  <c r="E639" i="11"/>
  <c r="E640" i="11" s="1"/>
  <c r="B641" i="11"/>
  <c r="B645" i="10"/>
  <c r="H643" i="10"/>
  <c r="I643" i="10" s="1"/>
  <c r="D644" i="10"/>
  <c r="G643" i="10"/>
  <c r="F643" i="10"/>
  <c r="J642" i="10"/>
  <c r="O638" i="10"/>
  <c r="M639" i="10" s="1"/>
  <c r="N639" i="10" s="1"/>
  <c r="G624" i="9"/>
  <c r="H624" i="9"/>
  <c r="I624" i="9" s="1"/>
  <c r="D625" i="9"/>
  <c r="F624" i="9"/>
  <c r="J623" i="9"/>
  <c r="E644" i="10" l="1"/>
  <c r="D645" i="10" s="1"/>
  <c r="F645" i="10" s="1"/>
  <c r="O640" i="11"/>
  <c r="M641" i="11"/>
  <c r="N641" i="11" s="1"/>
  <c r="B642" i="11"/>
  <c r="D641" i="11"/>
  <c r="H640" i="11"/>
  <c r="I640" i="11" s="1"/>
  <c r="G640" i="11"/>
  <c r="F640" i="11"/>
  <c r="J639" i="11"/>
  <c r="G644" i="10"/>
  <c r="H644" i="10"/>
  <c r="I644" i="10" s="1"/>
  <c r="F644" i="10"/>
  <c r="J643" i="10"/>
  <c r="B646" i="10"/>
  <c r="O639" i="10"/>
  <c r="M640" i="10" s="1"/>
  <c r="N640" i="10" s="1"/>
  <c r="G625" i="9"/>
  <c r="H625" i="9"/>
  <c r="I625" i="9" s="1"/>
  <c r="D626" i="9"/>
  <c r="F625" i="9"/>
  <c r="J624" i="9"/>
  <c r="E625" i="9"/>
  <c r="H645" i="10" l="1"/>
  <c r="I645" i="10" s="1"/>
  <c r="G645" i="10"/>
  <c r="E645" i="10"/>
  <c r="J640" i="11"/>
  <c r="G641" i="11"/>
  <c r="H641" i="11"/>
  <c r="I641" i="11" s="1"/>
  <c r="D642" i="11"/>
  <c r="F641" i="11"/>
  <c r="E641" i="11"/>
  <c r="B643" i="11"/>
  <c r="O641" i="11"/>
  <c r="M642" i="11" s="1"/>
  <c r="N642" i="11" s="1"/>
  <c r="J645" i="10"/>
  <c r="B647" i="10"/>
  <c r="J644" i="10"/>
  <c r="D646" i="10"/>
  <c r="O640" i="10"/>
  <c r="M641" i="10" s="1"/>
  <c r="N641" i="10" s="1"/>
  <c r="E626" i="9"/>
  <c r="H626" i="9"/>
  <c r="I626" i="9" s="1"/>
  <c r="G626" i="9"/>
  <c r="D627" i="9"/>
  <c r="F626" i="9"/>
  <c r="J625" i="9"/>
  <c r="E642" i="11" l="1"/>
  <c r="O642" i="11"/>
  <c r="M643" i="11" s="1"/>
  <c r="N643" i="11" s="1"/>
  <c r="B644" i="11"/>
  <c r="H642" i="11"/>
  <c r="I642" i="11" s="1"/>
  <c r="G642" i="11"/>
  <c r="D643" i="11"/>
  <c r="F642" i="11"/>
  <c r="J641" i="11"/>
  <c r="H646" i="10"/>
  <c r="I646" i="10" s="1"/>
  <c r="D647" i="10"/>
  <c r="G646" i="10"/>
  <c r="F647" i="10"/>
  <c r="F646" i="10"/>
  <c r="E646" i="10"/>
  <c r="B648" i="10"/>
  <c r="O641" i="10"/>
  <c r="M642" i="10" s="1"/>
  <c r="N642" i="10" s="1"/>
  <c r="E627" i="9"/>
  <c r="G627" i="9"/>
  <c r="H627" i="9"/>
  <c r="I627" i="9" s="1"/>
  <c r="D628" i="9"/>
  <c r="F627" i="9"/>
  <c r="J626" i="9"/>
  <c r="E647" i="10" l="1"/>
  <c r="O643" i="11"/>
  <c r="M644" i="11"/>
  <c r="N644" i="11" s="1"/>
  <c r="H643" i="11"/>
  <c r="I643" i="11" s="1"/>
  <c r="G643" i="11"/>
  <c r="D644" i="11"/>
  <c r="F643" i="11"/>
  <c r="J642" i="11"/>
  <c r="B645" i="11"/>
  <c r="E643" i="11"/>
  <c r="E644" i="11" s="1"/>
  <c r="B649" i="10"/>
  <c r="G647" i="10"/>
  <c r="H647" i="10"/>
  <c r="I647" i="10" s="1"/>
  <c r="D648" i="10"/>
  <c r="J646" i="10"/>
  <c r="O642" i="10"/>
  <c r="M643" i="10" s="1"/>
  <c r="N643" i="10" s="1"/>
  <c r="E628" i="9"/>
  <c r="H628" i="9"/>
  <c r="I628" i="9" s="1"/>
  <c r="G628" i="9"/>
  <c r="D629" i="9"/>
  <c r="F628" i="9"/>
  <c r="J627" i="9"/>
  <c r="B646" i="11" l="1"/>
  <c r="G644" i="11"/>
  <c r="H644" i="11"/>
  <c r="I644" i="11" s="1"/>
  <c r="D645" i="11"/>
  <c r="F644" i="11"/>
  <c r="J643" i="11"/>
  <c r="O644" i="11"/>
  <c r="M645" i="11" s="1"/>
  <c r="N645" i="11" s="1"/>
  <c r="J647" i="10"/>
  <c r="G648" i="10"/>
  <c r="D649" i="10"/>
  <c r="F649" i="10" s="1"/>
  <c r="H648" i="10"/>
  <c r="I648" i="10" s="1"/>
  <c r="F648" i="10"/>
  <c r="E648" i="10"/>
  <c r="B650" i="10"/>
  <c r="O643" i="10"/>
  <c r="M644" i="10" s="1"/>
  <c r="N644" i="10" s="1"/>
  <c r="E629" i="9"/>
  <c r="G629" i="9"/>
  <c r="H629" i="9"/>
  <c r="I629" i="9" s="1"/>
  <c r="D630" i="9"/>
  <c r="F629" i="9"/>
  <c r="J628" i="9"/>
  <c r="E649" i="10" l="1"/>
  <c r="O645" i="11"/>
  <c r="M646" i="11"/>
  <c r="N646" i="11" s="1"/>
  <c r="B647" i="11"/>
  <c r="G645" i="11"/>
  <c r="H645" i="11"/>
  <c r="I645" i="11" s="1"/>
  <c r="D646" i="11"/>
  <c r="F645" i="11"/>
  <c r="J644" i="11"/>
  <c r="E645" i="11"/>
  <c r="J648" i="10"/>
  <c r="B651" i="10"/>
  <c r="H649" i="10"/>
  <c r="I649" i="10" s="1"/>
  <c r="D650" i="10"/>
  <c r="G649" i="10"/>
  <c r="O644" i="10"/>
  <c r="M645" i="10"/>
  <c r="N645" i="10" s="1"/>
  <c r="G630" i="9"/>
  <c r="H630" i="9"/>
  <c r="I630" i="9" s="1"/>
  <c r="D631" i="9"/>
  <c r="F630" i="9"/>
  <c r="J629" i="9"/>
  <c r="E630" i="9"/>
  <c r="H646" i="11" l="1"/>
  <c r="I646" i="11" s="1"/>
  <c r="G646" i="11"/>
  <c r="D647" i="11"/>
  <c r="F646" i="11"/>
  <c r="J645" i="11"/>
  <c r="B648" i="11"/>
  <c r="E646" i="11"/>
  <c r="E647" i="11" s="1"/>
  <c r="O646" i="11"/>
  <c r="M647" i="11" s="1"/>
  <c r="N647" i="11" s="1"/>
  <c r="H650" i="10"/>
  <c r="I650" i="10" s="1"/>
  <c r="D651" i="10"/>
  <c r="F651" i="10" s="1"/>
  <c r="G650" i="10"/>
  <c r="F650" i="10"/>
  <c r="B652" i="10"/>
  <c r="J649" i="10"/>
  <c r="E650" i="10"/>
  <c r="O645" i="10"/>
  <c r="M646" i="10" s="1"/>
  <c r="N646" i="10" s="1"/>
  <c r="E631" i="9"/>
  <c r="G631" i="9"/>
  <c r="H631" i="9"/>
  <c r="I631" i="9" s="1"/>
  <c r="D632" i="9"/>
  <c r="F631" i="9"/>
  <c r="J630" i="9"/>
  <c r="E651" i="10" l="1"/>
  <c r="O647" i="11"/>
  <c r="M648" i="11"/>
  <c r="N648" i="11" s="1"/>
  <c r="B649" i="11"/>
  <c r="G647" i="11"/>
  <c r="H647" i="11"/>
  <c r="I647" i="11" s="1"/>
  <c r="D648" i="11"/>
  <c r="F647" i="11"/>
  <c r="J646" i="11"/>
  <c r="B653" i="10"/>
  <c r="H651" i="10"/>
  <c r="I651" i="10" s="1"/>
  <c r="D652" i="10"/>
  <c r="G651" i="10"/>
  <c r="J650" i="10"/>
  <c r="O646" i="10"/>
  <c r="M647" i="10" s="1"/>
  <c r="N647" i="10" s="1"/>
  <c r="E632" i="9"/>
  <c r="H632" i="9"/>
  <c r="I632" i="9" s="1"/>
  <c r="G632" i="9"/>
  <c r="D633" i="9"/>
  <c r="F632" i="9"/>
  <c r="J631" i="9"/>
  <c r="H648" i="11" l="1"/>
  <c r="I648" i="11" s="1"/>
  <c r="G648" i="11"/>
  <c r="D649" i="11"/>
  <c r="F648" i="11"/>
  <c r="E648" i="11"/>
  <c r="E649" i="11" s="1"/>
  <c r="J647" i="11"/>
  <c r="B650" i="11"/>
  <c r="O648" i="11"/>
  <c r="M649" i="11"/>
  <c r="N649" i="11" s="1"/>
  <c r="G652" i="10"/>
  <c r="D653" i="10"/>
  <c r="F653" i="10" s="1"/>
  <c r="H652" i="10"/>
  <c r="I652" i="10" s="1"/>
  <c r="F652" i="10"/>
  <c r="J651" i="10"/>
  <c r="E652" i="10"/>
  <c r="B654" i="10"/>
  <c r="O647" i="10"/>
  <c r="M648" i="10"/>
  <c r="N648" i="10" s="1"/>
  <c r="E633" i="9"/>
  <c r="H633" i="9"/>
  <c r="I633" i="9" s="1"/>
  <c r="G633" i="9"/>
  <c r="D634" i="9"/>
  <c r="F633" i="9"/>
  <c r="J632" i="9"/>
  <c r="E653" i="10" l="1"/>
  <c r="B651" i="11"/>
  <c r="O649" i="11"/>
  <c r="M650" i="11"/>
  <c r="N650" i="11" s="1"/>
  <c r="H649" i="11"/>
  <c r="I649" i="11" s="1"/>
  <c r="G649" i="11"/>
  <c r="D650" i="11"/>
  <c r="F649" i="11"/>
  <c r="J648" i="11"/>
  <c r="J652" i="10"/>
  <c r="B655" i="10"/>
  <c r="D654" i="10"/>
  <c r="G653" i="10"/>
  <c r="H653" i="10"/>
  <c r="I653" i="10" s="1"/>
  <c r="O648" i="10"/>
  <c r="M649" i="10" s="1"/>
  <c r="N649" i="10" s="1"/>
  <c r="E634" i="9"/>
  <c r="G634" i="9"/>
  <c r="H634" i="9"/>
  <c r="I634" i="9" s="1"/>
  <c r="D635" i="9"/>
  <c r="F634" i="9"/>
  <c r="J633" i="9"/>
  <c r="H650" i="11" l="1"/>
  <c r="I650" i="11" s="1"/>
  <c r="G650" i="11"/>
  <c r="D651" i="11"/>
  <c r="F650" i="11"/>
  <c r="J649" i="11"/>
  <c r="O650" i="11"/>
  <c r="M651" i="11" s="1"/>
  <c r="N651" i="11" s="1"/>
  <c r="B652" i="11"/>
  <c r="E650" i="11"/>
  <c r="E651" i="11" s="1"/>
  <c r="J653" i="10"/>
  <c r="G654" i="10"/>
  <c r="H654" i="10"/>
  <c r="I654" i="10" s="1"/>
  <c r="D655" i="10"/>
  <c r="F655" i="10" s="1"/>
  <c r="F654" i="10"/>
  <c r="E654" i="10"/>
  <c r="B656" i="10"/>
  <c r="O649" i="10"/>
  <c r="M650" i="10" s="1"/>
  <c r="N650" i="10" s="1"/>
  <c r="G635" i="9"/>
  <c r="H635" i="9"/>
  <c r="I635" i="9" s="1"/>
  <c r="D636" i="9"/>
  <c r="F635" i="9"/>
  <c r="J634" i="9"/>
  <c r="E635" i="9"/>
  <c r="E655" i="10" l="1"/>
  <c r="O651" i="11"/>
  <c r="M652" i="11" s="1"/>
  <c r="N652" i="11" s="1"/>
  <c r="B653" i="11"/>
  <c r="G651" i="11"/>
  <c r="H651" i="11"/>
  <c r="I651" i="11" s="1"/>
  <c r="D652" i="11"/>
  <c r="F651" i="11"/>
  <c r="J650" i="11"/>
  <c r="D656" i="10"/>
  <c r="G655" i="10"/>
  <c r="H655" i="10"/>
  <c r="I655" i="10" s="1"/>
  <c r="J654" i="10"/>
  <c r="B657" i="10"/>
  <c r="O650" i="10"/>
  <c r="M651" i="10"/>
  <c r="N651" i="10" s="1"/>
  <c r="E636" i="9"/>
  <c r="G636" i="9"/>
  <c r="H636" i="9"/>
  <c r="I636" i="9" s="1"/>
  <c r="D637" i="9"/>
  <c r="F636" i="9"/>
  <c r="J635" i="9"/>
  <c r="E656" i="10" l="1"/>
  <c r="D657" i="10" s="1"/>
  <c r="E657" i="10" s="1"/>
  <c r="O652" i="11"/>
  <c r="M653" i="11"/>
  <c r="N653" i="11" s="1"/>
  <c r="H652" i="11"/>
  <c r="I652" i="11" s="1"/>
  <c r="G652" i="11"/>
  <c r="D653" i="11"/>
  <c r="F652" i="11"/>
  <c r="J651" i="11"/>
  <c r="E652" i="11"/>
  <c r="E653" i="11" s="1"/>
  <c r="B654" i="11"/>
  <c r="J655" i="10"/>
  <c r="H657" i="10"/>
  <c r="I657" i="10" s="1"/>
  <c r="G657" i="10"/>
  <c r="B658" i="10"/>
  <c r="F657" i="10"/>
  <c r="H656" i="10"/>
  <c r="I656" i="10" s="1"/>
  <c r="G656" i="10"/>
  <c r="F656" i="10"/>
  <c r="O651" i="10"/>
  <c r="M652" i="10" s="1"/>
  <c r="N652" i="10" s="1"/>
  <c r="G637" i="9"/>
  <c r="H637" i="9"/>
  <c r="I637" i="9" s="1"/>
  <c r="D638" i="9"/>
  <c r="F637" i="9"/>
  <c r="J636" i="9"/>
  <c r="E637" i="9"/>
  <c r="E638" i="9" s="1"/>
  <c r="B655" i="11" l="1"/>
  <c r="H653" i="11"/>
  <c r="I653" i="11" s="1"/>
  <c r="D654" i="11"/>
  <c r="G653" i="11"/>
  <c r="F653" i="11"/>
  <c r="J652" i="11"/>
  <c r="O653" i="11"/>
  <c r="M654" i="11" s="1"/>
  <c r="N654" i="11" s="1"/>
  <c r="B659" i="10"/>
  <c r="J656" i="10"/>
  <c r="D658" i="10"/>
  <c r="J657" i="10"/>
  <c r="O652" i="10"/>
  <c r="M653" i="10" s="1"/>
  <c r="N653" i="10" s="1"/>
  <c r="G638" i="9"/>
  <c r="H638" i="9"/>
  <c r="I638" i="9" s="1"/>
  <c r="D639" i="9"/>
  <c r="F638" i="9"/>
  <c r="J637" i="9"/>
  <c r="O654" i="11" l="1"/>
  <c r="M655" i="11"/>
  <c r="N655" i="11" s="1"/>
  <c r="H654" i="11"/>
  <c r="I654" i="11" s="1"/>
  <c r="G654" i="11"/>
  <c r="D655" i="11"/>
  <c r="F654" i="11"/>
  <c r="J653" i="11"/>
  <c r="E654" i="11"/>
  <c r="E655" i="11" s="1"/>
  <c r="B656" i="11"/>
  <c r="H658" i="10"/>
  <c r="I658" i="10" s="1"/>
  <c r="G658" i="10"/>
  <c r="D659" i="10"/>
  <c r="F658" i="10"/>
  <c r="E658" i="10"/>
  <c r="B660" i="10"/>
  <c r="O653" i="10"/>
  <c r="M654" i="10" s="1"/>
  <c r="N654" i="10" s="1"/>
  <c r="E639" i="9"/>
  <c r="G639" i="9"/>
  <c r="H639" i="9"/>
  <c r="I639" i="9" s="1"/>
  <c r="D640" i="9"/>
  <c r="F639" i="9"/>
  <c r="J638" i="9"/>
  <c r="B657" i="11" l="1"/>
  <c r="H655" i="11"/>
  <c r="I655" i="11" s="1"/>
  <c r="G655" i="11"/>
  <c r="D656" i="11"/>
  <c r="F655" i="11"/>
  <c r="J654" i="11"/>
  <c r="O655" i="11"/>
  <c r="M656" i="11" s="1"/>
  <c r="N656" i="11" s="1"/>
  <c r="E659" i="10"/>
  <c r="B661" i="10"/>
  <c r="D660" i="10"/>
  <c r="G659" i="10"/>
  <c r="H659" i="10"/>
  <c r="I659" i="10" s="1"/>
  <c r="F659" i="10"/>
  <c r="J658" i="10"/>
  <c r="O654" i="10"/>
  <c r="M655" i="10" s="1"/>
  <c r="N655" i="10" s="1"/>
  <c r="E640" i="9"/>
  <c r="G640" i="9"/>
  <c r="H640" i="9"/>
  <c r="I640" i="9" s="1"/>
  <c r="D641" i="9"/>
  <c r="F640" i="9"/>
  <c r="J639" i="9"/>
  <c r="E660" i="10" l="1"/>
  <c r="O656" i="11"/>
  <c r="M657" i="11"/>
  <c r="N657" i="11" s="1"/>
  <c r="G656" i="11"/>
  <c r="H656" i="11"/>
  <c r="I656" i="11" s="1"/>
  <c r="F656" i="11"/>
  <c r="J655" i="11"/>
  <c r="B658" i="11"/>
  <c r="E656" i="11"/>
  <c r="D657" i="11" s="1"/>
  <c r="J659" i="10"/>
  <c r="H660" i="10"/>
  <c r="I660" i="10" s="1"/>
  <c r="G660" i="10"/>
  <c r="D661" i="10"/>
  <c r="F660" i="10"/>
  <c r="B662" i="10"/>
  <c r="O655" i="10"/>
  <c r="M656" i="10" s="1"/>
  <c r="N656" i="10" s="1"/>
  <c r="E641" i="9"/>
  <c r="G641" i="9"/>
  <c r="H641" i="9"/>
  <c r="I641" i="9" s="1"/>
  <c r="D642" i="9"/>
  <c r="F641" i="9"/>
  <c r="J640" i="9"/>
  <c r="G657" i="11" l="1"/>
  <c r="H657" i="11"/>
  <c r="I657" i="11" s="1"/>
  <c r="D658" i="11"/>
  <c r="F657" i="11"/>
  <c r="E657" i="11"/>
  <c r="E658" i="11" s="1"/>
  <c r="B659" i="11"/>
  <c r="J656" i="11"/>
  <c r="O657" i="11"/>
  <c r="M658" i="11" s="1"/>
  <c r="N658" i="11" s="1"/>
  <c r="H661" i="10"/>
  <c r="I661" i="10" s="1"/>
  <c r="G661" i="10"/>
  <c r="D662" i="10"/>
  <c r="F661" i="10"/>
  <c r="E661" i="10"/>
  <c r="J660" i="10"/>
  <c r="B663" i="10"/>
  <c r="O656" i="10"/>
  <c r="M657" i="10" s="1"/>
  <c r="N657" i="10" s="1"/>
  <c r="G642" i="9"/>
  <c r="H642" i="9"/>
  <c r="I642" i="9" s="1"/>
  <c r="D643" i="9"/>
  <c r="F642" i="9"/>
  <c r="J641" i="9"/>
  <c r="E642" i="9"/>
  <c r="E662" i="10" l="1"/>
  <c r="O658" i="11"/>
  <c r="M659" i="11" s="1"/>
  <c r="N659" i="11" s="1"/>
  <c r="B660" i="11"/>
  <c r="H658" i="11"/>
  <c r="I658" i="11" s="1"/>
  <c r="G658" i="11"/>
  <c r="D659" i="11"/>
  <c r="F658" i="11"/>
  <c r="J657" i="11"/>
  <c r="B664" i="10"/>
  <c r="H662" i="10"/>
  <c r="I662" i="10" s="1"/>
  <c r="D663" i="10"/>
  <c r="G662" i="10"/>
  <c r="F662" i="10"/>
  <c r="J661" i="10"/>
  <c r="O657" i="10"/>
  <c r="M658" i="10" s="1"/>
  <c r="N658" i="10" s="1"/>
  <c r="E643" i="9"/>
  <c r="H643" i="9"/>
  <c r="I643" i="9" s="1"/>
  <c r="G643" i="9"/>
  <c r="D644" i="9"/>
  <c r="F643" i="9"/>
  <c r="J642" i="9"/>
  <c r="O659" i="11" l="1"/>
  <c r="M660" i="11"/>
  <c r="N660" i="11" s="1"/>
  <c r="G659" i="11"/>
  <c r="H659" i="11"/>
  <c r="I659" i="11" s="1"/>
  <c r="D660" i="11"/>
  <c r="F659" i="11"/>
  <c r="J658" i="11"/>
  <c r="E659" i="11"/>
  <c r="E660" i="11" s="1"/>
  <c r="B661" i="11"/>
  <c r="G663" i="10"/>
  <c r="H663" i="10"/>
  <c r="I663" i="10" s="1"/>
  <c r="D664" i="10"/>
  <c r="F663" i="10"/>
  <c r="J662" i="10"/>
  <c r="E663" i="10"/>
  <c r="B665" i="10"/>
  <c r="O658" i="10"/>
  <c r="M659" i="10"/>
  <c r="N659" i="10" s="1"/>
  <c r="E644" i="9"/>
  <c r="G644" i="9"/>
  <c r="H644" i="9"/>
  <c r="I644" i="9" s="1"/>
  <c r="D645" i="9"/>
  <c r="F644" i="9"/>
  <c r="J643" i="9"/>
  <c r="E664" i="10" l="1"/>
  <c r="B662" i="11"/>
  <c r="H660" i="11"/>
  <c r="I660" i="11" s="1"/>
  <c r="G660" i="11"/>
  <c r="D661" i="11"/>
  <c r="F660" i="11"/>
  <c r="J659" i="11"/>
  <c r="O660" i="11"/>
  <c r="M661" i="11" s="1"/>
  <c r="N661" i="11" s="1"/>
  <c r="B666" i="10"/>
  <c r="H664" i="10"/>
  <c r="I664" i="10" s="1"/>
  <c r="D665" i="10"/>
  <c r="G664" i="10"/>
  <c r="F664" i="10"/>
  <c r="J663" i="10"/>
  <c r="O659" i="10"/>
  <c r="M660" i="10" s="1"/>
  <c r="N660" i="10" s="1"/>
  <c r="E645" i="9"/>
  <c r="H645" i="9"/>
  <c r="I645" i="9" s="1"/>
  <c r="G645" i="9"/>
  <c r="D646" i="9"/>
  <c r="F645" i="9"/>
  <c r="J644" i="9"/>
  <c r="O661" i="11" l="1"/>
  <c r="M662" i="11"/>
  <c r="N662" i="11" s="1"/>
  <c r="H661" i="11"/>
  <c r="I661" i="11" s="1"/>
  <c r="G661" i="11"/>
  <c r="D662" i="11"/>
  <c r="F661" i="11"/>
  <c r="J660" i="11"/>
  <c r="B663" i="11"/>
  <c r="E661" i="11"/>
  <c r="E662" i="11" s="1"/>
  <c r="H665" i="10"/>
  <c r="I665" i="10" s="1"/>
  <c r="G665" i="10"/>
  <c r="D666" i="10"/>
  <c r="F665" i="10"/>
  <c r="J664" i="10"/>
  <c r="E665" i="10"/>
  <c r="B667" i="10"/>
  <c r="O660" i="10"/>
  <c r="M661" i="10" s="1"/>
  <c r="N661" i="10" s="1"/>
  <c r="E646" i="9"/>
  <c r="H646" i="9"/>
  <c r="I646" i="9" s="1"/>
  <c r="G646" i="9"/>
  <c r="D647" i="9"/>
  <c r="F646" i="9"/>
  <c r="J645" i="9"/>
  <c r="E666" i="10" l="1"/>
  <c r="B664" i="11"/>
  <c r="O662" i="11"/>
  <c r="M663" i="11" s="1"/>
  <c r="N663" i="11" s="1"/>
  <c r="H662" i="11"/>
  <c r="I662" i="11" s="1"/>
  <c r="G662" i="11"/>
  <c r="D663" i="11"/>
  <c r="F662" i="11"/>
  <c r="J661" i="11"/>
  <c r="B668" i="10"/>
  <c r="H666" i="10"/>
  <c r="I666" i="10" s="1"/>
  <c r="G666" i="10"/>
  <c r="D667" i="10"/>
  <c r="F666" i="10"/>
  <c r="J665" i="10"/>
  <c r="O661" i="10"/>
  <c r="M662" i="10" s="1"/>
  <c r="N662" i="10" s="1"/>
  <c r="G647" i="9"/>
  <c r="H647" i="9"/>
  <c r="I647" i="9" s="1"/>
  <c r="D648" i="9"/>
  <c r="F647" i="9"/>
  <c r="J646" i="9"/>
  <c r="E647" i="9"/>
  <c r="O663" i="11" l="1"/>
  <c r="M664" i="11" s="1"/>
  <c r="N664" i="11" s="1"/>
  <c r="H663" i="11"/>
  <c r="I663" i="11" s="1"/>
  <c r="G663" i="11"/>
  <c r="D664" i="11"/>
  <c r="F663" i="11"/>
  <c r="J662" i="11"/>
  <c r="E663" i="11"/>
  <c r="E664" i="11" s="1"/>
  <c r="B665" i="11"/>
  <c r="H667" i="10"/>
  <c r="I667" i="10" s="1"/>
  <c r="D668" i="10"/>
  <c r="G667" i="10"/>
  <c r="F667" i="10"/>
  <c r="J666" i="10"/>
  <c r="E667" i="10"/>
  <c r="B669" i="10"/>
  <c r="O662" i="10"/>
  <c r="M663" i="10" s="1"/>
  <c r="N663" i="10" s="1"/>
  <c r="E648" i="9"/>
  <c r="H648" i="9"/>
  <c r="I648" i="9" s="1"/>
  <c r="G648" i="9"/>
  <c r="D649" i="9"/>
  <c r="F648" i="9"/>
  <c r="J647" i="9"/>
  <c r="E668" i="10" l="1"/>
  <c r="D669" i="10" s="1"/>
  <c r="E669" i="10" s="1"/>
  <c r="O664" i="11"/>
  <c r="M665" i="11"/>
  <c r="N665" i="11" s="1"/>
  <c r="B666" i="11"/>
  <c r="H664" i="11"/>
  <c r="I664" i="11" s="1"/>
  <c r="G664" i="11"/>
  <c r="D665" i="11"/>
  <c r="F664" i="11"/>
  <c r="J663" i="11"/>
  <c r="B670" i="10"/>
  <c r="H668" i="10"/>
  <c r="I668" i="10" s="1"/>
  <c r="G668" i="10"/>
  <c r="F668" i="10"/>
  <c r="J667" i="10"/>
  <c r="O663" i="10"/>
  <c r="M664" i="10" s="1"/>
  <c r="N664" i="10" s="1"/>
  <c r="E649" i="9"/>
  <c r="H649" i="9"/>
  <c r="I649" i="9" s="1"/>
  <c r="G649" i="9"/>
  <c r="D650" i="9"/>
  <c r="F649" i="9"/>
  <c r="J648" i="9"/>
  <c r="F669" i="10" l="1"/>
  <c r="H669" i="10"/>
  <c r="I669" i="10" s="1"/>
  <c r="G669" i="10"/>
  <c r="H665" i="11"/>
  <c r="I665" i="11" s="1"/>
  <c r="D666" i="11"/>
  <c r="G665" i="11"/>
  <c r="F665" i="11"/>
  <c r="J664" i="11"/>
  <c r="E665" i="11"/>
  <c r="E666" i="11" s="1"/>
  <c r="B667" i="11"/>
  <c r="O665" i="11"/>
  <c r="M666" i="11" s="1"/>
  <c r="N666" i="11" s="1"/>
  <c r="J668" i="10"/>
  <c r="B671" i="10"/>
  <c r="D670" i="10"/>
  <c r="O664" i="10"/>
  <c r="M665" i="10" s="1"/>
  <c r="N665" i="10" s="1"/>
  <c r="H650" i="9"/>
  <c r="I650" i="9" s="1"/>
  <c r="G650" i="9"/>
  <c r="D651" i="9"/>
  <c r="F650" i="9"/>
  <c r="J649" i="9"/>
  <c r="E650" i="9"/>
  <c r="J669" i="10" l="1"/>
  <c r="O666" i="11"/>
  <c r="M667" i="11" s="1"/>
  <c r="N667" i="11" s="1"/>
  <c r="B668" i="11"/>
  <c r="H666" i="11"/>
  <c r="I666" i="11" s="1"/>
  <c r="G666" i="11"/>
  <c r="D667" i="11"/>
  <c r="F666" i="11"/>
  <c r="J665" i="11"/>
  <c r="H670" i="10"/>
  <c r="I670" i="10" s="1"/>
  <c r="G670" i="10"/>
  <c r="D671" i="10"/>
  <c r="F670" i="10"/>
  <c r="E670" i="10"/>
  <c r="B672" i="10"/>
  <c r="O665" i="10"/>
  <c r="M666" i="10" s="1"/>
  <c r="N666" i="10" s="1"/>
  <c r="E651" i="9"/>
  <c r="H651" i="9"/>
  <c r="I651" i="9" s="1"/>
  <c r="G651" i="9"/>
  <c r="D652" i="9"/>
  <c r="F651" i="9"/>
  <c r="J650" i="9"/>
  <c r="O667" i="11" l="1"/>
  <c r="M668" i="11"/>
  <c r="N668" i="11" s="1"/>
  <c r="H667" i="11"/>
  <c r="I667" i="11" s="1"/>
  <c r="G667" i="11"/>
  <c r="D668" i="11"/>
  <c r="F667" i="11"/>
  <c r="J666" i="11"/>
  <c r="B669" i="11"/>
  <c r="E667" i="11"/>
  <c r="E668" i="11" s="1"/>
  <c r="E671" i="10"/>
  <c r="B673" i="10"/>
  <c r="G671" i="10"/>
  <c r="H671" i="10"/>
  <c r="I671" i="10" s="1"/>
  <c r="D672" i="10"/>
  <c r="F671" i="10"/>
  <c r="J670" i="10"/>
  <c r="O666" i="10"/>
  <c r="M667" i="10" s="1"/>
  <c r="N667" i="10" s="1"/>
  <c r="E652" i="9"/>
  <c r="H652" i="9"/>
  <c r="I652" i="9" s="1"/>
  <c r="G652" i="9"/>
  <c r="D653" i="9"/>
  <c r="F652" i="9"/>
  <c r="J651" i="9"/>
  <c r="B670" i="11" l="1"/>
  <c r="G668" i="11"/>
  <c r="H668" i="11"/>
  <c r="I668" i="11" s="1"/>
  <c r="D669" i="11"/>
  <c r="F668" i="11"/>
  <c r="J667" i="11"/>
  <c r="O668" i="11"/>
  <c r="M669" i="11" s="1"/>
  <c r="N669" i="11" s="1"/>
  <c r="E672" i="10"/>
  <c r="G672" i="10"/>
  <c r="H672" i="10"/>
  <c r="I672" i="10" s="1"/>
  <c r="D673" i="10"/>
  <c r="E673" i="10" s="1"/>
  <c r="F672" i="10"/>
  <c r="J671" i="10"/>
  <c r="B674" i="10"/>
  <c r="O667" i="10"/>
  <c r="M668" i="10" s="1"/>
  <c r="N668" i="10" s="1"/>
  <c r="E653" i="9"/>
  <c r="H653" i="9"/>
  <c r="I653" i="9" s="1"/>
  <c r="G653" i="9"/>
  <c r="D654" i="9"/>
  <c r="F653" i="9"/>
  <c r="J652" i="9"/>
  <c r="O669" i="11" l="1"/>
  <c r="M670" i="11"/>
  <c r="N670" i="11" s="1"/>
  <c r="G669" i="11"/>
  <c r="H669" i="11"/>
  <c r="I669" i="11" s="1"/>
  <c r="D670" i="11"/>
  <c r="F669" i="11"/>
  <c r="J668" i="11"/>
  <c r="B671" i="11"/>
  <c r="E669" i="11"/>
  <c r="E670" i="11" s="1"/>
  <c r="J672" i="10"/>
  <c r="G673" i="10"/>
  <c r="D674" i="10"/>
  <c r="E674" i="10" s="1"/>
  <c r="H673" i="10"/>
  <c r="I673" i="10" s="1"/>
  <c r="F673" i="10"/>
  <c r="B675" i="10"/>
  <c r="O668" i="10"/>
  <c r="M669" i="10" s="1"/>
  <c r="N669" i="10" s="1"/>
  <c r="E654" i="9"/>
  <c r="H654" i="9"/>
  <c r="I654" i="9" s="1"/>
  <c r="G654" i="9"/>
  <c r="D655" i="9"/>
  <c r="F654" i="9"/>
  <c r="J653" i="9"/>
  <c r="B672" i="11" l="1"/>
  <c r="H670" i="11"/>
  <c r="I670" i="11" s="1"/>
  <c r="G670" i="11"/>
  <c r="D671" i="11"/>
  <c r="F670" i="11"/>
  <c r="J669" i="11"/>
  <c r="O670" i="11"/>
  <c r="M671" i="11" s="1"/>
  <c r="N671" i="11" s="1"/>
  <c r="B676" i="10"/>
  <c r="H674" i="10"/>
  <c r="I674" i="10" s="1"/>
  <c r="D675" i="10"/>
  <c r="G674" i="10"/>
  <c r="F674" i="10"/>
  <c r="J673" i="10"/>
  <c r="O669" i="10"/>
  <c r="M670" i="10" s="1"/>
  <c r="N670" i="10" s="1"/>
  <c r="E655" i="9"/>
  <c r="G655" i="9"/>
  <c r="H655" i="9"/>
  <c r="I655" i="9" s="1"/>
  <c r="D656" i="9"/>
  <c r="F655" i="9"/>
  <c r="J654" i="9"/>
  <c r="O671" i="11" l="1"/>
  <c r="M672" i="11"/>
  <c r="N672" i="11" s="1"/>
  <c r="G671" i="11"/>
  <c r="H671" i="11"/>
  <c r="I671" i="11" s="1"/>
  <c r="D672" i="11"/>
  <c r="F671" i="11"/>
  <c r="J670" i="11"/>
  <c r="E671" i="11"/>
  <c r="E672" i="11" s="1"/>
  <c r="B673" i="11"/>
  <c r="G675" i="10"/>
  <c r="H675" i="10"/>
  <c r="I675" i="10" s="1"/>
  <c r="D676" i="10"/>
  <c r="F675" i="10"/>
  <c r="J674" i="10"/>
  <c r="E675" i="10"/>
  <c r="B677" i="10"/>
  <c r="O670" i="10"/>
  <c r="M671" i="10"/>
  <c r="N671" i="10" s="1"/>
  <c r="G656" i="9"/>
  <c r="H656" i="9"/>
  <c r="I656" i="9" s="1"/>
  <c r="F656" i="9"/>
  <c r="J655" i="9"/>
  <c r="E656" i="9"/>
  <c r="D657" i="9" s="1"/>
  <c r="E676" i="10" l="1"/>
  <c r="B674" i="11"/>
  <c r="H672" i="11"/>
  <c r="I672" i="11" s="1"/>
  <c r="G672" i="11"/>
  <c r="D673" i="11"/>
  <c r="F672" i="11"/>
  <c r="J671" i="11"/>
  <c r="O672" i="11"/>
  <c r="M673" i="11" s="1"/>
  <c r="N673" i="11" s="1"/>
  <c r="B678" i="10"/>
  <c r="G676" i="10"/>
  <c r="H676" i="10"/>
  <c r="I676" i="10" s="1"/>
  <c r="D677" i="10"/>
  <c r="F676" i="10"/>
  <c r="J675" i="10"/>
  <c r="O671" i="10"/>
  <c r="M672" i="10" s="1"/>
  <c r="N672" i="10" s="1"/>
  <c r="D658" i="9"/>
  <c r="H657" i="9"/>
  <c r="I657" i="9" s="1"/>
  <c r="G657" i="9"/>
  <c r="E657" i="9"/>
  <c r="E658" i="9" s="1"/>
  <c r="F657" i="9"/>
  <c r="J656" i="9"/>
  <c r="O673" i="11" l="1"/>
  <c r="M674" i="11"/>
  <c r="N674" i="11" s="1"/>
  <c r="H673" i="11"/>
  <c r="I673" i="11" s="1"/>
  <c r="G673" i="11"/>
  <c r="D674" i="11"/>
  <c r="F673" i="11"/>
  <c r="J672" i="11"/>
  <c r="B675" i="11"/>
  <c r="E673" i="11"/>
  <c r="E674" i="11" s="1"/>
  <c r="H677" i="10"/>
  <c r="I677" i="10" s="1"/>
  <c r="G677" i="10"/>
  <c r="D678" i="10"/>
  <c r="F677" i="10"/>
  <c r="J676" i="10"/>
  <c r="E677" i="10"/>
  <c r="B679" i="10"/>
  <c r="O672" i="10"/>
  <c r="M673" i="10"/>
  <c r="N673" i="10" s="1"/>
  <c r="J657" i="9"/>
  <c r="G658" i="9"/>
  <c r="H658" i="9"/>
  <c r="I658" i="9" s="1"/>
  <c r="D659" i="9"/>
  <c r="F658" i="9"/>
  <c r="E678" i="10" l="1"/>
  <c r="B676" i="11"/>
  <c r="H674" i="11"/>
  <c r="I674" i="11" s="1"/>
  <c r="G674" i="11"/>
  <c r="D675" i="11"/>
  <c r="F674" i="11"/>
  <c r="J673" i="11"/>
  <c r="O674" i="11"/>
  <c r="M675" i="11" s="1"/>
  <c r="N675" i="11" s="1"/>
  <c r="B680" i="10"/>
  <c r="H678" i="10"/>
  <c r="I678" i="10" s="1"/>
  <c r="G678" i="10"/>
  <c r="D679" i="10"/>
  <c r="F678" i="10"/>
  <c r="J677" i="10"/>
  <c r="O673" i="10"/>
  <c r="M674" i="10" s="1"/>
  <c r="N674" i="10" s="1"/>
  <c r="H659" i="9"/>
  <c r="I659" i="9" s="1"/>
  <c r="G659" i="9"/>
  <c r="D660" i="9"/>
  <c r="F659" i="9"/>
  <c r="J658" i="9"/>
  <c r="E659" i="9"/>
  <c r="E660" i="9" s="1"/>
  <c r="O675" i="11" l="1"/>
  <c r="M676" i="11" s="1"/>
  <c r="N676" i="11" s="1"/>
  <c r="H675" i="11"/>
  <c r="I675" i="11" s="1"/>
  <c r="G675" i="11"/>
  <c r="D676" i="11"/>
  <c r="F675" i="11"/>
  <c r="J674" i="11"/>
  <c r="E675" i="11"/>
  <c r="E676" i="11" s="1"/>
  <c r="B677" i="11"/>
  <c r="G679" i="10"/>
  <c r="H679" i="10"/>
  <c r="I679" i="10" s="1"/>
  <c r="D680" i="10"/>
  <c r="F679" i="10"/>
  <c r="J678" i="10"/>
  <c r="E679" i="10"/>
  <c r="B681" i="10"/>
  <c r="O674" i="10"/>
  <c r="M675" i="10" s="1"/>
  <c r="N675" i="10" s="1"/>
  <c r="G660" i="9"/>
  <c r="H660" i="9"/>
  <c r="I660" i="9" s="1"/>
  <c r="D661" i="9"/>
  <c r="F660" i="9"/>
  <c r="J659" i="9"/>
  <c r="O676" i="11" l="1"/>
  <c r="M677" i="11"/>
  <c r="N677" i="11" s="1"/>
  <c r="B678" i="11"/>
  <c r="H676" i="11"/>
  <c r="I676" i="11" s="1"/>
  <c r="G676" i="11"/>
  <c r="D677" i="11"/>
  <c r="F676" i="11"/>
  <c r="J675" i="11"/>
  <c r="E680" i="10"/>
  <c r="D681" i="10" s="1"/>
  <c r="G681" i="10" s="1"/>
  <c r="H680" i="10"/>
  <c r="I680" i="10" s="1"/>
  <c r="G680" i="10"/>
  <c r="F680" i="10"/>
  <c r="J679" i="10"/>
  <c r="B682" i="10"/>
  <c r="O675" i="10"/>
  <c r="M676" i="10" s="1"/>
  <c r="N676" i="10" s="1"/>
  <c r="G661" i="9"/>
  <c r="H661" i="9"/>
  <c r="I661" i="9" s="1"/>
  <c r="D662" i="9"/>
  <c r="F661" i="9"/>
  <c r="J660" i="9"/>
  <c r="E661" i="9"/>
  <c r="E681" i="10" l="1"/>
  <c r="H677" i="11"/>
  <c r="I677" i="11" s="1"/>
  <c r="D678" i="11"/>
  <c r="G677" i="11"/>
  <c r="F677" i="11"/>
  <c r="J676" i="11"/>
  <c r="E677" i="11"/>
  <c r="E678" i="11" s="1"/>
  <c r="B679" i="11"/>
  <c r="O677" i="11"/>
  <c r="M678" i="11" s="1"/>
  <c r="N678" i="11" s="1"/>
  <c r="F681" i="10"/>
  <c r="H681" i="10"/>
  <c r="I681" i="10" s="1"/>
  <c r="J680" i="10"/>
  <c r="B683" i="10"/>
  <c r="D682" i="10"/>
  <c r="O676" i="10"/>
  <c r="M677" i="10" s="1"/>
  <c r="N677" i="10" s="1"/>
  <c r="E662" i="9"/>
  <c r="H662" i="9"/>
  <c r="I662" i="9" s="1"/>
  <c r="G662" i="9"/>
  <c r="D663" i="9"/>
  <c r="F662" i="9"/>
  <c r="J661" i="9"/>
  <c r="O678" i="11" l="1"/>
  <c r="M679" i="11" s="1"/>
  <c r="N679" i="11" s="1"/>
  <c r="B680" i="11"/>
  <c r="H678" i="11"/>
  <c r="I678" i="11" s="1"/>
  <c r="G678" i="11"/>
  <c r="D679" i="11"/>
  <c r="F678" i="11"/>
  <c r="J677" i="11"/>
  <c r="J681" i="10"/>
  <c r="G682" i="10"/>
  <c r="D683" i="10"/>
  <c r="H682" i="10"/>
  <c r="I682" i="10" s="1"/>
  <c r="F682" i="10"/>
  <c r="E682" i="10"/>
  <c r="B684" i="10"/>
  <c r="O677" i="10"/>
  <c r="M678" i="10" s="1"/>
  <c r="N678" i="10" s="1"/>
  <c r="E663" i="9"/>
  <c r="H663" i="9"/>
  <c r="I663" i="9" s="1"/>
  <c r="G663" i="9"/>
  <c r="D664" i="9"/>
  <c r="F663" i="9"/>
  <c r="J662" i="9"/>
  <c r="O679" i="11" l="1"/>
  <c r="M680" i="11"/>
  <c r="N680" i="11" s="1"/>
  <c r="H679" i="11"/>
  <c r="I679" i="11" s="1"/>
  <c r="G679" i="11"/>
  <c r="D680" i="11"/>
  <c r="F679" i="11"/>
  <c r="J678" i="11"/>
  <c r="B681" i="11"/>
  <c r="E679" i="11"/>
  <c r="E680" i="11" s="1"/>
  <c r="E683" i="10"/>
  <c r="J682" i="10"/>
  <c r="B685" i="10"/>
  <c r="D684" i="10"/>
  <c r="G683" i="10"/>
  <c r="H683" i="10"/>
  <c r="I683" i="10" s="1"/>
  <c r="F683" i="10"/>
  <c r="O678" i="10"/>
  <c r="M679" i="10" s="1"/>
  <c r="N679" i="10" s="1"/>
  <c r="E664" i="9"/>
  <c r="G664" i="9"/>
  <c r="H664" i="9"/>
  <c r="I664" i="9" s="1"/>
  <c r="D665" i="9"/>
  <c r="F664" i="9"/>
  <c r="J663" i="9"/>
  <c r="B682" i="11" l="1"/>
  <c r="G680" i="11"/>
  <c r="H680" i="11"/>
  <c r="I680" i="11" s="1"/>
  <c r="D681" i="11"/>
  <c r="F680" i="11"/>
  <c r="J679" i="11"/>
  <c r="O680" i="11"/>
  <c r="M681" i="11" s="1"/>
  <c r="N681" i="11" s="1"/>
  <c r="J683" i="10"/>
  <c r="G684" i="10"/>
  <c r="H684" i="10"/>
  <c r="I684" i="10" s="1"/>
  <c r="D685" i="10"/>
  <c r="F684" i="10"/>
  <c r="E684" i="10"/>
  <c r="B686" i="10"/>
  <c r="O679" i="10"/>
  <c r="M680" i="10"/>
  <c r="N680" i="10" s="1"/>
  <c r="G665" i="9"/>
  <c r="H665" i="9"/>
  <c r="I665" i="9" s="1"/>
  <c r="D666" i="9"/>
  <c r="F665" i="9"/>
  <c r="J664" i="9"/>
  <c r="E665" i="9"/>
  <c r="E685" i="10" l="1"/>
  <c r="O681" i="11"/>
  <c r="M682" i="11"/>
  <c r="N682" i="11" s="1"/>
  <c r="G681" i="11"/>
  <c r="H681" i="11"/>
  <c r="I681" i="11" s="1"/>
  <c r="D682" i="11"/>
  <c r="F681" i="11"/>
  <c r="J680" i="11"/>
  <c r="B683" i="11"/>
  <c r="E681" i="11"/>
  <c r="E682" i="11" s="1"/>
  <c r="D686" i="10"/>
  <c r="H685" i="10"/>
  <c r="I685" i="10" s="1"/>
  <c r="G685" i="10"/>
  <c r="F685" i="10"/>
  <c r="B687" i="10"/>
  <c r="J684" i="10"/>
  <c r="O680" i="10"/>
  <c r="M681" i="10" s="1"/>
  <c r="N681" i="10" s="1"/>
  <c r="E666" i="9"/>
  <c r="G666" i="9"/>
  <c r="H666" i="9"/>
  <c r="I666" i="9" s="1"/>
  <c r="D667" i="9"/>
  <c r="F666" i="9"/>
  <c r="J665" i="9"/>
  <c r="E686" i="10" l="1"/>
  <c r="B684" i="11"/>
  <c r="H682" i="11"/>
  <c r="I682" i="11" s="1"/>
  <c r="D683" i="11"/>
  <c r="G682" i="11"/>
  <c r="F682" i="11"/>
  <c r="J681" i="11"/>
  <c r="O682" i="11"/>
  <c r="M683" i="11" s="1"/>
  <c r="N683" i="11" s="1"/>
  <c r="B688" i="10"/>
  <c r="J685" i="10"/>
  <c r="H686" i="10"/>
  <c r="I686" i="10" s="1"/>
  <c r="G686" i="10"/>
  <c r="D687" i="10"/>
  <c r="F686" i="10"/>
  <c r="O681" i="10"/>
  <c r="M682" i="10" s="1"/>
  <c r="N682" i="10" s="1"/>
  <c r="G667" i="9"/>
  <c r="H667" i="9"/>
  <c r="I667" i="9" s="1"/>
  <c r="D668" i="9"/>
  <c r="F667" i="9"/>
  <c r="J666" i="9"/>
  <c r="E667" i="9"/>
  <c r="O683" i="11" l="1"/>
  <c r="M684" i="11"/>
  <c r="N684" i="11" s="1"/>
  <c r="G683" i="11"/>
  <c r="H683" i="11"/>
  <c r="I683" i="11" s="1"/>
  <c r="D684" i="11"/>
  <c r="F683" i="11"/>
  <c r="J682" i="11"/>
  <c r="E683" i="11"/>
  <c r="E684" i="11" s="1"/>
  <c r="B685" i="11"/>
  <c r="G687" i="10"/>
  <c r="H687" i="10"/>
  <c r="I687" i="10" s="1"/>
  <c r="D688" i="10"/>
  <c r="F687" i="10"/>
  <c r="E687" i="10"/>
  <c r="J686" i="10"/>
  <c r="B689" i="10"/>
  <c r="O682" i="10"/>
  <c r="M683" i="10" s="1"/>
  <c r="N683" i="10" s="1"/>
  <c r="E668" i="9"/>
  <c r="H668" i="9"/>
  <c r="I668" i="9" s="1"/>
  <c r="G668" i="9"/>
  <c r="D669" i="9"/>
  <c r="F668" i="9"/>
  <c r="J667" i="9"/>
  <c r="E688" i="10" l="1"/>
  <c r="B686" i="11"/>
  <c r="H684" i="11"/>
  <c r="I684" i="11" s="1"/>
  <c r="G684" i="11"/>
  <c r="D685" i="11"/>
  <c r="F684" i="11"/>
  <c r="J683" i="11"/>
  <c r="O684" i="11"/>
  <c r="M685" i="11" s="1"/>
  <c r="N685" i="11" s="1"/>
  <c r="B690" i="10"/>
  <c r="G688" i="10"/>
  <c r="H688" i="10"/>
  <c r="I688" i="10" s="1"/>
  <c r="D689" i="10"/>
  <c r="F688" i="10"/>
  <c r="J687" i="10"/>
  <c r="O683" i="10"/>
  <c r="M684" i="10" s="1"/>
  <c r="N684" i="10" s="1"/>
  <c r="E669" i="9"/>
  <c r="G669" i="9"/>
  <c r="H669" i="9"/>
  <c r="I669" i="9" s="1"/>
  <c r="D670" i="9"/>
  <c r="F669" i="9"/>
  <c r="J668" i="9"/>
  <c r="O685" i="11" l="1"/>
  <c r="M686" i="11"/>
  <c r="N686" i="11" s="1"/>
  <c r="H685" i="11"/>
  <c r="I685" i="11" s="1"/>
  <c r="G685" i="11"/>
  <c r="D686" i="11"/>
  <c r="F685" i="11"/>
  <c r="J684" i="11"/>
  <c r="B687" i="11"/>
  <c r="E685" i="11"/>
  <c r="E686" i="11" s="1"/>
  <c r="H689" i="10"/>
  <c r="I689" i="10" s="1"/>
  <c r="D690" i="10"/>
  <c r="G689" i="10"/>
  <c r="F689" i="10"/>
  <c r="J688" i="10"/>
  <c r="E689" i="10"/>
  <c r="B691" i="10"/>
  <c r="O684" i="10"/>
  <c r="M685" i="10" s="1"/>
  <c r="N685" i="10" s="1"/>
  <c r="G670" i="9"/>
  <c r="H670" i="9"/>
  <c r="I670" i="9" s="1"/>
  <c r="D671" i="9"/>
  <c r="F670" i="9"/>
  <c r="J669" i="9"/>
  <c r="E670" i="9"/>
  <c r="E690" i="10" l="1"/>
  <c r="B688" i="11"/>
  <c r="H686" i="11"/>
  <c r="I686" i="11" s="1"/>
  <c r="G686" i="11"/>
  <c r="D687" i="11"/>
  <c r="F686" i="11"/>
  <c r="J685" i="11"/>
  <c r="O686" i="11"/>
  <c r="M687" i="11" s="1"/>
  <c r="N687" i="11" s="1"/>
  <c r="B692" i="10"/>
  <c r="H690" i="10"/>
  <c r="I690" i="10" s="1"/>
  <c r="D691" i="10"/>
  <c r="G690" i="10"/>
  <c r="F690" i="10"/>
  <c r="J689" i="10"/>
  <c r="O685" i="10"/>
  <c r="M686" i="10" s="1"/>
  <c r="N686" i="10" s="1"/>
  <c r="E671" i="9"/>
  <c r="H671" i="9"/>
  <c r="I671" i="9" s="1"/>
  <c r="G671" i="9"/>
  <c r="D672" i="9"/>
  <c r="F671" i="9"/>
  <c r="J670" i="9"/>
  <c r="O687" i="11" l="1"/>
  <c r="M688" i="11" s="1"/>
  <c r="N688" i="11" s="1"/>
  <c r="H687" i="11"/>
  <c r="I687" i="11" s="1"/>
  <c r="G687" i="11"/>
  <c r="D688" i="11"/>
  <c r="F687" i="11"/>
  <c r="J686" i="11"/>
  <c r="E687" i="11"/>
  <c r="E688" i="11" s="1"/>
  <c r="B689" i="11"/>
  <c r="G691" i="10"/>
  <c r="H691" i="10"/>
  <c r="I691" i="10" s="1"/>
  <c r="D692" i="10"/>
  <c r="F691" i="10"/>
  <c r="J690" i="10"/>
  <c r="E691" i="10"/>
  <c r="B693" i="10"/>
  <c r="O686" i="10"/>
  <c r="M687" i="10" s="1"/>
  <c r="N687" i="10" s="1"/>
  <c r="E672" i="9"/>
  <c r="H672" i="9"/>
  <c r="I672" i="9" s="1"/>
  <c r="G672" i="9"/>
  <c r="D673" i="9"/>
  <c r="F672" i="9"/>
  <c r="J671" i="9"/>
  <c r="E692" i="10" l="1"/>
  <c r="D693" i="10" s="1"/>
  <c r="E693" i="10" s="1"/>
  <c r="O688" i="11"/>
  <c r="M689" i="11"/>
  <c r="N689" i="11" s="1"/>
  <c r="B690" i="11"/>
  <c r="H688" i="11"/>
  <c r="I688" i="11" s="1"/>
  <c r="G688" i="11"/>
  <c r="D689" i="11"/>
  <c r="F688" i="11"/>
  <c r="J687" i="11"/>
  <c r="F693" i="10"/>
  <c r="B694" i="10"/>
  <c r="G692" i="10"/>
  <c r="H692" i="10"/>
  <c r="I692" i="10" s="1"/>
  <c r="F692" i="10"/>
  <c r="J691" i="10"/>
  <c r="O687" i="10"/>
  <c r="M688" i="10" s="1"/>
  <c r="N688" i="10" s="1"/>
  <c r="E673" i="9"/>
  <c r="G673" i="9"/>
  <c r="H673" i="9"/>
  <c r="I673" i="9" s="1"/>
  <c r="D674" i="9"/>
  <c r="F673" i="9"/>
  <c r="J672" i="9"/>
  <c r="H693" i="10" l="1"/>
  <c r="I693" i="10" s="1"/>
  <c r="G693" i="10"/>
  <c r="H689" i="11"/>
  <c r="I689" i="11" s="1"/>
  <c r="G689" i="11"/>
  <c r="D690" i="11"/>
  <c r="F689" i="11"/>
  <c r="J688" i="11"/>
  <c r="E689" i="11"/>
  <c r="E690" i="11" s="1"/>
  <c r="B691" i="11"/>
  <c r="O689" i="11"/>
  <c r="M690" i="11" s="1"/>
  <c r="N690" i="11" s="1"/>
  <c r="B695" i="10"/>
  <c r="D694" i="10"/>
  <c r="J692" i="10"/>
  <c r="O688" i="10"/>
  <c r="M689" i="10" s="1"/>
  <c r="N689" i="10" s="1"/>
  <c r="E674" i="9"/>
  <c r="G674" i="9"/>
  <c r="H674" i="9"/>
  <c r="I674" i="9" s="1"/>
  <c r="D675" i="9"/>
  <c r="F674" i="9"/>
  <c r="J673" i="9"/>
  <c r="J693" i="10" l="1"/>
  <c r="O690" i="11"/>
  <c r="M691" i="11" s="1"/>
  <c r="N691" i="11" s="1"/>
  <c r="B692" i="11"/>
  <c r="H690" i="11"/>
  <c r="I690" i="11" s="1"/>
  <c r="G690" i="11"/>
  <c r="D691" i="11"/>
  <c r="F690" i="11"/>
  <c r="J689" i="11"/>
  <c r="D695" i="10"/>
  <c r="H694" i="10"/>
  <c r="I694" i="10" s="1"/>
  <c r="G694" i="10"/>
  <c r="F694" i="10"/>
  <c r="E694" i="10"/>
  <c r="B696" i="10"/>
  <c r="O689" i="10"/>
  <c r="M690" i="10" s="1"/>
  <c r="N690" i="10" s="1"/>
  <c r="H675" i="9"/>
  <c r="I675" i="9" s="1"/>
  <c r="G675" i="9"/>
  <c r="D676" i="9"/>
  <c r="F675" i="9"/>
  <c r="J674" i="9"/>
  <c r="E675" i="9"/>
  <c r="E676" i="9" s="1"/>
  <c r="E695" i="10" l="1"/>
  <c r="O691" i="11"/>
  <c r="M692" i="11"/>
  <c r="N692" i="11" s="1"/>
  <c r="H691" i="11"/>
  <c r="I691" i="11" s="1"/>
  <c r="G691" i="11"/>
  <c r="D692" i="11"/>
  <c r="F691" i="11"/>
  <c r="J690" i="11"/>
  <c r="B693" i="11"/>
  <c r="E691" i="11"/>
  <c r="E692" i="11" s="1"/>
  <c r="J694" i="10"/>
  <c r="B697" i="10"/>
  <c r="G695" i="10"/>
  <c r="H695" i="10"/>
  <c r="I695" i="10" s="1"/>
  <c r="D696" i="10"/>
  <c r="F695" i="10"/>
  <c r="O690" i="10"/>
  <c r="M691" i="10" s="1"/>
  <c r="N691" i="10" s="1"/>
  <c r="H676" i="9"/>
  <c r="I676" i="9" s="1"/>
  <c r="G676" i="9"/>
  <c r="D677" i="9"/>
  <c r="F676" i="9"/>
  <c r="J675" i="9"/>
  <c r="B694" i="11" l="1"/>
  <c r="G692" i="11"/>
  <c r="H692" i="11"/>
  <c r="I692" i="11" s="1"/>
  <c r="D693" i="11"/>
  <c r="F692" i="11"/>
  <c r="J691" i="11"/>
  <c r="O692" i="11"/>
  <c r="M693" i="11" s="1"/>
  <c r="N693" i="11" s="1"/>
  <c r="H696" i="10"/>
  <c r="I696" i="10" s="1"/>
  <c r="G696" i="10"/>
  <c r="D697" i="10"/>
  <c r="F696" i="10"/>
  <c r="J695" i="10"/>
  <c r="E696" i="10"/>
  <c r="B698" i="10"/>
  <c r="O691" i="10"/>
  <c r="M692" i="10" s="1"/>
  <c r="N692" i="10" s="1"/>
  <c r="G677" i="9"/>
  <c r="H677" i="9"/>
  <c r="I677" i="9" s="1"/>
  <c r="D678" i="9"/>
  <c r="F677" i="9"/>
  <c r="J676" i="9"/>
  <c r="E677" i="9"/>
  <c r="E678" i="9" s="1"/>
  <c r="O693" i="11" l="1"/>
  <c r="M694" i="11"/>
  <c r="N694" i="11" s="1"/>
  <c r="G693" i="11"/>
  <c r="H693" i="11"/>
  <c r="I693" i="11" s="1"/>
  <c r="D694" i="11"/>
  <c r="F693" i="11"/>
  <c r="J692" i="11"/>
  <c r="B695" i="11"/>
  <c r="E693" i="11"/>
  <c r="E694" i="11" s="1"/>
  <c r="E697" i="10"/>
  <c r="B699" i="10"/>
  <c r="D698" i="10"/>
  <c r="H697" i="10"/>
  <c r="I697" i="10" s="1"/>
  <c r="G697" i="10"/>
  <c r="F697" i="10"/>
  <c r="J696" i="10"/>
  <c r="O692" i="10"/>
  <c r="M693" i="10" s="1"/>
  <c r="N693" i="10" s="1"/>
  <c r="G678" i="9"/>
  <c r="H678" i="9"/>
  <c r="I678" i="9" s="1"/>
  <c r="D679" i="9"/>
  <c r="F678" i="9"/>
  <c r="J677" i="9"/>
  <c r="B696" i="11" l="1"/>
  <c r="H694" i="11"/>
  <c r="I694" i="11" s="1"/>
  <c r="G694" i="11"/>
  <c r="D695" i="11"/>
  <c r="F694" i="11"/>
  <c r="J693" i="11"/>
  <c r="O694" i="11"/>
  <c r="M695" i="11" s="1"/>
  <c r="N695" i="11" s="1"/>
  <c r="E698" i="10"/>
  <c r="J697" i="10"/>
  <c r="H698" i="10"/>
  <c r="I698" i="10" s="1"/>
  <c r="G698" i="10"/>
  <c r="D699" i="10"/>
  <c r="F698" i="10"/>
  <c r="B700" i="10"/>
  <c r="O693" i="10"/>
  <c r="M694" i="10" s="1"/>
  <c r="N694" i="10" s="1"/>
  <c r="E679" i="9"/>
  <c r="H679" i="9"/>
  <c r="I679" i="9" s="1"/>
  <c r="G679" i="9"/>
  <c r="D680" i="9"/>
  <c r="F679" i="9"/>
  <c r="J678" i="9"/>
  <c r="O695" i="11" l="1"/>
  <c r="M696" i="11"/>
  <c r="N696" i="11" s="1"/>
  <c r="G695" i="11"/>
  <c r="H695" i="11"/>
  <c r="I695" i="11" s="1"/>
  <c r="D696" i="11"/>
  <c r="F695" i="11"/>
  <c r="J694" i="11"/>
  <c r="E695" i="11"/>
  <c r="E696" i="11" s="1"/>
  <c r="B697" i="11"/>
  <c r="B701" i="10"/>
  <c r="H699" i="10"/>
  <c r="I699" i="10" s="1"/>
  <c r="G699" i="10"/>
  <c r="D700" i="10"/>
  <c r="F699" i="10"/>
  <c r="E699" i="10"/>
  <c r="E700" i="10" s="1"/>
  <c r="J698" i="10"/>
  <c r="O694" i="10"/>
  <c r="M695" i="10" s="1"/>
  <c r="N695" i="10" s="1"/>
  <c r="H680" i="9"/>
  <c r="I680" i="9" s="1"/>
  <c r="G680" i="9"/>
  <c r="F680" i="9"/>
  <c r="J679" i="9"/>
  <c r="E680" i="9"/>
  <c r="D681" i="9" s="1"/>
  <c r="B698" i="11" l="1"/>
  <c r="H696" i="11"/>
  <c r="I696" i="11" s="1"/>
  <c r="G696" i="11"/>
  <c r="D697" i="11"/>
  <c r="F696" i="11"/>
  <c r="J695" i="11"/>
  <c r="O696" i="11"/>
  <c r="M697" i="11"/>
  <c r="N697" i="11" s="1"/>
  <c r="G700" i="10"/>
  <c r="H700" i="10"/>
  <c r="I700" i="10" s="1"/>
  <c r="D701" i="10"/>
  <c r="F700" i="10"/>
  <c r="J699" i="10"/>
  <c r="B702" i="10"/>
  <c r="O695" i="10"/>
  <c r="M696" i="10" s="1"/>
  <c r="N696" i="10" s="1"/>
  <c r="E681" i="9"/>
  <c r="G681" i="9"/>
  <c r="H681" i="9"/>
  <c r="I681" i="9" s="1"/>
  <c r="D682" i="9"/>
  <c r="F681" i="9"/>
  <c r="J680" i="9"/>
  <c r="O697" i="11" l="1"/>
  <c r="M698" i="11"/>
  <c r="N698" i="11" s="1"/>
  <c r="H697" i="11"/>
  <c r="I697" i="11" s="1"/>
  <c r="G697" i="11"/>
  <c r="D698" i="11"/>
  <c r="F697" i="11"/>
  <c r="J696" i="11"/>
  <c r="B699" i="11"/>
  <c r="E697" i="11"/>
  <c r="E698" i="11" s="1"/>
  <c r="G701" i="10"/>
  <c r="H701" i="10"/>
  <c r="I701" i="10" s="1"/>
  <c r="D702" i="10"/>
  <c r="F701" i="10"/>
  <c r="E701" i="10"/>
  <c r="J700" i="10"/>
  <c r="B703" i="10"/>
  <c r="O696" i="10"/>
  <c r="M697" i="10"/>
  <c r="N697" i="10" s="1"/>
  <c r="E682" i="9"/>
  <c r="G682" i="9"/>
  <c r="H682" i="9"/>
  <c r="I682" i="9" s="1"/>
  <c r="D683" i="9"/>
  <c r="F682" i="9"/>
  <c r="J681" i="9"/>
  <c r="E702" i="10" l="1"/>
  <c r="B700" i="11"/>
  <c r="H698" i="11"/>
  <c r="I698" i="11" s="1"/>
  <c r="G698" i="11"/>
  <c r="D699" i="11"/>
  <c r="F698" i="11"/>
  <c r="J697" i="11"/>
  <c r="O698" i="11"/>
  <c r="M699" i="11" s="1"/>
  <c r="N699" i="11" s="1"/>
  <c r="B704" i="10"/>
  <c r="H702" i="10"/>
  <c r="I702" i="10" s="1"/>
  <c r="G702" i="10"/>
  <c r="D703" i="10"/>
  <c r="F702" i="10"/>
  <c r="J701" i="10"/>
  <c r="O697" i="10"/>
  <c r="M698" i="10" s="1"/>
  <c r="N698" i="10" s="1"/>
  <c r="G683" i="9"/>
  <c r="H683" i="9"/>
  <c r="I683" i="9" s="1"/>
  <c r="D684" i="9"/>
  <c r="F683" i="9"/>
  <c r="J682" i="9"/>
  <c r="E683" i="9"/>
  <c r="O699" i="11" l="1"/>
  <c r="M700" i="11" s="1"/>
  <c r="N700" i="11" s="1"/>
  <c r="H699" i="11"/>
  <c r="I699" i="11" s="1"/>
  <c r="G699" i="11"/>
  <c r="D700" i="11"/>
  <c r="F699" i="11"/>
  <c r="J698" i="11"/>
  <c r="E699" i="11"/>
  <c r="E700" i="11" s="1"/>
  <c r="B701" i="11"/>
  <c r="G703" i="10"/>
  <c r="H703" i="10"/>
  <c r="I703" i="10" s="1"/>
  <c r="D704" i="10"/>
  <c r="F703" i="10"/>
  <c r="J702" i="10"/>
  <c r="E703" i="10"/>
  <c r="B705" i="10"/>
  <c r="O698" i="10"/>
  <c r="M699" i="10" s="1"/>
  <c r="N699" i="10" s="1"/>
  <c r="E684" i="9"/>
  <c r="G684" i="9"/>
  <c r="H684" i="9"/>
  <c r="I684" i="9" s="1"/>
  <c r="D685" i="9"/>
  <c r="F684" i="9"/>
  <c r="J683" i="9"/>
  <c r="O700" i="11" l="1"/>
  <c r="M701" i="11"/>
  <c r="N701" i="11" s="1"/>
  <c r="B702" i="11"/>
  <c r="H700" i="11"/>
  <c r="I700" i="11" s="1"/>
  <c r="G700" i="11"/>
  <c r="D701" i="11"/>
  <c r="F700" i="11"/>
  <c r="J699" i="11"/>
  <c r="E704" i="10"/>
  <c r="D705" i="10" s="1"/>
  <c r="H705" i="10" s="1"/>
  <c r="I705" i="10" s="1"/>
  <c r="B706" i="10"/>
  <c r="H704" i="10"/>
  <c r="I704" i="10" s="1"/>
  <c r="G704" i="10"/>
  <c r="F704" i="10"/>
  <c r="J703" i="10"/>
  <c r="O699" i="10"/>
  <c r="M700" i="10" s="1"/>
  <c r="N700" i="10" s="1"/>
  <c r="E685" i="9"/>
  <c r="H685" i="9"/>
  <c r="I685" i="9" s="1"/>
  <c r="G685" i="9"/>
  <c r="D686" i="9"/>
  <c r="F685" i="9"/>
  <c r="J684" i="9"/>
  <c r="F705" i="10" l="1"/>
  <c r="H701" i="11"/>
  <c r="I701" i="11" s="1"/>
  <c r="D702" i="11"/>
  <c r="G701" i="11"/>
  <c r="F701" i="11"/>
  <c r="J700" i="11"/>
  <c r="E701" i="11"/>
  <c r="E702" i="11" s="1"/>
  <c r="B703" i="11"/>
  <c r="O701" i="11"/>
  <c r="M702" i="11" s="1"/>
  <c r="N702" i="11" s="1"/>
  <c r="E705" i="10"/>
  <c r="G705" i="10"/>
  <c r="J704" i="10"/>
  <c r="B707" i="10"/>
  <c r="D706" i="10"/>
  <c r="O700" i="10"/>
  <c r="M701" i="10" s="1"/>
  <c r="N701" i="10" s="1"/>
  <c r="E686" i="9"/>
  <c r="H686" i="9"/>
  <c r="I686" i="9" s="1"/>
  <c r="G686" i="9"/>
  <c r="D687" i="9"/>
  <c r="F686" i="9"/>
  <c r="J685" i="9"/>
  <c r="J705" i="10" l="1"/>
  <c r="O702" i="11"/>
  <c r="M703" i="11"/>
  <c r="N703" i="11" s="1"/>
  <c r="B704" i="11"/>
  <c r="H702" i="11"/>
  <c r="I702" i="11" s="1"/>
  <c r="G702" i="11"/>
  <c r="D703" i="11"/>
  <c r="F702" i="11"/>
  <c r="J701" i="11"/>
  <c r="G706" i="10"/>
  <c r="H706" i="10"/>
  <c r="I706" i="10" s="1"/>
  <c r="D707" i="10"/>
  <c r="F706" i="10"/>
  <c r="E706" i="10"/>
  <c r="B708" i="10"/>
  <c r="O701" i="10"/>
  <c r="M702" i="10" s="1"/>
  <c r="N702" i="10" s="1"/>
  <c r="G687" i="9"/>
  <c r="H687" i="9"/>
  <c r="I687" i="9" s="1"/>
  <c r="D688" i="9"/>
  <c r="F687" i="9"/>
  <c r="J686" i="9"/>
  <c r="E687" i="9"/>
  <c r="E688" i="9" s="1"/>
  <c r="E707" i="10" l="1"/>
  <c r="H703" i="11"/>
  <c r="I703" i="11" s="1"/>
  <c r="G703" i="11"/>
  <c r="D704" i="11"/>
  <c r="F703" i="11"/>
  <c r="J702" i="11"/>
  <c r="B705" i="11"/>
  <c r="E703" i="11"/>
  <c r="E704" i="11" s="1"/>
  <c r="O703" i="11"/>
  <c r="M704" i="11"/>
  <c r="N704" i="11" s="1"/>
  <c r="G707" i="10"/>
  <c r="H707" i="10"/>
  <c r="I707" i="10" s="1"/>
  <c r="D708" i="10"/>
  <c r="F707" i="10"/>
  <c r="B709" i="10"/>
  <c r="J706" i="10"/>
  <c r="O702" i="10"/>
  <c r="M703" i="10" s="1"/>
  <c r="N703" i="10" s="1"/>
  <c r="H688" i="9"/>
  <c r="I688" i="9" s="1"/>
  <c r="G688" i="9"/>
  <c r="D689" i="9"/>
  <c r="F688" i="9"/>
  <c r="J687" i="9"/>
  <c r="E708" i="10" l="1"/>
  <c r="O704" i="11"/>
  <c r="M705" i="11"/>
  <c r="N705" i="11" s="1"/>
  <c r="B706" i="11"/>
  <c r="G704" i="11"/>
  <c r="H704" i="11"/>
  <c r="I704" i="11" s="1"/>
  <c r="D705" i="11"/>
  <c r="F704" i="11"/>
  <c r="J703" i="11"/>
  <c r="B710" i="10"/>
  <c r="D709" i="10"/>
  <c r="G708" i="10"/>
  <c r="H708" i="10"/>
  <c r="I708" i="10" s="1"/>
  <c r="F708" i="10"/>
  <c r="J707" i="10"/>
  <c r="O703" i="10"/>
  <c r="M704" i="10" s="1"/>
  <c r="N704" i="10" s="1"/>
  <c r="E689" i="9"/>
  <c r="G689" i="9"/>
  <c r="H689" i="9"/>
  <c r="I689" i="9" s="1"/>
  <c r="D690" i="9"/>
  <c r="F689" i="9"/>
  <c r="J688" i="9"/>
  <c r="G705" i="11" l="1"/>
  <c r="H705" i="11"/>
  <c r="I705" i="11" s="1"/>
  <c r="D706" i="11"/>
  <c r="F705" i="11"/>
  <c r="J704" i="11"/>
  <c r="B707" i="11"/>
  <c r="E705" i="11"/>
  <c r="E706" i="11" s="1"/>
  <c r="O705" i="11"/>
  <c r="M706" i="11" s="1"/>
  <c r="N706" i="11" s="1"/>
  <c r="J708" i="10"/>
  <c r="G709" i="10"/>
  <c r="H709" i="10"/>
  <c r="I709" i="10" s="1"/>
  <c r="D710" i="10"/>
  <c r="F709" i="10"/>
  <c r="E709" i="10"/>
  <c r="B711" i="10"/>
  <c r="O704" i="10"/>
  <c r="M705" i="10" s="1"/>
  <c r="N705" i="10" s="1"/>
  <c r="E690" i="9"/>
  <c r="H690" i="9"/>
  <c r="I690" i="9" s="1"/>
  <c r="G690" i="9"/>
  <c r="D691" i="9"/>
  <c r="F690" i="9"/>
  <c r="J689" i="9"/>
  <c r="E710" i="10" l="1"/>
  <c r="O706" i="11"/>
  <c r="M707" i="11" s="1"/>
  <c r="N707" i="11" s="1"/>
  <c r="B708" i="11"/>
  <c r="H706" i="11"/>
  <c r="I706" i="11" s="1"/>
  <c r="G706" i="11"/>
  <c r="D707" i="11"/>
  <c r="F706" i="11"/>
  <c r="J705" i="11"/>
  <c r="B712" i="10"/>
  <c r="J709" i="10"/>
  <c r="H710" i="10"/>
  <c r="I710" i="10" s="1"/>
  <c r="D711" i="10"/>
  <c r="G710" i="10"/>
  <c r="F710" i="10"/>
  <c r="O705" i="10"/>
  <c r="M706" i="10"/>
  <c r="N706" i="10" s="1"/>
  <c r="G691" i="9"/>
  <c r="H691" i="9"/>
  <c r="I691" i="9" s="1"/>
  <c r="D692" i="9"/>
  <c r="F691" i="9"/>
  <c r="J690" i="9"/>
  <c r="E691" i="9"/>
  <c r="E692" i="9" s="1"/>
  <c r="O707" i="11" l="1"/>
  <c r="M708" i="11"/>
  <c r="N708" i="11" s="1"/>
  <c r="G707" i="11"/>
  <c r="H707" i="11"/>
  <c r="I707" i="11" s="1"/>
  <c r="D708" i="11"/>
  <c r="F707" i="11"/>
  <c r="J706" i="11"/>
  <c r="E707" i="11"/>
  <c r="E708" i="11" s="1"/>
  <c r="B709" i="11"/>
  <c r="H711" i="10"/>
  <c r="I711" i="10" s="1"/>
  <c r="D712" i="10"/>
  <c r="G711" i="10"/>
  <c r="F711" i="10"/>
  <c r="J710" i="10"/>
  <c r="E711" i="10"/>
  <c r="B713" i="10"/>
  <c r="O706" i="10"/>
  <c r="M707" i="10" s="1"/>
  <c r="N707" i="10" s="1"/>
  <c r="G692" i="9"/>
  <c r="H692" i="9"/>
  <c r="I692" i="9" s="1"/>
  <c r="D693" i="9"/>
  <c r="F692" i="9"/>
  <c r="J691" i="9"/>
  <c r="E712" i="10" l="1"/>
  <c r="B710" i="11"/>
  <c r="H708" i="11"/>
  <c r="I708" i="11" s="1"/>
  <c r="G708" i="11"/>
  <c r="D709" i="11"/>
  <c r="F708" i="11"/>
  <c r="J707" i="11"/>
  <c r="O708" i="11"/>
  <c r="M709" i="11" s="1"/>
  <c r="N709" i="11" s="1"/>
  <c r="B714" i="10"/>
  <c r="G712" i="10"/>
  <c r="H712" i="10"/>
  <c r="I712" i="10" s="1"/>
  <c r="D713" i="10"/>
  <c r="F712" i="10"/>
  <c r="J711" i="10"/>
  <c r="O707" i="10"/>
  <c r="M708" i="10"/>
  <c r="N708" i="10" s="1"/>
  <c r="G693" i="9"/>
  <c r="H693" i="9"/>
  <c r="I693" i="9" s="1"/>
  <c r="D694" i="9"/>
  <c r="E693" i="9"/>
  <c r="E694" i="9" s="1"/>
  <c r="F693" i="9"/>
  <c r="J692" i="9"/>
  <c r="O709" i="11" l="1"/>
  <c r="M710" i="11"/>
  <c r="N710" i="11" s="1"/>
  <c r="H709" i="11"/>
  <c r="I709" i="11" s="1"/>
  <c r="G709" i="11"/>
  <c r="D710" i="11"/>
  <c r="F709" i="11"/>
  <c r="J708" i="11"/>
  <c r="B711" i="11"/>
  <c r="E709" i="11"/>
  <c r="E710" i="11" s="1"/>
  <c r="D714" i="10"/>
  <c r="G713" i="10"/>
  <c r="H713" i="10"/>
  <c r="I713" i="10" s="1"/>
  <c r="F713" i="10"/>
  <c r="J712" i="10"/>
  <c r="E713" i="10"/>
  <c r="B715" i="10"/>
  <c r="O708" i="10"/>
  <c r="M709" i="10" s="1"/>
  <c r="N709" i="10" s="1"/>
  <c r="H694" i="9"/>
  <c r="I694" i="9" s="1"/>
  <c r="G694" i="9"/>
  <c r="D695" i="9"/>
  <c r="F694" i="9"/>
  <c r="J693" i="9"/>
  <c r="E714" i="10" l="1"/>
  <c r="B712" i="11"/>
  <c r="H710" i="11"/>
  <c r="I710" i="11" s="1"/>
  <c r="G710" i="11"/>
  <c r="D711" i="11"/>
  <c r="F710" i="11"/>
  <c r="J709" i="11"/>
  <c r="O710" i="11"/>
  <c r="M711" i="11" s="1"/>
  <c r="N711" i="11" s="1"/>
  <c r="B716" i="10"/>
  <c r="J713" i="10"/>
  <c r="D715" i="10"/>
  <c r="E715" i="10" s="1"/>
  <c r="G714" i="10"/>
  <c r="H714" i="10"/>
  <c r="I714" i="10" s="1"/>
  <c r="F714" i="10"/>
  <c r="O709" i="10"/>
  <c r="M710" i="10"/>
  <c r="N710" i="10" s="1"/>
  <c r="G695" i="9"/>
  <c r="H695" i="9"/>
  <c r="I695" i="9" s="1"/>
  <c r="D696" i="9"/>
  <c r="F695" i="9"/>
  <c r="J694" i="9"/>
  <c r="E695" i="9"/>
  <c r="E696" i="9" s="1"/>
  <c r="O711" i="11" l="1"/>
  <c r="M712" i="11" s="1"/>
  <c r="N712" i="11" s="1"/>
  <c r="D712" i="11"/>
  <c r="H711" i="11"/>
  <c r="I711" i="11" s="1"/>
  <c r="G711" i="11"/>
  <c r="F711" i="11"/>
  <c r="J710" i="11"/>
  <c r="E711" i="11"/>
  <c r="E712" i="11" s="1"/>
  <c r="B713" i="11"/>
  <c r="J714" i="10"/>
  <c r="H715" i="10"/>
  <c r="I715" i="10" s="1"/>
  <c r="G715" i="10"/>
  <c r="D716" i="10"/>
  <c r="E716" i="10" s="1"/>
  <c r="D717" i="10" s="1"/>
  <c r="F715" i="10"/>
  <c r="B717" i="10"/>
  <c r="O710" i="10"/>
  <c r="M711" i="10" s="1"/>
  <c r="N711" i="10" s="1"/>
  <c r="H696" i="9"/>
  <c r="I696" i="9" s="1"/>
  <c r="G696" i="9"/>
  <c r="D697" i="9"/>
  <c r="F696" i="9"/>
  <c r="J695" i="9"/>
  <c r="O712" i="11" l="1"/>
  <c r="M713" i="11"/>
  <c r="N713" i="11" s="1"/>
  <c r="B714" i="11"/>
  <c r="J711" i="11"/>
  <c r="H712" i="11"/>
  <c r="I712" i="11" s="1"/>
  <c r="G712" i="11"/>
  <c r="D713" i="11"/>
  <c r="F712" i="11"/>
  <c r="B718" i="10"/>
  <c r="E717" i="10"/>
  <c r="F717" i="10"/>
  <c r="H717" i="10"/>
  <c r="I717" i="10" s="1"/>
  <c r="D718" i="10"/>
  <c r="G717" i="10"/>
  <c r="H716" i="10"/>
  <c r="I716" i="10" s="1"/>
  <c r="G716" i="10"/>
  <c r="F716" i="10"/>
  <c r="J715" i="10"/>
  <c r="O711" i="10"/>
  <c r="M712" i="10" s="1"/>
  <c r="N712" i="10" s="1"/>
  <c r="E697" i="9"/>
  <c r="H697" i="9"/>
  <c r="I697" i="9" s="1"/>
  <c r="G697" i="9"/>
  <c r="D698" i="9"/>
  <c r="F697" i="9"/>
  <c r="J696" i="9"/>
  <c r="H713" i="11" l="1"/>
  <c r="I713" i="11" s="1"/>
  <c r="D714" i="11"/>
  <c r="G713" i="11"/>
  <c r="F713" i="11"/>
  <c r="J712" i="11"/>
  <c r="E713" i="11"/>
  <c r="E714" i="11" s="1"/>
  <c r="B715" i="11"/>
  <c r="O713" i="11"/>
  <c r="M714" i="11" s="1"/>
  <c r="N714" i="11" s="1"/>
  <c r="J716" i="10"/>
  <c r="H718" i="10"/>
  <c r="I718" i="10" s="1"/>
  <c r="G718" i="10"/>
  <c r="J717" i="10"/>
  <c r="B719" i="10"/>
  <c r="D719" i="10" s="1"/>
  <c r="E718" i="10"/>
  <c r="F718" i="10"/>
  <c r="O712" i="10"/>
  <c r="M713" i="10" s="1"/>
  <c r="N713" i="10" s="1"/>
  <c r="E698" i="9"/>
  <c r="G698" i="9"/>
  <c r="H698" i="9"/>
  <c r="I698" i="9" s="1"/>
  <c r="D699" i="9"/>
  <c r="F698" i="9"/>
  <c r="J697" i="9"/>
  <c r="O714" i="11" l="1"/>
  <c r="M715" i="11"/>
  <c r="N715" i="11" s="1"/>
  <c r="B716" i="11"/>
  <c r="H714" i="11"/>
  <c r="I714" i="11" s="1"/>
  <c r="G714" i="11"/>
  <c r="D715" i="11"/>
  <c r="F714" i="11"/>
  <c r="J713" i="11"/>
  <c r="G719" i="10"/>
  <c r="H719" i="10"/>
  <c r="I719" i="10" s="1"/>
  <c r="F719" i="10"/>
  <c r="B720" i="10"/>
  <c r="E719" i="10"/>
  <c r="J718" i="10"/>
  <c r="O713" i="10"/>
  <c r="M714" i="10" s="1"/>
  <c r="N714" i="10" s="1"/>
  <c r="H699" i="9"/>
  <c r="I699" i="9" s="1"/>
  <c r="G699" i="9"/>
  <c r="D700" i="9"/>
  <c r="F699" i="9"/>
  <c r="J698" i="9"/>
  <c r="E699" i="9"/>
  <c r="E700" i="9" s="1"/>
  <c r="H715" i="11" l="1"/>
  <c r="I715" i="11" s="1"/>
  <c r="G715" i="11"/>
  <c r="D716" i="11"/>
  <c r="F715" i="11"/>
  <c r="J714" i="11"/>
  <c r="O715" i="11"/>
  <c r="M716" i="11"/>
  <c r="N716" i="11" s="1"/>
  <c r="B717" i="11"/>
  <c r="E715" i="11"/>
  <c r="E716" i="11" s="1"/>
  <c r="B721" i="10"/>
  <c r="D720" i="10"/>
  <c r="J719" i="10"/>
  <c r="O714" i="10"/>
  <c r="M715" i="10"/>
  <c r="N715" i="10" s="1"/>
  <c r="H700" i="9"/>
  <c r="I700" i="9" s="1"/>
  <c r="G700" i="9"/>
  <c r="D701" i="9"/>
  <c r="F700" i="9"/>
  <c r="J699" i="9"/>
  <c r="B718" i="11" l="1"/>
  <c r="O716" i="11"/>
  <c r="M717" i="11" s="1"/>
  <c r="N717" i="11" s="1"/>
  <c r="G716" i="11"/>
  <c r="H716" i="11"/>
  <c r="I716" i="11" s="1"/>
  <c r="D717" i="11"/>
  <c r="F716" i="11"/>
  <c r="J715" i="11"/>
  <c r="H720" i="10"/>
  <c r="I720" i="10" s="1"/>
  <c r="G720" i="10"/>
  <c r="D721" i="10"/>
  <c r="F720" i="10"/>
  <c r="E720" i="10"/>
  <c r="E721" i="10" s="1"/>
  <c r="B722" i="10"/>
  <c r="O715" i="10"/>
  <c r="M716" i="10" s="1"/>
  <c r="N716" i="10" s="1"/>
  <c r="E701" i="9"/>
  <c r="G701" i="9"/>
  <c r="H701" i="9"/>
  <c r="I701" i="9" s="1"/>
  <c r="D702" i="9"/>
  <c r="F701" i="9"/>
  <c r="J700" i="9"/>
  <c r="O717" i="11" l="1"/>
  <c r="M718" i="11" s="1"/>
  <c r="N718" i="11" s="1"/>
  <c r="J716" i="11"/>
  <c r="B719" i="11"/>
  <c r="G717" i="11"/>
  <c r="H717" i="11"/>
  <c r="I717" i="11" s="1"/>
  <c r="D718" i="11"/>
  <c r="F717" i="11"/>
  <c r="E717" i="11"/>
  <c r="H721" i="10"/>
  <c r="I721" i="10" s="1"/>
  <c r="G721" i="10"/>
  <c r="D722" i="10"/>
  <c r="E722" i="10" s="1"/>
  <c r="F721" i="10"/>
  <c r="B723" i="10"/>
  <c r="J720" i="10"/>
  <c r="O716" i="10"/>
  <c r="M717" i="10" s="1"/>
  <c r="N717" i="10" s="1"/>
  <c r="E702" i="9"/>
  <c r="H702" i="9"/>
  <c r="I702" i="9" s="1"/>
  <c r="G702" i="9"/>
  <c r="D703" i="9"/>
  <c r="F702" i="9"/>
  <c r="J701" i="9"/>
  <c r="O718" i="11" l="1"/>
  <c r="M719" i="11" s="1"/>
  <c r="N719" i="11" s="1"/>
  <c r="J717" i="11"/>
  <c r="H718" i="11"/>
  <c r="I718" i="11" s="1"/>
  <c r="G718" i="11"/>
  <c r="D719" i="11"/>
  <c r="F718" i="11"/>
  <c r="B720" i="11"/>
  <c r="E718" i="11"/>
  <c r="E719" i="11" s="1"/>
  <c r="B724" i="10"/>
  <c r="H722" i="10"/>
  <c r="I722" i="10" s="1"/>
  <c r="D723" i="10"/>
  <c r="G722" i="10"/>
  <c r="F722" i="10"/>
  <c r="J721" i="10"/>
  <c r="O717" i="10"/>
  <c r="M718" i="10" s="1"/>
  <c r="N718" i="10" s="1"/>
  <c r="E703" i="9"/>
  <c r="G703" i="9"/>
  <c r="H703" i="9"/>
  <c r="I703" i="9" s="1"/>
  <c r="D704" i="9"/>
  <c r="F703" i="9"/>
  <c r="J702" i="9"/>
  <c r="O719" i="11" l="1"/>
  <c r="M720" i="11"/>
  <c r="N720" i="11" s="1"/>
  <c r="B721" i="11"/>
  <c r="G719" i="11"/>
  <c r="H719" i="11"/>
  <c r="I719" i="11" s="1"/>
  <c r="D720" i="11"/>
  <c r="F719" i="11"/>
  <c r="J718" i="11"/>
  <c r="H723" i="10"/>
  <c r="I723" i="10" s="1"/>
  <c r="D724" i="10"/>
  <c r="G723" i="10"/>
  <c r="F723" i="10"/>
  <c r="J722" i="10"/>
  <c r="E723" i="10"/>
  <c r="B725" i="10"/>
  <c r="O718" i="10"/>
  <c r="M719" i="10" s="1"/>
  <c r="N719" i="10" s="1"/>
  <c r="E704" i="9"/>
  <c r="H704" i="9"/>
  <c r="I704" i="9" s="1"/>
  <c r="G704" i="9"/>
  <c r="D705" i="9"/>
  <c r="F704" i="9"/>
  <c r="J703" i="9"/>
  <c r="E724" i="10" l="1"/>
  <c r="H720" i="11"/>
  <c r="I720" i="11" s="1"/>
  <c r="G720" i="11"/>
  <c r="D721" i="11"/>
  <c r="F720" i="11"/>
  <c r="J719" i="11"/>
  <c r="E720" i="11"/>
  <c r="E721" i="11" s="1"/>
  <c r="B722" i="11"/>
  <c r="O720" i="11"/>
  <c r="M721" i="11" s="1"/>
  <c r="N721" i="11" s="1"/>
  <c r="B726" i="10"/>
  <c r="G724" i="10"/>
  <c r="H724" i="10"/>
  <c r="I724" i="10" s="1"/>
  <c r="D725" i="10"/>
  <c r="F724" i="10"/>
  <c r="J723" i="10"/>
  <c r="O719" i="10"/>
  <c r="M720" i="10" s="1"/>
  <c r="N720" i="10" s="1"/>
  <c r="E705" i="9"/>
  <c r="H705" i="9"/>
  <c r="I705" i="9" s="1"/>
  <c r="G705" i="9"/>
  <c r="D706" i="9"/>
  <c r="F705" i="9"/>
  <c r="J704" i="9"/>
  <c r="O721" i="11" l="1"/>
  <c r="M722" i="11"/>
  <c r="N722" i="11" s="1"/>
  <c r="B723" i="11"/>
  <c r="G721" i="11"/>
  <c r="H721" i="11"/>
  <c r="I721" i="11" s="1"/>
  <c r="D722" i="11"/>
  <c r="F721" i="11"/>
  <c r="J720" i="11"/>
  <c r="G725" i="10"/>
  <c r="D726" i="10"/>
  <c r="H725" i="10"/>
  <c r="I725" i="10" s="1"/>
  <c r="F725" i="10"/>
  <c r="J724" i="10"/>
  <c r="E725" i="10"/>
  <c r="B727" i="10"/>
  <c r="O720" i="10"/>
  <c r="M721" i="10" s="1"/>
  <c r="N721" i="10" s="1"/>
  <c r="H706" i="9"/>
  <c r="I706" i="9" s="1"/>
  <c r="G706" i="9"/>
  <c r="D707" i="9"/>
  <c r="F706" i="9"/>
  <c r="J705" i="9"/>
  <c r="E706" i="9"/>
  <c r="E726" i="10" l="1"/>
  <c r="H722" i="11"/>
  <c r="I722" i="11" s="1"/>
  <c r="G722" i="11"/>
  <c r="D723" i="11"/>
  <c r="F722" i="11"/>
  <c r="J721" i="11"/>
  <c r="B724" i="11"/>
  <c r="E722" i="11"/>
  <c r="E723" i="11" s="1"/>
  <c r="O722" i="11"/>
  <c r="M723" i="11" s="1"/>
  <c r="N723" i="11" s="1"/>
  <c r="B728" i="10"/>
  <c r="J725" i="10"/>
  <c r="H726" i="10"/>
  <c r="I726" i="10" s="1"/>
  <c r="G726" i="10"/>
  <c r="D727" i="10"/>
  <c r="F726" i="10"/>
  <c r="O721" i="10"/>
  <c r="M722" i="10" s="1"/>
  <c r="N722" i="10" s="1"/>
  <c r="E707" i="9"/>
  <c r="G707" i="9"/>
  <c r="H707" i="9"/>
  <c r="I707" i="9" s="1"/>
  <c r="D708" i="9"/>
  <c r="F707" i="9"/>
  <c r="J706" i="9"/>
  <c r="O723" i="11" l="1"/>
  <c r="M724" i="11"/>
  <c r="N724" i="11" s="1"/>
  <c r="B725" i="11"/>
  <c r="G723" i="11"/>
  <c r="H723" i="11"/>
  <c r="I723" i="11" s="1"/>
  <c r="D724" i="11"/>
  <c r="F723" i="11"/>
  <c r="J722" i="11"/>
  <c r="H727" i="10"/>
  <c r="I727" i="10" s="1"/>
  <c r="D728" i="10"/>
  <c r="G727" i="10"/>
  <c r="F727" i="10"/>
  <c r="J726" i="10"/>
  <c r="E727" i="10"/>
  <c r="B729" i="10"/>
  <c r="O722" i="10"/>
  <c r="M723" i="10" s="1"/>
  <c r="N723" i="10" s="1"/>
  <c r="E708" i="9"/>
  <c r="H708" i="9"/>
  <c r="I708" i="9" s="1"/>
  <c r="G708" i="9"/>
  <c r="D709" i="9"/>
  <c r="F708" i="9"/>
  <c r="J707" i="9"/>
  <c r="E728" i="10" l="1"/>
  <c r="D729" i="10" s="1"/>
  <c r="E729" i="10" s="1"/>
  <c r="H724" i="11"/>
  <c r="I724" i="11" s="1"/>
  <c r="G724" i="11"/>
  <c r="D725" i="11"/>
  <c r="F724" i="11"/>
  <c r="J723" i="11"/>
  <c r="B726" i="11"/>
  <c r="E724" i="11"/>
  <c r="E725" i="11" s="1"/>
  <c r="O724" i="11"/>
  <c r="M725" i="11" s="1"/>
  <c r="N725" i="11" s="1"/>
  <c r="F729" i="10"/>
  <c r="B730" i="10"/>
  <c r="G728" i="10"/>
  <c r="H728" i="10"/>
  <c r="I728" i="10" s="1"/>
  <c r="F728" i="10"/>
  <c r="J727" i="10"/>
  <c r="O723" i="10"/>
  <c r="M724" i="10" s="1"/>
  <c r="N724" i="10" s="1"/>
  <c r="E709" i="9"/>
  <c r="H709" i="9"/>
  <c r="I709" i="9" s="1"/>
  <c r="G709" i="9"/>
  <c r="D710" i="9"/>
  <c r="F709" i="9"/>
  <c r="J708" i="9"/>
  <c r="H729" i="10" l="1"/>
  <c r="I729" i="10" s="1"/>
  <c r="G729" i="10"/>
  <c r="O725" i="11"/>
  <c r="M726" i="11"/>
  <c r="N726" i="11" s="1"/>
  <c r="B727" i="11"/>
  <c r="H725" i="11"/>
  <c r="I725" i="11" s="1"/>
  <c r="G725" i="11"/>
  <c r="D726" i="11"/>
  <c r="F725" i="11"/>
  <c r="J724" i="11"/>
  <c r="B731" i="10"/>
  <c r="D730" i="10"/>
  <c r="J728" i="10"/>
  <c r="J729" i="10"/>
  <c r="O724" i="10"/>
  <c r="M725" i="10" s="1"/>
  <c r="N725" i="10" s="1"/>
  <c r="H710" i="9"/>
  <c r="I710" i="9" s="1"/>
  <c r="G710" i="9"/>
  <c r="D711" i="9"/>
  <c r="F710" i="9"/>
  <c r="J709" i="9"/>
  <c r="E710" i="9"/>
  <c r="E711" i="9" s="1"/>
  <c r="D727" i="11" l="1"/>
  <c r="H726" i="11"/>
  <c r="I726" i="11" s="1"/>
  <c r="G726" i="11"/>
  <c r="F726" i="11"/>
  <c r="J725" i="11"/>
  <c r="E726" i="11"/>
  <c r="B728" i="11"/>
  <c r="O726" i="11"/>
  <c r="M727" i="11" s="1"/>
  <c r="N727" i="11" s="1"/>
  <c r="G730" i="10"/>
  <c r="D731" i="10"/>
  <c r="H730" i="10"/>
  <c r="I730" i="10" s="1"/>
  <c r="F730" i="10"/>
  <c r="E730" i="10"/>
  <c r="B732" i="10"/>
  <c r="O725" i="10"/>
  <c r="M726" i="10" s="1"/>
  <c r="N726" i="10" s="1"/>
  <c r="H711" i="9"/>
  <c r="I711" i="9" s="1"/>
  <c r="G711" i="9"/>
  <c r="D712" i="9"/>
  <c r="F711" i="9"/>
  <c r="J710" i="9"/>
  <c r="E731" i="10" l="1"/>
  <c r="E727" i="11"/>
  <c r="O727" i="11"/>
  <c r="M728" i="11"/>
  <c r="N728" i="11" s="1"/>
  <c r="B729" i="11"/>
  <c r="J726" i="11"/>
  <c r="G727" i="11"/>
  <c r="H727" i="11"/>
  <c r="I727" i="11" s="1"/>
  <c r="D728" i="11"/>
  <c r="F727" i="11"/>
  <c r="J730" i="10"/>
  <c r="G731" i="10"/>
  <c r="H731" i="10"/>
  <c r="I731" i="10" s="1"/>
  <c r="D732" i="10"/>
  <c r="F731" i="10"/>
  <c r="B733" i="10"/>
  <c r="O726" i="10"/>
  <c r="M727" i="10" s="1"/>
  <c r="N727" i="10" s="1"/>
  <c r="G712" i="9"/>
  <c r="H712" i="9"/>
  <c r="I712" i="9" s="1"/>
  <c r="D713" i="9"/>
  <c r="F712" i="9"/>
  <c r="J711" i="9"/>
  <c r="E712" i="9"/>
  <c r="E732" i="10" l="1"/>
  <c r="H728" i="11"/>
  <c r="I728" i="11" s="1"/>
  <c r="G728" i="11"/>
  <c r="F728" i="11"/>
  <c r="J727" i="11"/>
  <c r="B730" i="11"/>
  <c r="E728" i="11"/>
  <c r="D729" i="11" s="1"/>
  <c r="O728" i="11"/>
  <c r="M729" i="11" s="1"/>
  <c r="N729" i="11" s="1"/>
  <c r="B734" i="10"/>
  <c r="H732" i="10"/>
  <c r="I732" i="10" s="1"/>
  <c r="D733" i="10"/>
  <c r="G732" i="10"/>
  <c r="F732" i="10"/>
  <c r="J731" i="10"/>
  <c r="O727" i="10"/>
  <c r="M728" i="10" s="1"/>
  <c r="N728" i="10" s="1"/>
  <c r="E713" i="9"/>
  <c r="G713" i="9"/>
  <c r="H713" i="9"/>
  <c r="I713" i="9" s="1"/>
  <c r="D714" i="9"/>
  <c r="F713" i="9"/>
  <c r="J712" i="9"/>
  <c r="O729" i="11" l="1"/>
  <c r="M730" i="11" s="1"/>
  <c r="N730" i="11" s="1"/>
  <c r="H729" i="11"/>
  <c r="I729" i="11" s="1"/>
  <c r="G729" i="11"/>
  <c r="D730" i="11"/>
  <c r="F729" i="11"/>
  <c r="E729" i="11"/>
  <c r="E730" i="11" s="1"/>
  <c r="B731" i="11"/>
  <c r="J728" i="11"/>
  <c r="G733" i="10"/>
  <c r="D734" i="10"/>
  <c r="H733" i="10"/>
  <c r="I733" i="10" s="1"/>
  <c r="F733" i="10"/>
  <c r="J732" i="10"/>
  <c r="E733" i="10"/>
  <c r="B735" i="10"/>
  <c r="O728" i="10"/>
  <c r="M729" i="10" s="1"/>
  <c r="N729" i="10" s="1"/>
  <c r="H714" i="9"/>
  <c r="I714" i="9" s="1"/>
  <c r="G714" i="9"/>
  <c r="D715" i="9"/>
  <c r="F714" i="9"/>
  <c r="J713" i="9"/>
  <c r="E714" i="9"/>
  <c r="E734" i="10" l="1"/>
  <c r="O730" i="11"/>
  <c r="M731" i="11"/>
  <c r="N731" i="11" s="1"/>
  <c r="B732" i="11"/>
  <c r="G730" i="11"/>
  <c r="H730" i="11"/>
  <c r="I730" i="11" s="1"/>
  <c r="D731" i="11"/>
  <c r="F730" i="11"/>
  <c r="J729" i="11"/>
  <c r="B736" i="10"/>
  <c r="J733" i="10"/>
  <c r="H734" i="10"/>
  <c r="I734" i="10" s="1"/>
  <c r="G734" i="10"/>
  <c r="D735" i="10"/>
  <c r="E735" i="10" s="1"/>
  <c r="F734" i="10"/>
  <c r="O729" i="10"/>
  <c r="M730" i="10" s="1"/>
  <c r="N730" i="10" s="1"/>
  <c r="E715" i="9"/>
  <c r="G715" i="9"/>
  <c r="H715" i="9"/>
  <c r="I715" i="9" s="1"/>
  <c r="D716" i="9"/>
  <c r="F715" i="9"/>
  <c r="J714" i="9"/>
  <c r="H731" i="11" l="1"/>
  <c r="I731" i="11" s="1"/>
  <c r="G731" i="11"/>
  <c r="D732" i="11"/>
  <c r="F731" i="11"/>
  <c r="J730" i="11"/>
  <c r="B733" i="11"/>
  <c r="E731" i="11"/>
  <c r="E732" i="11" s="1"/>
  <c r="O731" i="11"/>
  <c r="M732" i="11"/>
  <c r="N732" i="11" s="1"/>
  <c r="D736" i="10"/>
  <c r="E736" i="10" s="1"/>
  <c r="H735" i="10"/>
  <c r="I735" i="10" s="1"/>
  <c r="G735" i="10"/>
  <c r="F735" i="10"/>
  <c r="J734" i="10"/>
  <c r="B737" i="10"/>
  <c r="O730" i="10"/>
  <c r="M731" i="10" s="1"/>
  <c r="N731" i="10" s="1"/>
  <c r="E716" i="9"/>
  <c r="G716" i="9"/>
  <c r="H716" i="9"/>
  <c r="I716" i="9" s="1"/>
  <c r="D717" i="9"/>
  <c r="F716" i="9"/>
  <c r="J715" i="9"/>
  <c r="O732" i="11" l="1"/>
  <c r="M733" i="11"/>
  <c r="N733" i="11" s="1"/>
  <c r="B734" i="11"/>
  <c r="H732" i="11"/>
  <c r="I732" i="11" s="1"/>
  <c r="G732" i="11"/>
  <c r="D733" i="11"/>
  <c r="F732" i="11"/>
  <c r="J731" i="11"/>
  <c r="B738" i="10"/>
  <c r="J735" i="10"/>
  <c r="D737" i="10"/>
  <c r="G736" i="10"/>
  <c r="H736" i="10"/>
  <c r="I736" i="10" s="1"/>
  <c r="F736" i="10"/>
  <c r="O731" i="10"/>
  <c r="M732" i="10" s="1"/>
  <c r="N732" i="10" s="1"/>
  <c r="E717" i="9"/>
  <c r="H717" i="9"/>
  <c r="I717" i="9" s="1"/>
  <c r="G717" i="9"/>
  <c r="D718" i="9"/>
  <c r="F717" i="9"/>
  <c r="J716" i="9"/>
  <c r="G733" i="11" l="1"/>
  <c r="H733" i="11"/>
  <c r="I733" i="11" s="1"/>
  <c r="D734" i="11"/>
  <c r="F733" i="11"/>
  <c r="J732" i="11"/>
  <c r="B735" i="11"/>
  <c r="E733" i="11"/>
  <c r="E734" i="11" s="1"/>
  <c r="O733" i="11"/>
  <c r="M734" i="11" s="1"/>
  <c r="N734" i="11" s="1"/>
  <c r="J736" i="10"/>
  <c r="G737" i="10"/>
  <c r="H737" i="10"/>
  <c r="I737" i="10" s="1"/>
  <c r="D738" i="10"/>
  <c r="F737" i="10"/>
  <c r="E737" i="10"/>
  <c r="B739" i="10"/>
  <c r="O732" i="10"/>
  <c r="M733" i="10" s="1"/>
  <c r="N733" i="10" s="1"/>
  <c r="H718" i="9"/>
  <c r="I718" i="9" s="1"/>
  <c r="G718" i="9"/>
  <c r="D719" i="9"/>
  <c r="F718" i="9"/>
  <c r="J717" i="9"/>
  <c r="E718" i="9"/>
  <c r="E738" i="10" l="1"/>
  <c r="O734" i="11"/>
  <c r="M735" i="11"/>
  <c r="N735" i="11" s="1"/>
  <c r="B736" i="11"/>
  <c r="H734" i="11"/>
  <c r="I734" i="11" s="1"/>
  <c r="G734" i="11"/>
  <c r="D735" i="11"/>
  <c r="F734" i="11"/>
  <c r="J733" i="11"/>
  <c r="B740" i="10"/>
  <c r="H738" i="10"/>
  <c r="I738" i="10" s="1"/>
  <c r="G738" i="10"/>
  <c r="D739" i="10"/>
  <c r="F738" i="10"/>
  <c r="J737" i="10"/>
  <c r="O733" i="10"/>
  <c r="M734" i="10" s="1"/>
  <c r="N734" i="10" s="1"/>
  <c r="E719" i="9"/>
  <c r="H719" i="9"/>
  <c r="I719" i="9" s="1"/>
  <c r="G719" i="9"/>
  <c r="D720" i="9"/>
  <c r="F719" i="9"/>
  <c r="J718" i="9"/>
  <c r="G735" i="11" l="1"/>
  <c r="H735" i="11"/>
  <c r="I735" i="11" s="1"/>
  <c r="D736" i="11"/>
  <c r="F735" i="11"/>
  <c r="J734" i="11"/>
  <c r="B737" i="11"/>
  <c r="E735" i="11"/>
  <c r="E736" i="11" s="1"/>
  <c r="O735" i="11"/>
  <c r="M736" i="11" s="1"/>
  <c r="N736" i="11" s="1"/>
  <c r="H739" i="10"/>
  <c r="I739" i="10" s="1"/>
  <c r="D740" i="10"/>
  <c r="G739" i="10"/>
  <c r="F739" i="10"/>
  <c r="J738" i="10"/>
  <c r="E739" i="10"/>
  <c r="B741" i="10"/>
  <c r="O734" i="10"/>
  <c r="M735" i="10"/>
  <c r="N735" i="10" s="1"/>
  <c r="E720" i="9"/>
  <c r="G720" i="9"/>
  <c r="H720" i="9"/>
  <c r="I720" i="9" s="1"/>
  <c r="D721" i="9"/>
  <c r="F720" i="9"/>
  <c r="J719" i="9"/>
  <c r="E740" i="10" l="1"/>
  <c r="D741" i="10" s="1"/>
  <c r="H741" i="10" s="1"/>
  <c r="I741" i="10" s="1"/>
  <c r="O736" i="11"/>
  <c r="M737" i="11"/>
  <c r="N737" i="11" s="1"/>
  <c r="B738" i="11"/>
  <c r="H736" i="11"/>
  <c r="I736" i="11" s="1"/>
  <c r="G736" i="11"/>
  <c r="D737" i="11"/>
  <c r="F736" i="11"/>
  <c r="J735" i="11"/>
  <c r="F741" i="10"/>
  <c r="G740" i="10"/>
  <c r="H740" i="10"/>
  <c r="I740" i="10" s="1"/>
  <c r="F740" i="10"/>
  <c r="B742" i="10"/>
  <c r="J739" i="10"/>
  <c r="O735" i="10"/>
  <c r="M736" i="10" s="1"/>
  <c r="N736" i="10" s="1"/>
  <c r="G721" i="9"/>
  <c r="H721" i="9"/>
  <c r="I721" i="9" s="1"/>
  <c r="D722" i="9"/>
  <c r="F721" i="9"/>
  <c r="J720" i="9"/>
  <c r="E721" i="9"/>
  <c r="E722" i="9" s="1"/>
  <c r="E741" i="10" l="1"/>
  <c r="D742" i="10"/>
  <c r="H742" i="10" s="1"/>
  <c r="I742" i="10" s="1"/>
  <c r="G741" i="10"/>
  <c r="J741" i="10" s="1"/>
  <c r="H737" i="11"/>
  <c r="I737" i="11" s="1"/>
  <c r="G737" i="11"/>
  <c r="D738" i="11"/>
  <c r="F737" i="11"/>
  <c r="J736" i="11"/>
  <c r="B739" i="11"/>
  <c r="E737" i="11"/>
  <c r="E738" i="11" s="1"/>
  <c r="O737" i="11"/>
  <c r="M738" i="11"/>
  <c r="N738" i="11" s="1"/>
  <c r="J740" i="10"/>
  <c r="B743" i="10"/>
  <c r="E742" i="10"/>
  <c r="O736" i="10"/>
  <c r="M737" i="10" s="1"/>
  <c r="N737" i="10" s="1"/>
  <c r="H722" i="9"/>
  <c r="I722" i="9" s="1"/>
  <c r="G722" i="9"/>
  <c r="D723" i="9"/>
  <c r="F722" i="9"/>
  <c r="J721" i="9"/>
  <c r="F742" i="10" l="1"/>
  <c r="G742" i="10"/>
  <c r="J742" i="10" s="1"/>
  <c r="O738" i="11"/>
  <c r="M739" i="11"/>
  <c r="N739" i="11" s="1"/>
  <c r="B740" i="11"/>
  <c r="D739" i="11"/>
  <c r="H738" i="11"/>
  <c r="I738" i="11" s="1"/>
  <c r="G738" i="11"/>
  <c r="F738" i="11"/>
  <c r="J737" i="11"/>
  <c r="B744" i="10"/>
  <c r="D743" i="10"/>
  <c r="O737" i="10"/>
  <c r="M738" i="10" s="1"/>
  <c r="N738" i="10" s="1"/>
  <c r="H723" i="9"/>
  <c r="I723" i="9" s="1"/>
  <c r="G723" i="9"/>
  <c r="D724" i="9"/>
  <c r="F723" i="9"/>
  <c r="J722" i="9"/>
  <c r="E723" i="9"/>
  <c r="J738" i="11" l="1"/>
  <c r="G739" i="11"/>
  <c r="H739" i="11"/>
  <c r="I739" i="11" s="1"/>
  <c r="D740" i="11"/>
  <c r="F739" i="11"/>
  <c r="E739" i="11"/>
  <c r="B741" i="11"/>
  <c r="O739" i="11"/>
  <c r="M740" i="11" s="1"/>
  <c r="N740" i="11" s="1"/>
  <c r="H743" i="10"/>
  <c r="I743" i="10" s="1"/>
  <c r="D744" i="10"/>
  <c r="G743" i="10"/>
  <c r="F743" i="10"/>
  <c r="E743" i="10"/>
  <c r="B745" i="10"/>
  <c r="O738" i="10"/>
  <c r="M739" i="10"/>
  <c r="N739" i="10" s="1"/>
  <c r="E724" i="9"/>
  <c r="H724" i="9"/>
  <c r="I724" i="9" s="1"/>
  <c r="G724" i="9"/>
  <c r="D725" i="9"/>
  <c r="F724" i="9"/>
  <c r="J723" i="9"/>
  <c r="E744" i="10" l="1"/>
  <c r="E740" i="11"/>
  <c r="D741" i="11" s="1"/>
  <c r="O740" i="11"/>
  <c r="M741" i="11"/>
  <c r="N741" i="11" s="1"/>
  <c r="B742" i="11"/>
  <c r="H740" i="11"/>
  <c r="I740" i="11" s="1"/>
  <c r="G740" i="11"/>
  <c r="F740" i="11"/>
  <c r="J739" i="11"/>
  <c r="B746" i="10"/>
  <c r="G744" i="10"/>
  <c r="H744" i="10"/>
  <c r="I744" i="10" s="1"/>
  <c r="D745" i="10"/>
  <c r="F744" i="10"/>
  <c r="J743" i="10"/>
  <c r="O739" i="10"/>
  <c r="M740" i="10" s="1"/>
  <c r="N740" i="10" s="1"/>
  <c r="G725" i="9"/>
  <c r="H725" i="9"/>
  <c r="I725" i="9" s="1"/>
  <c r="D726" i="9"/>
  <c r="F725" i="9"/>
  <c r="J724" i="9"/>
  <c r="E725" i="9"/>
  <c r="E726" i="9" s="1"/>
  <c r="H741" i="11" l="1"/>
  <c r="I741" i="11" s="1"/>
  <c r="G741" i="11"/>
  <c r="D742" i="11"/>
  <c r="F741" i="11"/>
  <c r="J740" i="11"/>
  <c r="B743" i="11"/>
  <c r="E741" i="11"/>
  <c r="E742" i="11" s="1"/>
  <c r="O741" i="11"/>
  <c r="M742" i="11" s="1"/>
  <c r="N742" i="11" s="1"/>
  <c r="J744" i="10"/>
  <c r="G745" i="10"/>
  <c r="D746" i="10"/>
  <c r="H745" i="10"/>
  <c r="I745" i="10" s="1"/>
  <c r="F745" i="10"/>
  <c r="E745" i="10"/>
  <c r="B747" i="10"/>
  <c r="O740" i="10"/>
  <c r="M741" i="10" s="1"/>
  <c r="N741" i="10" s="1"/>
  <c r="G726" i="9"/>
  <c r="H726" i="9"/>
  <c r="I726" i="9" s="1"/>
  <c r="D727" i="9"/>
  <c r="F726" i="9"/>
  <c r="J725" i="9"/>
  <c r="O742" i="11" l="1"/>
  <c r="M743" i="11"/>
  <c r="N743" i="11" s="1"/>
  <c r="B744" i="11"/>
  <c r="G742" i="11"/>
  <c r="H742" i="11"/>
  <c r="I742" i="11" s="1"/>
  <c r="D743" i="11"/>
  <c r="F742" i="11"/>
  <c r="J741" i="11"/>
  <c r="J745" i="10"/>
  <c r="H746" i="10"/>
  <c r="I746" i="10" s="1"/>
  <c r="G746" i="10"/>
  <c r="D747" i="10"/>
  <c r="F746" i="10"/>
  <c r="E746" i="10"/>
  <c r="B748" i="10"/>
  <c r="O741" i="10"/>
  <c r="M742" i="10" s="1"/>
  <c r="N742" i="10" s="1"/>
  <c r="E727" i="9"/>
  <c r="H727" i="9"/>
  <c r="I727" i="9" s="1"/>
  <c r="G727" i="9"/>
  <c r="D728" i="9"/>
  <c r="F727" i="9"/>
  <c r="J726" i="9"/>
  <c r="E747" i="10" l="1"/>
  <c r="H743" i="11"/>
  <c r="I743" i="11" s="1"/>
  <c r="G743" i="11"/>
  <c r="D744" i="11"/>
  <c r="F743" i="11"/>
  <c r="J742" i="11"/>
  <c r="B745" i="11"/>
  <c r="E743" i="11"/>
  <c r="E744" i="11" s="1"/>
  <c r="O743" i="11"/>
  <c r="M744" i="11" s="1"/>
  <c r="N744" i="11" s="1"/>
  <c r="B749" i="10"/>
  <c r="H747" i="10"/>
  <c r="I747" i="10" s="1"/>
  <c r="D748" i="10"/>
  <c r="G747" i="10"/>
  <c r="F747" i="10"/>
  <c r="J746" i="10"/>
  <c r="O742" i="10"/>
  <c r="M743" i="10" s="1"/>
  <c r="N743" i="10" s="1"/>
  <c r="E728" i="9"/>
  <c r="H728" i="9"/>
  <c r="I728" i="9" s="1"/>
  <c r="G728" i="9"/>
  <c r="D729" i="9"/>
  <c r="F728" i="9"/>
  <c r="J727" i="9"/>
  <c r="O744" i="11" l="1"/>
  <c r="M745" i="11"/>
  <c r="N745" i="11" s="1"/>
  <c r="B746" i="11"/>
  <c r="H744" i="11"/>
  <c r="I744" i="11" s="1"/>
  <c r="G744" i="11"/>
  <c r="D745" i="11"/>
  <c r="F744" i="11"/>
  <c r="J743" i="11"/>
  <c r="G748" i="10"/>
  <c r="D749" i="10"/>
  <c r="H748" i="10"/>
  <c r="I748" i="10" s="1"/>
  <c r="F748" i="10"/>
  <c r="J747" i="10"/>
  <c r="E748" i="10"/>
  <c r="B750" i="10"/>
  <c r="O743" i="10"/>
  <c r="M744" i="10" s="1"/>
  <c r="N744" i="10" s="1"/>
  <c r="E729" i="9"/>
  <c r="H729" i="9"/>
  <c r="I729" i="9" s="1"/>
  <c r="G729" i="9"/>
  <c r="D730" i="9"/>
  <c r="F729" i="9"/>
  <c r="J728" i="9"/>
  <c r="E749" i="10" l="1"/>
  <c r="G745" i="11"/>
  <c r="H745" i="11"/>
  <c r="I745" i="11" s="1"/>
  <c r="D746" i="11"/>
  <c r="F745" i="11"/>
  <c r="J744" i="11"/>
  <c r="B747" i="11"/>
  <c r="E745" i="11"/>
  <c r="E746" i="11" s="1"/>
  <c r="O745" i="11"/>
  <c r="M746" i="11" s="1"/>
  <c r="N746" i="11" s="1"/>
  <c r="B751" i="10"/>
  <c r="J748" i="10"/>
  <c r="H749" i="10"/>
  <c r="I749" i="10" s="1"/>
  <c r="G749" i="10"/>
  <c r="D750" i="10"/>
  <c r="F749" i="10"/>
  <c r="O744" i="10"/>
  <c r="M745" i="10" s="1"/>
  <c r="N745" i="10" s="1"/>
  <c r="E730" i="9"/>
  <c r="G730" i="9"/>
  <c r="H730" i="9"/>
  <c r="I730" i="9" s="1"/>
  <c r="D731" i="9"/>
  <c r="F730" i="9"/>
  <c r="J729" i="9"/>
  <c r="O746" i="11" l="1"/>
  <c r="M747" i="11"/>
  <c r="N747" i="11" s="1"/>
  <c r="B748" i="11"/>
  <c r="H746" i="11"/>
  <c r="I746" i="11" s="1"/>
  <c r="G746" i="11"/>
  <c r="D747" i="11"/>
  <c r="F746" i="11"/>
  <c r="J745" i="11"/>
  <c r="G750" i="10"/>
  <c r="H750" i="10"/>
  <c r="I750" i="10" s="1"/>
  <c r="D751" i="10"/>
  <c r="F750" i="10"/>
  <c r="J749" i="10"/>
  <c r="E750" i="10"/>
  <c r="B752" i="10"/>
  <c r="O745" i="10"/>
  <c r="M746" i="10" s="1"/>
  <c r="N746" i="10" s="1"/>
  <c r="G731" i="9"/>
  <c r="H731" i="9"/>
  <c r="I731" i="9" s="1"/>
  <c r="D732" i="9"/>
  <c r="F731" i="9"/>
  <c r="J730" i="9"/>
  <c r="E731" i="9"/>
  <c r="E751" i="10" l="1"/>
  <c r="G747" i="11"/>
  <c r="H747" i="11"/>
  <c r="I747" i="11" s="1"/>
  <c r="D748" i="11"/>
  <c r="F747" i="11"/>
  <c r="J746" i="11"/>
  <c r="B749" i="11"/>
  <c r="E747" i="11"/>
  <c r="E748" i="11" s="1"/>
  <c r="O747" i="11"/>
  <c r="M748" i="11" s="1"/>
  <c r="N748" i="11" s="1"/>
  <c r="B753" i="10"/>
  <c r="G751" i="10"/>
  <c r="H751" i="10"/>
  <c r="I751" i="10" s="1"/>
  <c r="D752" i="10"/>
  <c r="F751" i="10"/>
  <c r="J750" i="10"/>
  <c r="O746" i="10"/>
  <c r="M747" i="10" s="1"/>
  <c r="N747" i="10" s="1"/>
  <c r="E732" i="9"/>
  <c r="G732" i="9"/>
  <c r="H732" i="9"/>
  <c r="I732" i="9" s="1"/>
  <c r="D733" i="9"/>
  <c r="F732" i="9"/>
  <c r="J731" i="9"/>
  <c r="O748" i="11" l="1"/>
  <c r="M749" i="11"/>
  <c r="N749" i="11" s="1"/>
  <c r="B750" i="11"/>
  <c r="H748" i="11"/>
  <c r="I748" i="11" s="1"/>
  <c r="G748" i="11"/>
  <c r="D749" i="11"/>
  <c r="F748" i="11"/>
  <c r="J747" i="11"/>
  <c r="G752" i="10"/>
  <c r="H752" i="10"/>
  <c r="I752" i="10" s="1"/>
  <c r="F752" i="10"/>
  <c r="J751" i="10"/>
  <c r="E752" i="10"/>
  <c r="D753" i="10" s="1"/>
  <c r="B754" i="10"/>
  <c r="O747" i="10"/>
  <c r="M748" i="10" s="1"/>
  <c r="N748" i="10" s="1"/>
  <c r="E733" i="9"/>
  <c r="G733" i="9"/>
  <c r="H733" i="9"/>
  <c r="I733" i="9" s="1"/>
  <c r="D734" i="9"/>
  <c r="F733" i="9"/>
  <c r="J732" i="9"/>
  <c r="H749" i="11" l="1"/>
  <c r="I749" i="11" s="1"/>
  <c r="G749" i="11"/>
  <c r="D750" i="11"/>
  <c r="F749" i="11"/>
  <c r="J748" i="11"/>
  <c r="B751" i="11"/>
  <c r="E749" i="11"/>
  <c r="O749" i="11"/>
  <c r="M750" i="11" s="1"/>
  <c r="N750" i="11" s="1"/>
  <c r="D754" i="10"/>
  <c r="H753" i="10"/>
  <c r="I753" i="10" s="1"/>
  <c r="G753" i="10"/>
  <c r="F753" i="10"/>
  <c r="B755" i="10"/>
  <c r="E753" i="10"/>
  <c r="J752" i="10"/>
  <c r="O748" i="10"/>
  <c r="M749" i="10" s="1"/>
  <c r="N749" i="10" s="1"/>
  <c r="E734" i="9"/>
  <c r="G734" i="9"/>
  <c r="H734" i="9"/>
  <c r="I734" i="9" s="1"/>
  <c r="D735" i="9"/>
  <c r="F734" i="9"/>
  <c r="J733" i="9"/>
  <c r="E754" i="10" l="1"/>
  <c r="E750" i="11"/>
  <c r="O750" i="11"/>
  <c r="M751" i="11"/>
  <c r="N751" i="11" s="1"/>
  <c r="B752" i="11"/>
  <c r="D751" i="11"/>
  <c r="H750" i="11"/>
  <c r="I750" i="11" s="1"/>
  <c r="G750" i="11"/>
  <c r="F750" i="11"/>
  <c r="J749" i="11"/>
  <c r="B756" i="10"/>
  <c r="J753" i="10"/>
  <c r="G754" i="10"/>
  <c r="H754" i="10"/>
  <c r="I754" i="10" s="1"/>
  <c r="D755" i="10"/>
  <c r="F754" i="10"/>
  <c r="O749" i="10"/>
  <c r="M750" i="10" s="1"/>
  <c r="N750" i="10" s="1"/>
  <c r="G735" i="9"/>
  <c r="H735" i="9"/>
  <c r="I735" i="9" s="1"/>
  <c r="D736" i="9"/>
  <c r="F735" i="9"/>
  <c r="J734" i="9"/>
  <c r="E735" i="9"/>
  <c r="E736" i="9" s="1"/>
  <c r="J750" i="11" l="1"/>
  <c r="G751" i="11"/>
  <c r="H751" i="11"/>
  <c r="I751" i="11" s="1"/>
  <c r="D752" i="11"/>
  <c r="F751" i="11"/>
  <c r="E751" i="11"/>
  <c r="B753" i="11"/>
  <c r="O751" i="11"/>
  <c r="M752" i="11" s="1"/>
  <c r="N752" i="11" s="1"/>
  <c r="J754" i="10"/>
  <c r="G755" i="10"/>
  <c r="D756" i="10"/>
  <c r="H755" i="10"/>
  <c r="I755" i="10" s="1"/>
  <c r="F755" i="10"/>
  <c r="E755" i="10"/>
  <c r="B757" i="10"/>
  <c r="O750" i="10"/>
  <c r="M751" i="10"/>
  <c r="N751" i="10" s="1"/>
  <c r="G736" i="9"/>
  <c r="H736" i="9"/>
  <c r="I736" i="9" s="1"/>
  <c r="D737" i="9"/>
  <c r="F736" i="9"/>
  <c r="J735" i="9"/>
  <c r="E756" i="10" l="1"/>
  <c r="E752" i="11"/>
  <c r="D753" i="11" s="1"/>
  <c r="O752" i="11"/>
  <c r="M753" i="11"/>
  <c r="N753" i="11" s="1"/>
  <c r="B754" i="11"/>
  <c r="H752" i="11"/>
  <c r="I752" i="11" s="1"/>
  <c r="G752" i="11"/>
  <c r="F752" i="11"/>
  <c r="J751" i="11"/>
  <c r="J755" i="10"/>
  <c r="B758" i="10"/>
  <c r="H756" i="10"/>
  <c r="I756" i="10" s="1"/>
  <c r="D757" i="10"/>
  <c r="E757" i="10" s="1"/>
  <c r="G756" i="10"/>
  <c r="F756" i="10"/>
  <c r="O751" i="10"/>
  <c r="M752" i="10" s="1"/>
  <c r="N752" i="10" s="1"/>
  <c r="G737" i="9"/>
  <c r="H737" i="9"/>
  <c r="I737" i="9" s="1"/>
  <c r="D738" i="9"/>
  <c r="F737" i="9"/>
  <c r="J736" i="9"/>
  <c r="E737" i="9"/>
  <c r="G753" i="11" l="1"/>
  <c r="H753" i="11"/>
  <c r="I753" i="11" s="1"/>
  <c r="D754" i="11"/>
  <c r="F753" i="11"/>
  <c r="J752" i="11"/>
  <c r="E753" i="11"/>
  <c r="B755" i="11"/>
  <c r="O753" i="11"/>
  <c r="M754" i="11" s="1"/>
  <c r="N754" i="11" s="1"/>
  <c r="J756" i="10"/>
  <c r="G757" i="10"/>
  <c r="H757" i="10"/>
  <c r="I757" i="10" s="1"/>
  <c r="D758" i="10"/>
  <c r="E758" i="10" s="1"/>
  <c r="F757" i="10"/>
  <c r="B759" i="10"/>
  <c r="O752" i="10"/>
  <c r="M753" i="10" s="1"/>
  <c r="N753" i="10" s="1"/>
  <c r="E738" i="9"/>
  <c r="H738" i="9"/>
  <c r="I738" i="9" s="1"/>
  <c r="G738" i="9"/>
  <c r="D739" i="9"/>
  <c r="F738" i="9"/>
  <c r="J737" i="9"/>
  <c r="E754" i="11" l="1"/>
  <c r="O754" i="11"/>
  <c r="M755" i="11" s="1"/>
  <c r="N755" i="11" s="1"/>
  <c r="B756" i="11"/>
  <c r="H754" i="11"/>
  <c r="I754" i="11" s="1"/>
  <c r="G754" i="11"/>
  <c r="D755" i="11"/>
  <c r="F754" i="11"/>
  <c r="J753" i="11"/>
  <c r="G758" i="10"/>
  <c r="D759" i="10"/>
  <c r="E759" i="10" s="1"/>
  <c r="H758" i="10"/>
  <c r="I758" i="10" s="1"/>
  <c r="F758" i="10"/>
  <c r="J757" i="10"/>
  <c r="B760" i="10"/>
  <c r="O753" i="10"/>
  <c r="M754" i="10" s="1"/>
  <c r="N754" i="10" s="1"/>
  <c r="E739" i="9"/>
  <c r="G739" i="9"/>
  <c r="H739" i="9"/>
  <c r="I739" i="9" s="1"/>
  <c r="D740" i="9"/>
  <c r="F739" i="9"/>
  <c r="J738" i="9"/>
  <c r="O755" i="11" l="1"/>
  <c r="M756" i="11" s="1"/>
  <c r="N756" i="11" s="1"/>
  <c r="H755" i="11"/>
  <c r="I755" i="11" s="1"/>
  <c r="G755" i="11"/>
  <c r="D756" i="11"/>
  <c r="F755" i="11"/>
  <c r="J754" i="11"/>
  <c r="B757" i="11"/>
  <c r="E755" i="11"/>
  <c r="E756" i="11" s="1"/>
  <c r="B761" i="10"/>
  <c r="J758" i="10"/>
  <c r="G759" i="10"/>
  <c r="D760" i="10"/>
  <c r="H759" i="10"/>
  <c r="I759" i="10" s="1"/>
  <c r="F759" i="10"/>
  <c r="O754" i="10"/>
  <c r="M755" i="10" s="1"/>
  <c r="N755" i="10" s="1"/>
  <c r="G740" i="9"/>
  <c r="H740" i="9"/>
  <c r="I740" i="9" s="1"/>
  <c r="F740" i="9"/>
  <c r="J739" i="9"/>
  <c r="E740" i="9"/>
  <c r="D741" i="9" s="1"/>
  <c r="O756" i="11" l="1"/>
  <c r="M757" i="11"/>
  <c r="N757" i="11" s="1"/>
  <c r="B758" i="11"/>
  <c r="G756" i="11"/>
  <c r="H756" i="11"/>
  <c r="I756" i="11" s="1"/>
  <c r="D757" i="11"/>
  <c r="F756" i="11"/>
  <c r="J755" i="11"/>
  <c r="J759" i="10"/>
  <c r="D761" i="10"/>
  <c r="G760" i="10"/>
  <c r="H760" i="10"/>
  <c r="I760" i="10" s="1"/>
  <c r="F760" i="10"/>
  <c r="E760" i="10"/>
  <c r="B762" i="10"/>
  <c r="O755" i="10"/>
  <c r="M756" i="10" s="1"/>
  <c r="N756" i="10" s="1"/>
  <c r="H741" i="9"/>
  <c r="I741" i="9" s="1"/>
  <c r="D742" i="9"/>
  <c r="G741" i="9"/>
  <c r="E741" i="9"/>
  <c r="E742" i="9" s="1"/>
  <c r="F741" i="9"/>
  <c r="J740" i="9"/>
  <c r="E761" i="10" l="1"/>
  <c r="H757" i="11"/>
  <c r="I757" i="11" s="1"/>
  <c r="G757" i="11"/>
  <c r="D758" i="11"/>
  <c r="F757" i="11"/>
  <c r="J756" i="11"/>
  <c r="E757" i="11"/>
  <c r="E758" i="11" s="1"/>
  <c r="B759" i="11"/>
  <c r="O757" i="11"/>
  <c r="M758" i="11" s="1"/>
  <c r="N758" i="11" s="1"/>
  <c r="B763" i="10"/>
  <c r="J760" i="10"/>
  <c r="G761" i="10"/>
  <c r="D762" i="10"/>
  <c r="H761" i="10"/>
  <c r="I761" i="10" s="1"/>
  <c r="F761" i="10"/>
  <c r="O756" i="10"/>
  <c r="M757" i="10"/>
  <c r="N757" i="10" s="1"/>
  <c r="H742" i="9"/>
  <c r="I742" i="9" s="1"/>
  <c r="G742" i="9"/>
  <c r="D743" i="9"/>
  <c r="F742" i="9"/>
  <c r="J741" i="9"/>
  <c r="O758" i="11" l="1"/>
  <c r="M759" i="11"/>
  <c r="N759" i="11" s="1"/>
  <c r="B760" i="11"/>
  <c r="H758" i="11"/>
  <c r="I758" i="11" s="1"/>
  <c r="G758" i="11"/>
  <c r="D759" i="11"/>
  <c r="F758" i="11"/>
  <c r="J757" i="11"/>
  <c r="H762" i="10"/>
  <c r="I762" i="10" s="1"/>
  <c r="G762" i="10"/>
  <c r="D763" i="10"/>
  <c r="F762" i="10"/>
  <c r="J761" i="10"/>
  <c r="E762" i="10"/>
  <c r="B764" i="10"/>
  <c r="O757" i="10"/>
  <c r="M758" i="10"/>
  <c r="N758" i="10" s="1"/>
  <c r="H743" i="9"/>
  <c r="I743" i="9" s="1"/>
  <c r="D744" i="9"/>
  <c r="G743" i="9"/>
  <c r="F743" i="9"/>
  <c r="J742" i="9"/>
  <c r="E743" i="9"/>
  <c r="E744" i="9" s="1"/>
  <c r="E763" i="10" l="1"/>
  <c r="H759" i="11"/>
  <c r="I759" i="11" s="1"/>
  <c r="D760" i="11"/>
  <c r="G759" i="11"/>
  <c r="F759" i="11"/>
  <c r="J758" i="11"/>
  <c r="E759" i="11"/>
  <c r="E760" i="11" s="1"/>
  <c r="B761" i="11"/>
  <c r="O759" i="11"/>
  <c r="M760" i="11" s="1"/>
  <c r="N760" i="11" s="1"/>
  <c r="B765" i="10"/>
  <c r="G763" i="10"/>
  <c r="H763" i="10"/>
  <c r="I763" i="10" s="1"/>
  <c r="D764" i="10"/>
  <c r="F763" i="10"/>
  <c r="J762" i="10"/>
  <c r="O758" i="10"/>
  <c r="M759" i="10" s="1"/>
  <c r="N759" i="10" s="1"/>
  <c r="D745" i="9"/>
  <c r="G744" i="9"/>
  <c r="H744" i="9"/>
  <c r="I744" i="9" s="1"/>
  <c r="F744" i="9"/>
  <c r="J743" i="9"/>
  <c r="O760" i="11" l="1"/>
  <c r="M761" i="11"/>
  <c r="N761" i="11" s="1"/>
  <c r="B762" i="11"/>
  <c r="H760" i="11"/>
  <c r="I760" i="11" s="1"/>
  <c r="G760" i="11"/>
  <c r="D761" i="11"/>
  <c r="F760" i="11"/>
  <c r="J759" i="11"/>
  <c r="G764" i="10"/>
  <c r="H764" i="10"/>
  <c r="I764" i="10" s="1"/>
  <c r="F764" i="10"/>
  <c r="J763" i="10"/>
  <c r="E764" i="10"/>
  <c r="D765" i="10" s="1"/>
  <c r="B766" i="10"/>
  <c r="O759" i="10"/>
  <c r="M760" i="10" s="1"/>
  <c r="N760" i="10" s="1"/>
  <c r="J744" i="9"/>
  <c r="G745" i="9"/>
  <c r="H745" i="9"/>
  <c r="I745" i="9" s="1"/>
  <c r="D746" i="9"/>
  <c r="F745" i="9"/>
  <c r="E745" i="9"/>
  <c r="E746" i="9" s="1"/>
  <c r="G761" i="11" l="1"/>
  <c r="H761" i="11"/>
  <c r="I761" i="11" s="1"/>
  <c r="D762" i="11"/>
  <c r="F761" i="11"/>
  <c r="J760" i="11"/>
  <c r="E761" i="11"/>
  <c r="E762" i="11" s="1"/>
  <c r="B763" i="11"/>
  <c r="O761" i="11"/>
  <c r="M762" i="11"/>
  <c r="N762" i="11" s="1"/>
  <c r="H765" i="10"/>
  <c r="I765" i="10" s="1"/>
  <c r="D766" i="10"/>
  <c r="G765" i="10"/>
  <c r="F765" i="10"/>
  <c r="B767" i="10"/>
  <c r="E765" i="10"/>
  <c r="J764" i="10"/>
  <c r="O760" i="10"/>
  <c r="M761" i="10" s="1"/>
  <c r="N761" i="10" s="1"/>
  <c r="H746" i="9"/>
  <c r="I746" i="9" s="1"/>
  <c r="G746" i="9"/>
  <c r="D747" i="9"/>
  <c r="F746" i="9"/>
  <c r="J745" i="9"/>
  <c r="B764" i="11" l="1"/>
  <c r="O762" i="11"/>
  <c r="M763" i="11"/>
  <c r="N763" i="11" s="1"/>
  <c r="G762" i="11"/>
  <c r="H762" i="11"/>
  <c r="I762" i="11" s="1"/>
  <c r="D763" i="11"/>
  <c r="F762" i="11"/>
  <c r="J761" i="11"/>
  <c r="E766" i="10"/>
  <c r="B768" i="10"/>
  <c r="G766" i="10"/>
  <c r="D767" i="10"/>
  <c r="H766" i="10"/>
  <c r="I766" i="10" s="1"/>
  <c r="F766" i="10"/>
  <c r="J765" i="10"/>
  <c r="O761" i="10"/>
  <c r="M762" i="10" s="1"/>
  <c r="N762" i="10" s="1"/>
  <c r="E747" i="9"/>
  <c r="G747" i="9"/>
  <c r="H747" i="9"/>
  <c r="I747" i="9" s="1"/>
  <c r="D748" i="9"/>
  <c r="F747" i="9"/>
  <c r="J746" i="9"/>
  <c r="D764" i="11" l="1"/>
  <c r="H763" i="11"/>
  <c r="I763" i="11" s="1"/>
  <c r="G763" i="11"/>
  <c r="F763" i="11"/>
  <c r="J762" i="11"/>
  <c r="O763" i="11"/>
  <c r="M764" i="11" s="1"/>
  <c r="N764" i="11" s="1"/>
  <c r="B765" i="11"/>
  <c r="E763" i="11"/>
  <c r="E764" i="11" s="1"/>
  <c r="E767" i="10"/>
  <c r="J766" i="10"/>
  <c r="D768" i="10"/>
  <c r="H767" i="10"/>
  <c r="I767" i="10" s="1"/>
  <c r="G767" i="10"/>
  <c r="F767" i="10"/>
  <c r="B769" i="10"/>
  <c r="O762" i="10"/>
  <c r="M763" i="10" s="1"/>
  <c r="N763" i="10" s="1"/>
  <c r="H748" i="9"/>
  <c r="I748" i="9" s="1"/>
  <c r="G748" i="9"/>
  <c r="D749" i="9"/>
  <c r="F748" i="9"/>
  <c r="J747" i="9"/>
  <c r="E748" i="9"/>
  <c r="O764" i="11" l="1"/>
  <c r="M765" i="11" s="1"/>
  <c r="N765" i="11" s="1"/>
  <c r="B766" i="11"/>
  <c r="J763" i="11"/>
  <c r="D765" i="11"/>
  <c r="G764" i="11"/>
  <c r="H764" i="11"/>
  <c r="I764" i="11" s="1"/>
  <c r="F764" i="11"/>
  <c r="E768" i="10"/>
  <c r="J767" i="10"/>
  <c r="G768" i="10"/>
  <c r="D769" i="10"/>
  <c r="H768" i="10"/>
  <c r="I768" i="10" s="1"/>
  <c r="F768" i="10"/>
  <c r="B770" i="10"/>
  <c r="O763" i="10"/>
  <c r="M764" i="10"/>
  <c r="N764" i="10" s="1"/>
  <c r="E749" i="9"/>
  <c r="H749" i="9"/>
  <c r="I749" i="9" s="1"/>
  <c r="G749" i="9"/>
  <c r="D750" i="9"/>
  <c r="F749" i="9"/>
  <c r="J748" i="9"/>
  <c r="O765" i="11" l="1"/>
  <c r="M766" i="11"/>
  <c r="N766" i="11" s="1"/>
  <c r="J764" i="11"/>
  <c r="H765" i="11"/>
  <c r="I765" i="11" s="1"/>
  <c r="G765" i="11"/>
  <c r="D766" i="11"/>
  <c r="F765" i="11"/>
  <c r="E765" i="11"/>
  <c r="E766" i="11" s="1"/>
  <c r="B767" i="11"/>
  <c r="E769" i="10"/>
  <c r="B771" i="10"/>
  <c r="J768" i="10"/>
  <c r="H769" i="10"/>
  <c r="I769" i="10" s="1"/>
  <c r="D770" i="10"/>
  <c r="G769" i="10"/>
  <c r="F769" i="10"/>
  <c r="O764" i="10"/>
  <c r="M765" i="10" s="1"/>
  <c r="N765" i="10" s="1"/>
  <c r="G750" i="9"/>
  <c r="H750" i="9"/>
  <c r="I750" i="9" s="1"/>
  <c r="D751" i="9"/>
  <c r="F750" i="9"/>
  <c r="J749" i="9"/>
  <c r="E750" i="9"/>
  <c r="E751" i="9" s="1"/>
  <c r="B768" i="11" l="1"/>
  <c r="G766" i="11"/>
  <c r="H766" i="11"/>
  <c r="I766" i="11" s="1"/>
  <c r="D767" i="11"/>
  <c r="F766" i="11"/>
  <c r="J765" i="11"/>
  <c r="O766" i="11"/>
  <c r="M767" i="11" s="1"/>
  <c r="N767" i="11" s="1"/>
  <c r="G770" i="10"/>
  <c r="H770" i="10"/>
  <c r="I770" i="10" s="1"/>
  <c r="D771" i="10"/>
  <c r="F770" i="10"/>
  <c r="J769" i="10"/>
  <c r="E770" i="10"/>
  <c r="B772" i="10"/>
  <c r="O765" i="10"/>
  <c r="M766" i="10" s="1"/>
  <c r="N766" i="10" s="1"/>
  <c r="G751" i="9"/>
  <c r="H751" i="9"/>
  <c r="I751" i="9" s="1"/>
  <c r="D752" i="9"/>
  <c r="F751" i="9"/>
  <c r="J750" i="9"/>
  <c r="E771" i="10" l="1"/>
  <c r="O767" i="11"/>
  <c r="M768" i="11"/>
  <c r="N768" i="11" s="1"/>
  <c r="H767" i="11"/>
  <c r="I767" i="11" s="1"/>
  <c r="G767" i="11"/>
  <c r="D768" i="11"/>
  <c r="F767" i="11"/>
  <c r="J766" i="11"/>
  <c r="B769" i="11"/>
  <c r="E767" i="11"/>
  <c r="E768" i="11" s="1"/>
  <c r="B773" i="10"/>
  <c r="G771" i="10"/>
  <c r="D772" i="10"/>
  <c r="H771" i="10"/>
  <c r="I771" i="10" s="1"/>
  <c r="F771" i="10"/>
  <c r="J770" i="10"/>
  <c r="O766" i="10"/>
  <c r="M767" i="10" s="1"/>
  <c r="N767" i="10" s="1"/>
  <c r="H752" i="9"/>
  <c r="I752" i="9" s="1"/>
  <c r="G752" i="9"/>
  <c r="F752" i="9"/>
  <c r="J751" i="9"/>
  <c r="E752" i="9"/>
  <c r="D753" i="9" s="1"/>
  <c r="B770" i="11" l="1"/>
  <c r="H768" i="11"/>
  <c r="I768" i="11" s="1"/>
  <c r="G768" i="11"/>
  <c r="D769" i="11"/>
  <c r="F768" i="11"/>
  <c r="J767" i="11"/>
  <c r="O768" i="11"/>
  <c r="M769" i="11" s="1"/>
  <c r="N769" i="11" s="1"/>
  <c r="J771" i="10"/>
  <c r="D773" i="10"/>
  <c r="H772" i="10"/>
  <c r="I772" i="10" s="1"/>
  <c r="G772" i="10"/>
  <c r="F772" i="10"/>
  <c r="E772" i="10"/>
  <c r="B774" i="10"/>
  <c r="O767" i="10"/>
  <c r="M768" i="10" s="1"/>
  <c r="N768" i="10" s="1"/>
  <c r="H753" i="9"/>
  <c r="I753" i="9" s="1"/>
  <c r="D754" i="9"/>
  <c r="G753" i="9"/>
  <c r="E753" i="9"/>
  <c r="E754" i="9" s="1"/>
  <c r="F753" i="9"/>
  <c r="J752" i="9"/>
  <c r="E773" i="10" l="1"/>
  <c r="O769" i="11"/>
  <c r="M770" i="11"/>
  <c r="N770" i="11" s="1"/>
  <c r="D770" i="11"/>
  <c r="H769" i="11"/>
  <c r="I769" i="11" s="1"/>
  <c r="G769" i="11"/>
  <c r="F769" i="11"/>
  <c r="J768" i="11"/>
  <c r="E769" i="11"/>
  <c r="E770" i="11" s="1"/>
  <c r="B771" i="11"/>
  <c r="B775" i="10"/>
  <c r="J772" i="10"/>
  <c r="G773" i="10"/>
  <c r="H773" i="10"/>
  <c r="I773" i="10" s="1"/>
  <c r="D774" i="10"/>
  <c r="F773" i="10"/>
  <c r="O768" i="10"/>
  <c r="M769" i="10" s="1"/>
  <c r="N769" i="10" s="1"/>
  <c r="G754" i="9"/>
  <c r="H754" i="9"/>
  <c r="I754" i="9" s="1"/>
  <c r="D755" i="9"/>
  <c r="F754" i="9"/>
  <c r="J753" i="9"/>
  <c r="B772" i="11" l="1"/>
  <c r="J769" i="11"/>
  <c r="D771" i="11"/>
  <c r="G770" i="11"/>
  <c r="H770" i="11"/>
  <c r="I770" i="11" s="1"/>
  <c r="F770" i="11"/>
  <c r="O770" i="11"/>
  <c r="M771" i="11" s="1"/>
  <c r="N771" i="11" s="1"/>
  <c r="H774" i="10"/>
  <c r="I774" i="10" s="1"/>
  <c r="D775" i="10"/>
  <c r="G774" i="10"/>
  <c r="F774" i="10"/>
  <c r="J773" i="10"/>
  <c r="E774" i="10"/>
  <c r="B776" i="10"/>
  <c r="O769" i="10"/>
  <c r="M770" i="10" s="1"/>
  <c r="N770" i="10" s="1"/>
  <c r="G755" i="9"/>
  <c r="H755" i="9"/>
  <c r="I755" i="9" s="1"/>
  <c r="D756" i="9"/>
  <c r="F755" i="9"/>
  <c r="J754" i="9"/>
  <c r="E755" i="9"/>
  <c r="E756" i="9" s="1"/>
  <c r="E775" i="10" l="1"/>
  <c r="O771" i="11"/>
  <c r="M772" i="11"/>
  <c r="N772" i="11" s="1"/>
  <c r="J770" i="11"/>
  <c r="H771" i="11"/>
  <c r="I771" i="11" s="1"/>
  <c r="G771" i="11"/>
  <c r="D772" i="11"/>
  <c r="F771" i="11"/>
  <c r="B773" i="11"/>
  <c r="E771" i="11"/>
  <c r="E772" i="11" s="1"/>
  <c r="B777" i="10"/>
  <c r="G775" i="10"/>
  <c r="H775" i="10"/>
  <c r="I775" i="10" s="1"/>
  <c r="D776" i="10"/>
  <c r="F775" i="10"/>
  <c r="J774" i="10"/>
  <c r="O770" i="10"/>
  <c r="M771" i="10" s="1"/>
  <c r="N771" i="10" s="1"/>
  <c r="H756" i="9"/>
  <c r="I756" i="9" s="1"/>
  <c r="G756" i="9"/>
  <c r="D757" i="9"/>
  <c r="F756" i="9"/>
  <c r="J755" i="9"/>
  <c r="B774" i="11" l="1"/>
  <c r="H772" i="11"/>
  <c r="I772" i="11" s="1"/>
  <c r="G772" i="11"/>
  <c r="D773" i="11"/>
  <c r="F772" i="11"/>
  <c r="J771" i="11"/>
  <c r="O772" i="11"/>
  <c r="M773" i="11" s="1"/>
  <c r="N773" i="11" s="1"/>
  <c r="J775" i="10"/>
  <c r="G776" i="10"/>
  <c r="H776" i="10"/>
  <c r="I776" i="10" s="1"/>
  <c r="F776" i="10"/>
  <c r="E776" i="10"/>
  <c r="D777" i="10" s="1"/>
  <c r="B778" i="10"/>
  <c r="O771" i="10"/>
  <c r="M772" i="10" s="1"/>
  <c r="N772" i="10" s="1"/>
  <c r="E757" i="9"/>
  <c r="H757" i="9"/>
  <c r="I757" i="9" s="1"/>
  <c r="G757" i="9"/>
  <c r="D758" i="9"/>
  <c r="F757" i="9"/>
  <c r="J756" i="9"/>
  <c r="O773" i="11" l="1"/>
  <c r="M774" i="11"/>
  <c r="N774" i="11" s="1"/>
  <c r="H773" i="11"/>
  <c r="I773" i="11" s="1"/>
  <c r="G773" i="11"/>
  <c r="D774" i="11"/>
  <c r="F773" i="11"/>
  <c r="J772" i="11"/>
  <c r="E773" i="11"/>
  <c r="E774" i="11" s="1"/>
  <c r="B775" i="11"/>
  <c r="G777" i="10"/>
  <c r="H777" i="10"/>
  <c r="I777" i="10" s="1"/>
  <c r="D778" i="10"/>
  <c r="F777" i="10"/>
  <c r="J776" i="10"/>
  <c r="E777" i="10"/>
  <c r="B779" i="10"/>
  <c r="O772" i="10"/>
  <c r="M773" i="10" s="1"/>
  <c r="N773" i="10" s="1"/>
  <c r="G758" i="9"/>
  <c r="H758" i="9"/>
  <c r="I758" i="9" s="1"/>
  <c r="D759" i="9"/>
  <c r="F758" i="9"/>
  <c r="J757" i="9"/>
  <c r="E758" i="9"/>
  <c r="E759" i="9" s="1"/>
  <c r="B776" i="11" l="1"/>
  <c r="G774" i="11"/>
  <c r="H774" i="11"/>
  <c r="I774" i="11" s="1"/>
  <c r="D775" i="11"/>
  <c r="F774" i="11"/>
  <c r="J773" i="11"/>
  <c r="O774" i="11"/>
  <c r="M775" i="11" s="1"/>
  <c r="N775" i="11" s="1"/>
  <c r="D779" i="10"/>
  <c r="G778" i="10"/>
  <c r="H778" i="10"/>
  <c r="I778" i="10" s="1"/>
  <c r="F778" i="10"/>
  <c r="J777" i="10"/>
  <c r="E778" i="10"/>
  <c r="B780" i="10"/>
  <c r="O773" i="10"/>
  <c r="M774" i="10" s="1"/>
  <c r="N774" i="10" s="1"/>
  <c r="G759" i="9"/>
  <c r="H759" i="9"/>
  <c r="I759" i="9" s="1"/>
  <c r="D760" i="9"/>
  <c r="F759" i="9"/>
  <c r="J758" i="9"/>
  <c r="E779" i="10" l="1"/>
  <c r="O775" i="11"/>
  <c r="M776" i="11"/>
  <c r="N776" i="11" s="1"/>
  <c r="H775" i="11"/>
  <c r="I775" i="11" s="1"/>
  <c r="G775" i="11"/>
  <c r="D776" i="11"/>
  <c r="F775" i="11"/>
  <c r="J774" i="11"/>
  <c r="B777" i="11"/>
  <c r="E775" i="11"/>
  <c r="E776" i="11" s="1"/>
  <c r="B781" i="10"/>
  <c r="J778" i="10"/>
  <c r="D780" i="10"/>
  <c r="H779" i="10"/>
  <c r="I779" i="10" s="1"/>
  <c r="G779" i="10"/>
  <c r="F779" i="10"/>
  <c r="O774" i="10"/>
  <c r="M775" i="10" s="1"/>
  <c r="N775" i="10" s="1"/>
  <c r="G760" i="9"/>
  <c r="H760" i="9"/>
  <c r="I760" i="9" s="1"/>
  <c r="D761" i="9"/>
  <c r="F760" i="9"/>
  <c r="J759" i="9"/>
  <c r="E760" i="9"/>
  <c r="E761" i="9" s="1"/>
  <c r="B778" i="11" l="1"/>
  <c r="H776" i="11"/>
  <c r="I776" i="11" s="1"/>
  <c r="D777" i="11"/>
  <c r="G776" i="11"/>
  <c r="F776" i="11"/>
  <c r="J775" i="11"/>
  <c r="O776" i="11"/>
  <c r="M777" i="11" s="1"/>
  <c r="N777" i="11" s="1"/>
  <c r="J779" i="10"/>
  <c r="D781" i="10"/>
  <c r="H780" i="10"/>
  <c r="I780" i="10" s="1"/>
  <c r="G780" i="10"/>
  <c r="F780" i="10"/>
  <c r="E780" i="10"/>
  <c r="B782" i="10"/>
  <c r="O775" i="10"/>
  <c r="M776" i="10"/>
  <c r="N776" i="10" s="1"/>
  <c r="G761" i="9"/>
  <c r="H761" i="9"/>
  <c r="I761" i="9" s="1"/>
  <c r="D762" i="9"/>
  <c r="F761" i="9"/>
  <c r="J760" i="9"/>
  <c r="E781" i="10" l="1"/>
  <c r="O777" i="11"/>
  <c r="M778" i="11"/>
  <c r="N778" i="11" s="1"/>
  <c r="H777" i="11"/>
  <c r="I777" i="11" s="1"/>
  <c r="G777" i="11"/>
  <c r="D778" i="11"/>
  <c r="F777" i="11"/>
  <c r="J776" i="11"/>
  <c r="E777" i="11"/>
  <c r="E778" i="11" s="1"/>
  <c r="B779" i="11"/>
  <c r="B783" i="10"/>
  <c r="J780" i="10"/>
  <c r="H781" i="10"/>
  <c r="I781" i="10" s="1"/>
  <c r="D782" i="10"/>
  <c r="G781" i="10"/>
  <c r="F781" i="10"/>
  <c r="O776" i="10"/>
  <c r="M777" i="10" s="1"/>
  <c r="N777" i="10" s="1"/>
  <c r="G762" i="9"/>
  <c r="H762" i="9"/>
  <c r="I762" i="9" s="1"/>
  <c r="D763" i="9"/>
  <c r="F762" i="9"/>
  <c r="J761" i="9"/>
  <c r="E762" i="9"/>
  <c r="E763" i="9" s="1"/>
  <c r="B780" i="11" l="1"/>
  <c r="G778" i="11"/>
  <c r="H778" i="11"/>
  <c r="I778" i="11" s="1"/>
  <c r="D779" i="11"/>
  <c r="F778" i="11"/>
  <c r="J777" i="11"/>
  <c r="O778" i="11"/>
  <c r="M779" i="11" s="1"/>
  <c r="N779" i="11" s="1"/>
  <c r="G782" i="10"/>
  <c r="H782" i="10"/>
  <c r="I782" i="10" s="1"/>
  <c r="D783" i="10"/>
  <c r="F782" i="10"/>
  <c r="J781" i="10"/>
  <c r="E782" i="10"/>
  <c r="B784" i="10"/>
  <c r="O777" i="10"/>
  <c r="M778" i="10" s="1"/>
  <c r="N778" i="10" s="1"/>
  <c r="G763" i="9"/>
  <c r="H763" i="9"/>
  <c r="I763" i="9" s="1"/>
  <c r="D764" i="9"/>
  <c r="F763" i="9"/>
  <c r="J762" i="9"/>
  <c r="E783" i="10" l="1"/>
  <c r="O779" i="11"/>
  <c r="M780" i="11"/>
  <c r="N780" i="11" s="1"/>
  <c r="H779" i="11"/>
  <c r="I779" i="11" s="1"/>
  <c r="G779" i="11"/>
  <c r="D780" i="11"/>
  <c r="F779" i="11"/>
  <c r="J778" i="11"/>
  <c r="B781" i="11"/>
  <c r="E779" i="11"/>
  <c r="E780" i="11" s="1"/>
  <c r="B785" i="10"/>
  <c r="H783" i="10"/>
  <c r="I783" i="10" s="1"/>
  <c r="G783" i="10"/>
  <c r="D784" i="10"/>
  <c r="F783" i="10"/>
  <c r="J782" i="10"/>
  <c r="O778" i="10"/>
  <c r="M779" i="10"/>
  <c r="N779" i="10" s="1"/>
  <c r="G764" i="9"/>
  <c r="H764" i="9"/>
  <c r="I764" i="9" s="1"/>
  <c r="F764" i="9"/>
  <c r="J763" i="9"/>
  <c r="E764" i="9"/>
  <c r="D765" i="9" s="1"/>
  <c r="B782" i="11" l="1"/>
  <c r="H780" i="11"/>
  <c r="I780" i="11" s="1"/>
  <c r="G780" i="11"/>
  <c r="D781" i="11"/>
  <c r="F780" i="11"/>
  <c r="J779" i="11"/>
  <c r="O780" i="11"/>
  <c r="M781" i="11" s="1"/>
  <c r="N781" i="11" s="1"/>
  <c r="G784" i="10"/>
  <c r="D785" i="10"/>
  <c r="H784" i="10"/>
  <c r="I784" i="10" s="1"/>
  <c r="F784" i="10"/>
  <c r="J783" i="10"/>
  <c r="E784" i="10"/>
  <c r="B786" i="10"/>
  <c r="O779" i="10"/>
  <c r="M780" i="10" s="1"/>
  <c r="N780" i="10" s="1"/>
  <c r="H765" i="9"/>
  <c r="I765" i="9" s="1"/>
  <c r="E765" i="9"/>
  <c r="G765" i="9"/>
  <c r="D766" i="9"/>
  <c r="F765" i="9"/>
  <c r="J764" i="9"/>
  <c r="E785" i="10" l="1"/>
  <c r="O781" i="11"/>
  <c r="M782" i="11"/>
  <c r="N782" i="11" s="1"/>
  <c r="H781" i="11"/>
  <c r="I781" i="11" s="1"/>
  <c r="G781" i="11"/>
  <c r="D782" i="11"/>
  <c r="F781" i="11"/>
  <c r="J780" i="11"/>
  <c r="E781" i="11"/>
  <c r="E782" i="11" s="1"/>
  <c r="B783" i="11"/>
  <c r="J784" i="10"/>
  <c r="G785" i="10"/>
  <c r="H785" i="10"/>
  <c r="I785" i="10" s="1"/>
  <c r="D786" i="10"/>
  <c r="F785" i="10"/>
  <c r="B787" i="10"/>
  <c r="O780" i="10"/>
  <c r="M781" i="10" s="1"/>
  <c r="N781" i="10" s="1"/>
  <c r="E766" i="9"/>
  <c r="G766" i="9"/>
  <c r="H766" i="9"/>
  <c r="I766" i="9" s="1"/>
  <c r="D767" i="9"/>
  <c r="F766" i="9"/>
  <c r="J765" i="9"/>
  <c r="E786" i="10" l="1"/>
  <c r="B784" i="11"/>
  <c r="D783" i="11"/>
  <c r="H782" i="11"/>
  <c r="I782" i="11" s="1"/>
  <c r="G782" i="11"/>
  <c r="F782" i="11"/>
  <c r="J781" i="11"/>
  <c r="O782" i="11"/>
  <c r="M783" i="11" s="1"/>
  <c r="N783" i="11" s="1"/>
  <c r="B788" i="10"/>
  <c r="G786" i="10"/>
  <c r="H786" i="10"/>
  <c r="I786" i="10" s="1"/>
  <c r="D787" i="10"/>
  <c r="F786" i="10"/>
  <c r="J785" i="10"/>
  <c r="O781" i="10"/>
  <c r="M782" i="10"/>
  <c r="N782" i="10" s="1"/>
  <c r="G767" i="9"/>
  <c r="H767" i="9"/>
  <c r="I767" i="9" s="1"/>
  <c r="D768" i="9"/>
  <c r="F767" i="9"/>
  <c r="J766" i="9"/>
  <c r="E767" i="9"/>
  <c r="E768" i="9" s="1"/>
  <c r="O783" i="11" l="1"/>
  <c r="M784" i="11"/>
  <c r="N784" i="11" s="1"/>
  <c r="J782" i="11"/>
  <c r="H783" i="11"/>
  <c r="I783" i="11" s="1"/>
  <c r="G783" i="11"/>
  <c r="D784" i="11"/>
  <c r="F783" i="11"/>
  <c r="B785" i="11"/>
  <c r="E783" i="11"/>
  <c r="E784" i="11" s="1"/>
  <c r="G787" i="10"/>
  <c r="D788" i="10"/>
  <c r="H787" i="10"/>
  <c r="I787" i="10" s="1"/>
  <c r="F787" i="10"/>
  <c r="J786" i="10"/>
  <c r="E787" i="10"/>
  <c r="B789" i="10"/>
  <c r="O782" i="10"/>
  <c r="M783" i="10" s="1"/>
  <c r="N783" i="10" s="1"/>
  <c r="H768" i="9"/>
  <c r="I768" i="9" s="1"/>
  <c r="G768" i="9"/>
  <c r="D769" i="9"/>
  <c r="F768" i="9"/>
  <c r="J767" i="9"/>
  <c r="E788" i="10" l="1"/>
  <c r="D789" i="10" s="1"/>
  <c r="H789" i="10" s="1"/>
  <c r="I789" i="10" s="1"/>
  <c r="B786" i="11"/>
  <c r="H784" i="11"/>
  <c r="I784" i="11" s="1"/>
  <c r="G784" i="11"/>
  <c r="D785" i="11"/>
  <c r="F784" i="11"/>
  <c r="J783" i="11"/>
  <c r="O784" i="11"/>
  <c r="M785" i="11" s="1"/>
  <c r="N785" i="11" s="1"/>
  <c r="B790" i="10"/>
  <c r="F789" i="10"/>
  <c r="J787" i="10"/>
  <c r="G788" i="10"/>
  <c r="H788" i="10"/>
  <c r="I788" i="10" s="1"/>
  <c r="F788" i="10"/>
  <c r="O783" i="10"/>
  <c r="M784" i="10" s="1"/>
  <c r="N784" i="10" s="1"/>
  <c r="G769" i="9"/>
  <c r="H769" i="9"/>
  <c r="I769" i="9" s="1"/>
  <c r="D770" i="9"/>
  <c r="F769" i="9"/>
  <c r="J768" i="9"/>
  <c r="E769" i="9"/>
  <c r="E770" i="9" s="1"/>
  <c r="E789" i="10" l="1"/>
  <c r="G789" i="10"/>
  <c r="J789" i="10" s="1"/>
  <c r="O785" i="11"/>
  <c r="M786" i="11" s="1"/>
  <c r="N786" i="11" s="1"/>
  <c r="H785" i="11"/>
  <c r="I785" i="11" s="1"/>
  <c r="G785" i="11"/>
  <c r="D786" i="11"/>
  <c r="F785" i="11"/>
  <c r="J784" i="11"/>
  <c r="B787" i="11"/>
  <c r="E785" i="11"/>
  <c r="E786" i="11" s="1"/>
  <c r="B791" i="10"/>
  <c r="D790" i="10"/>
  <c r="J788" i="10"/>
  <c r="O784" i="10"/>
  <c r="M785" i="10"/>
  <c r="N785" i="10" s="1"/>
  <c r="H770" i="9"/>
  <c r="I770" i="9" s="1"/>
  <c r="G770" i="9"/>
  <c r="D771" i="9"/>
  <c r="F770" i="9"/>
  <c r="J769" i="9"/>
  <c r="O786" i="11" l="1"/>
  <c r="M787" i="11" s="1"/>
  <c r="N787" i="11" s="1"/>
  <c r="B788" i="11"/>
  <c r="H786" i="11"/>
  <c r="I786" i="11" s="1"/>
  <c r="G786" i="11"/>
  <c r="D787" i="11"/>
  <c r="F786" i="11"/>
  <c r="J785" i="11"/>
  <c r="G790" i="10"/>
  <c r="H790" i="10"/>
  <c r="I790" i="10" s="1"/>
  <c r="D791" i="10"/>
  <c r="F790" i="10"/>
  <c r="E790" i="10"/>
  <c r="E791" i="10" s="1"/>
  <c r="B792" i="10"/>
  <c r="O785" i="10"/>
  <c r="M786" i="10" s="1"/>
  <c r="N786" i="10" s="1"/>
  <c r="E771" i="9"/>
  <c r="G771" i="9"/>
  <c r="H771" i="9"/>
  <c r="I771" i="9" s="1"/>
  <c r="D772" i="9"/>
  <c r="F771" i="9"/>
  <c r="J770" i="9"/>
  <c r="O787" i="11" l="1"/>
  <c r="M788" i="11" s="1"/>
  <c r="N788" i="11" s="1"/>
  <c r="H787" i="11"/>
  <c r="I787" i="11" s="1"/>
  <c r="G787" i="11"/>
  <c r="D788" i="11"/>
  <c r="F787" i="11"/>
  <c r="J786" i="11"/>
  <c r="E787" i="11"/>
  <c r="E788" i="11" s="1"/>
  <c r="B789" i="11"/>
  <c r="J790" i="10"/>
  <c r="B793" i="10"/>
  <c r="H791" i="10"/>
  <c r="I791" i="10" s="1"/>
  <c r="G791" i="10"/>
  <c r="D792" i="10"/>
  <c r="E792" i="10" s="1"/>
  <c r="F791" i="10"/>
  <c r="O786" i="10"/>
  <c r="M787" i="10" s="1"/>
  <c r="N787" i="10" s="1"/>
  <c r="H772" i="9"/>
  <c r="I772" i="9" s="1"/>
  <c r="G772" i="9"/>
  <c r="D773" i="9"/>
  <c r="F772" i="9"/>
  <c r="J771" i="9"/>
  <c r="E772" i="9"/>
  <c r="O788" i="11" l="1"/>
  <c r="M789" i="11"/>
  <c r="N789" i="11" s="1"/>
  <c r="B790" i="11"/>
  <c r="H788" i="11"/>
  <c r="I788" i="11" s="1"/>
  <c r="G788" i="11"/>
  <c r="D789" i="11"/>
  <c r="F788" i="11"/>
  <c r="J787" i="11"/>
  <c r="G792" i="10"/>
  <c r="D793" i="10"/>
  <c r="E793" i="10" s="1"/>
  <c r="H792" i="10"/>
  <c r="I792" i="10" s="1"/>
  <c r="F792" i="10"/>
  <c r="J791" i="10"/>
  <c r="B794" i="10"/>
  <c r="O787" i="10"/>
  <c r="M788" i="10" s="1"/>
  <c r="N788" i="10" s="1"/>
  <c r="E773" i="9"/>
  <c r="H773" i="9"/>
  <c r="I773" i="9" s="1"/>
  <c r="G773" i="9"/>
  <c r="D774" i="9"/>
  <c r="F773" i="9"/>
  <c r="J772" i="9"/>
  <c r="H789" i="11" l="1"/>
  <c r="I789" i="11" s="1"/>
  <c r="G789" i="11"/>
  <c r="D790" i="11"/>
  <c r="F789" i="11"/>
  <c r="J788" i="11"/>
  <c r="E789" i="11"/>
  <c r="E790" i="11" s="1"/>
  <c r="B791" i="11"/>
  <c r="O789" i="11"/>
  <c r="M790" i="11" s="1"/>
  <c r="N790" i="11" s="1"/>
  <c r="J792" i="10"/>
  <c r="G793" i="10"/>
  <c r="H793" i="10"/>
  <c r="I793" i="10" s="1"/>
  <c r="D794" i="10"/>
  <c r="E794" i="10" s="1"/>
  <c r="F793" i="10"/>
  <c r="B795" i="10"/>
  <c r="O788" i="10"/>
  <c r="M789" i="10" s="1"/>
  <c r="N789" i="10" s="1"/>
  <c r="E774" i="9"/>
  <c r="H774" i="9"/>
  <c r="I774" i="9" s="1"/>
  <c r="G774" i="9"/>
  <c r="D775" i="9"/>
  <c r="F774" i="9"/>
  <c r="J773" i="9"/>
  <c r="O790" i="11" l="1"/>
  <c r="M791" i="11" s="1"/>
  <c r="N791" i="11" s="1"/>
  <c r="B792" i="11"/>
  <c r="H790" i="11"/>
  <c r="I790" i="11" s="1"/>
  <c r="G790" i="11"/>
  <c r="D791" i="11"/>
  <c r="F790" i="11"/>
  <c r="J789" i="11"/>
  <c r="B796" i="10"/>
  <c r="G794" i="10"/>
  <c r="H794" i="10"/>
  <c r="I794" i="10" s="1"/>
  <c r="D795" i="10"/>
  <c r="F794" i="10"/>
  <c r="J793" i="10"/>
  <c r="O789" i="10"/>
  <c r="M790" i="10" s="1"/>
  <c r="N790" i="10" s="1"/>
  <c r="G775" i="9"/>
  <c r="H775" i="9"/>
  <c r="I775" i="9" s="1"/>
  <c r="D776" i="9"/>
  <c r="F775" i="9"/>
  <c r="J774" i="9"/>
  <c r="E775" i="9"/>
  <c r="E776" i="9" s="1"/>
  <c r="O791" i="11" l="1"/>
  <c r="M792" i="11" s="1"/>
  <c r="N792" i="11" s="1"/>
  <c r="H791" i="11"/>
  <c r="I791" i="11" s="1"/>
  <c r="G791" i="11"/>
  <c r="D792" i="11"/>
  <c r="F791" i="11"/>
  <c r="J790" i="11"/>
  <c r="B793" i="11"/>
  <c r="E791" i="11"/>
  <c r="E792" i="11" s="1"/>
  <c r="J794" i="10"/>
  <c r="G795" i="10"/>
  <c r="D796" i="10"/>
  <c r="H795" i="10"/>
  <c r="I795" i="10" s="1"/>
  <c r="F795" i="10"/>
  <c r="E795" i="10"/>
  <c r="B797" i="10"/>
  <c r="O790" i="10"/>
  <c r="M791" i="10"/>
  <c r="N791" i="10" s="1"/>
  <c r="G776" i="9"/>
  <c r="H776" i="9"/>
  <c r="I776" i="9" s="1"/>
  <c r="D777" i="9"/>
  <c r="F776" i="9"/>
  <c r="J775" i="9"/>
  <c r="E796" i="10" l="1"/>
  <c r="O792" i="11"/>
  <c r="M793" i="11" s="1"/>
  <c r="N793" i="11" s="1"/>
  <c r="B794" i="11"/>
  <c r="H792" i="11"/>
  <c r="I792" i="11" s="1"/>
  <c r="G792" i="11"/>
  <c r="D793" i="11"/>
  <c r="F792" i="11"/>
  <c r="J791" i="11"/>
  <c r="B798" i="10"/>
  <c r="J795" i="10"/>
  <c r="G796" i="10"/>
  <c r="D797" i="10"/>
  <c r="H796" i="10"/>
  <c r="I796" i="10" s="1"/>
  <c r="F796" i="10"/>
  <c r="O791" i="10"/>
  <c r="M792" i="10" s="1"/>
  <c r="N792" i="10" s="1"/>
  <c r="E777" i="9"/>
  <c r="H777" i="9"/>
  <c r="I777" i="9" s="1"/>
  <c r="G777" i="9"/>
  <c r="D778" i="9"/>
  <c r="F777" i="9"/>
  <c r="J776" i="9"/>
  <c r="O793" i="11" l="1"/>
  <c r="M794" i="11" s="1"/>
  <c r="N794" i="11" s="1"/>
  <c r="H793" i="11"/>
  <c r="I793" i="11" s="1"/>
  <c r="G793" i="11"/>
  <c r="D794" i="11"/>
  <c r="F793" i="11"/>
  <c r="J792" i="11"/>
  <c r="B795" i="11"/>
  <c r="E793" i="11"/>
  <c r="E794" i="11" s="1"/>
  <c r="H797" i="10"/>
  <c r="I797" i="10" s="1"/>
  <c r="D798" i="10"/>
  <c r="G797" i="10"/>
  <c r="F797" i="10"/>
  <c r="J796" i="10"/>
  <c r="E797" i="10"/>
  <c r="B799" i="10"/>
  <c r="O792" i="10"/>
  <c r="M793" i="10" s="1"/>
  <c r="N793" i="10" s="1"/>
  <c r="H778" i="9"/>
  <c r="I778" i="9" s="1"/>
  <c r="G778" i="9"/>
  <c r="D779" i="9"/>
  <c r="F778" i="9"/>
  <c r="J777" i="9"/>
  <c r="E778" i="9"/>
  <c r="E779" i="9" s="1"/>
  <c r="O794" i="11" l="1"/>
  <c r="M795" i="11" s="1"/>
  <c r="N795" i="11" s="1"/>
  <c r="B796" i="11"/>
  <c r="H794" i="11"/>
  <c r="I794" i="11" s="1"/>
  <c r="G794" i="11"/>
  <c r="D795" i="11"/>
  <c r="F794" i="11"/>
  <c r="J793" i="11"/>
  <c r="E798" i="10"/>
  <c r="B800" i="10"/>
  <c r="G798" i="10"/>
  <c r="H798" i="10"/>
  <c r="I798" i="10" s="1"/>
  <c r="D799" i="10"/>
  <c r="F798" i="10"/>
  <c r="J797" i="10"/>
  <c r="O793" i="10"/>
  <c r="M794" i="10" s="1"/>
  <c r="N794" i="10" s="1"/>
  <c r="G779" i="9"/>
  <c r="H779" i="9"/>
  <c r="I779" i="9" s="1"/>
  <c r="D780" i="9"/>
  <c r="F779" i="9"/>
  <c r="J778" i="9"/>
  <c r="O795" i="11" l="1"/>
  <c r="M796" i="11" s="1"/>
  <c r="N796" i="11" s="1"/>
  <c r="G795" i="11"/>
  <c r="H795" i="11"/>
  <c r="I795" i="11" s="1"/>
  <c r="D796" i="11"/>
  <c r="F795" i="11"/>
  <c r="J794" i="11"/>
  <c r="E795" i="11"/>
  <c r="E796" i="11" s="1"/>
  <c r="B797" i="11"/>
  <c r="H799" i="10"/>
  <c r="I799" i="10" s="1"/>
  <c r="G799" i="10"/>
  <c r="D800" i="10"/>
  <c r="F799" i="10"/>
  <c r="J798" i="10"/>
  <c r="E799" i="10"/>
  <c r="B801" i="10"/>
  <c r="O794" i="10"/>
  <c r="M795" i="10" s="1"/>
  <c r="N795" i="10" s="1"/>
  <c r="E780" i="9"/>
  <c r="G780" i="9"/>
  <c r="H780" i="9"/>
  <c r="I780" i="9" s="1"/>
  <c r="D781" i="9"/>
  <c r="F780" i="9"/>
  <c r="J779" i="9"/>
  <c r="E800" i="10" l="1"/>
  <c r="D801" i="10" s="1"/>
  <c r="E801" i="10" s="1"/>
  <c r="O796" i="11"/>
  <c r="M797" i="11"/>
  <c r="N797" i="11" s="1"/>
  <c r="B798" i="11"/>
  <c r="H796" i="11"/>
  <c r="I796" i="11" s="1"/>
  <c r="G796" i="11"/>
  <c r="D797" i="11"/>
  <c r="F796" i="11"/>
  <c r="J795" i="11"/>
  <c r="F801" i="10"/>
  <c r="B802" i="10"/>
  <c r="H800" i="10"/>
  <c r="I800" i="10" s="1"/>
  <c r="G800" i="10"/>
  <c r="F800" i="10"/>
  <c r="J799" i="10"/>
  <c r="O795" i="10"/>
  <c r="M796" i="10"/>
  <c r="N796" i="10" s="1"/>
  <c r="G781" i="9"/>
  <c r="H781" i="9"/>
  <c r="I781" i="9" s="1"/>
  <c r="D782" i="9"/>
  <c r="F781" i="9"/>
  <c r="J780" i="9"/>
  <c r="E781" i="9"/>
  <c r="E782" i="9" s="1"/>
  <c r="H801" i="10" l="1"/>
  <c r="I801" i="10" s="1"/>
  <c r="G801" i="10"/>
  <c r="J801" i="10" s="1"/>
  <c r="H797" i="11"/>
  <c r="I797" i="11" s="1"/>
  <c r="G797" i="11"/>
  <c r="D798" i="11"/>
  <c r="F797" i="11"/>
  <c r="J796" i="11"/>
  <c r="B799" i="11"/>
  <c r="E797" i="11"/>
  <c r="E798" i="11" s="1"/>
  <c r="O797" i="11"/>
  <c r="M798" i="11" s="1"/>
  <c r="N798" i="11" s="1"/>
  <c r="J800" i="10"/>
  <c r="B803" i="10"/>
  <c r="D802" i="10"/>
  <c r="O796" i="10"/>
  <c r="M797" i="10" s="1"/>
  <c r="N797" i="10" s="1"/>
  <c r="G782" i="9"/>
  <c r="H782" i="9"/>
  <c r="I782" i="9" s="1"/>
  <c r="D783" i="9"/>
  <c r="F782" i="9"/>
  <c r="J781" i="9"/>
  <c r="O798" i="11" l="1"/>
  <c r="M799" i="11" s="1"/>
  <c r="N799" i="11" s="1"/>
  <c r="B800" i="11"/>
  <c r="D799" i="11"/>
  <c r="H798" i="11"/>
  <c r="I798" i="11" s="1"/>
  <c r="G798" i="11"/>
  <c r="F798" i="11"/>
  <c r="J797" i="11"/>
  <c r="D803" i="10"/>
  <c r="G802" i="10"/>
  <c r="H802" i="10"/>
  <c r="I802" i="10" s="1"/>
  <c r="F802" i="10"/>
  <c r="E802" i="10"/>
  <c r="E803" i="10" s="1"/>
  <c r="B804" i="10"/>
  <c r="O797" i="10"/>
  <c r="M798" i="10"/>
  <c r="N798" i="10" s="1"/>
  <c r="H783" i="9"/>
  <c r="I783" i="9" s="1"/>
  <c r="G783" i="9"/>
  <c r="D784" i="9"/>
  <c r="F783" i="9"/>
  <c r="J782" i="9"/>
  <c r="E783" i="9"/>
  <c r="E784" i="9" s="1"/>
  <c r="O799" i="11" l="1"/>
  <c r="M800" i="11" s="1"/>
  <c r="N800" i="11" s="1"/>
  <c r="J798" i="11"/>
  <c r="D800" i="11"/>
  <c r="H799" i="11"/>
  <c r="I799" i="11" s="1"/>
  <c r="G799" i="11"/>
  <c r="F799" i="11"/>
  <c r="E799" i="11"/>
  <c r="E800" i="11" s="1"/>
  <c r="B801" i="11"/>
  <c r="J802" i="10"/>
  <c r="B805" i="10"/>
  <c r="H803" i="10"/>
  <c r="I803" i="10" s="1"/>
  <c r="D804" i="10"/>
  <c r="G803" i="10"/>
  <c r="F803" i="10"/>
  <c r="O798" i="10"/>
  <c r="M799" i="10" s="1"/>
  <c r="N799" i="10" s="1"/>
  <c r="G784" i="9"/>
  <c r="H784" i="9"/>
  <c r="I784" i="9" s="1"/>
  <c r="D785" i="9"/>
  <c r="F784" i="9"/>
  <c r="J783" i="9"/>
  <c r="O800" i="11" l="1"/>
  <c r="M801" i="11"/>
  <c r="N801" i="11" s="1"/>
  <c r="B802" i="11"/>
  <c r="J799" i="11"/>
  <c r="H800" i="11"/>
  <c r="I800" i="11" s="1"/>
  <c r="G800" i="11"/>
  <c r="D801" i="11"/>
  <c r="F800" i="11"/>
  <c r="G804" i="10"/>
  <c r="H804" i="10"/>
  <c r="I804" i="10" s="1"/>
  <c r="D805" i="10"/>
  <c r="F804" i="10"/>
  <c r="J803" i="10"/>
  <c r="E804" i="10"/>
  <c r="B806" i="10"/>
  <c r="O799" i="10"/>
  <c r="M800" i="10" s="1"/>
  <c r="N800" i="10" s="1"/>
  <c r="H785" i="9"/>
  <c r="I785" i="9" s="1"/>
  <c r="G785" i="9"/>
  <c r="D786" i="9"/>
  <c r="F785" i="9"/>
  <c r="J784" i="9"/>
  <c r="E785" i="9"/>
  <c r="E786" i="9" s="1"/>
  <c r="H801" i="11" l="1"/>
  <c r="I801" i="11" s="1"/>
  <c r="G801" i="11"/>
  <c r="D802" i="11"/>
  <c r="F801" i="11"/>
  <c r="J800" i="11"/>
  <c r="B803" i="11"/>
  <c r="E801" i="11"/>
  <c r="E802" i="11" s="1"/>
  <c r="O801" i="11"/>
  <c r="M802" i="11" s="1"/>
  <c r="N802" i="11" s="1"/>
  <c r="E805" i="10"/>
  <c r="B807" i="10"/>
  <c r="G805" i="10"/>
  <c r="D806" i="10"/>
  <c r="H805" i="10"/>
  <c r="I805" i="10" s="1"/>
  <c r="F805" i="10"/>
  <c r="J804" i="10"/>
  <c r="O800" i="10"/>
  <c r="M801" i="10" s="1"/>
  <c r="N801" i="10" s="1"/>
  <c r="H786" i="9"/>
  <c r="I786" i="9" s="1"/>
  <c r="G786" i="9"/>
  <c r="D787" i="9"/>
  <c r="F786" i="9"/>
  <c r="J785" i="9"/>
  <c r="O802" i="11" l="1"/>
  <c r="M803" i="11" s="1"/>
  <c r="N803" i="11" s="1"/>
  <c r="B804" i="11"/>
  <c r="H802" i="11"/>
  <c r="I802" i="11" s="1"/>
  <c r="G802" i="11"/>
  <c r="D803" i="11"/>
  <c r="F802" i="11"/>
  <c r="J801" i="11"/>
  <c r="H806" i="10"/>
  <c r="I806" i="10" s="1"/>
  <c r="G806" i="10"/>
  <c r="D807" i="10"/>
  <c r="F806" i="10"/>
  <c r="J805" i="10"/>
  <c r="E806" i="10"/>
  <c r="B808" i="10"/>
  <c r="O801" i="10"/>
  <c r="M802" i="10" s="1"/>
  <c r="N802" i="10" s="1"/>
  <c r="H787" i="9"/>
  <c r="I787" i="9" s="1"/>
  <c r="G787" i="9"/>
  <c r="D788" i="9"/>
  <c r="F787" i="9"/>
  <c r="J786" i="9"/>
  <c r="E787" i="9"/>
  <c r="E788" i="9" s="1"/>
  <c r="E807" i="10" l="1"/>
  <c r="O803" i="11"/>
  <c r="M804" i="11"/>
  <c r="N804" i="11" s="1"/>
  <c r="H803" i="11"/>
  <c r="I803" i="11" s="1"/>
  <c r="G803" i="11"/>
  <c r="D804" i="11"/>
  <c r="F803" i="11"/>
  <c r="J802" i="11"/>
  <c r="B805" i="11"/>
  <c r="E803" i="11"/>
  <c r="E804" i="11" s="1"/>
  <c r="H807" i="10"/>
  <c r="I807" i="10" s="1"/>
  <c r="D808" i="10"/>
  <c r="G807" i="10"/>
  <c r="F807" i="10"/>
  <c r="B809" i="10"/>
  <c r="J806" i="10"/>
  <c r="O802" i="10"/>
  <c r="M803" i="10" s="1"/>
  <c r="N803" i="10" s="1"/>
  <c r="G788" i="9"/>
  <c r="H788" i="9"/>
  <c r="I788" i="9" s="1"/>
  <c r="D789" i="9"/>
  <c r="F788" i="9"/>
  <c r="J787" i="9"/>
  <c r="E808" i="10" l="1"/>
  <c r="B806" i="11"/>
  <c r="G804" i="11"/>
  <c r="D805" i="11"/>
  <c r="H804" i="11"/>
  <c r="I804" i="11" s="1"/>
  <c r="F804" i="11"/>
  <c r="J803" i="11"/>
  <c r="O804" i="11"/>
  <c r="M805" i="11" s="1"/>
  <c r="N805" i="11" s="1"/>
  <c r="B810" i="10"/>
  <c r="G808" i="10"/>
  <c r="D809" i="10"/>
  <c r="H808" i="10"/>
  <c r="I808" i="10" s="1"/>
  <c r="F808" i="10"/>
  <c r="J807" i="10"/>
  <c r="O803" i="10"/>
  <c r="M804" i="10" s="1"/>
  <c r="N804" i="10" s="1"/>
  <c r="E789" i="9"/>
  <c r="G789" i="9"/>
  <c r="H789" i="9"/>
  <c r="I789" i="9" s="1"/>
  <c r="D790" i="9"/>
  <c r="F789" i="9"/>
  <c r="J788" i="9"/>
  <c r="O805" i="11" l="1"/>
  <c r="M806" i="11" s="1"/>
  <c r="N806" i="11" s="1"/>
  <c r="J804" i="11"/>
  <c r="H805" i="11"/>
  <c r="I805" i="11" s="1"/>
  <c r="G805" i="11"/>
  <c r="D806" i="11"/>
  <c r="F805" i="11"/>
  <c r="B807" i="11"/>
  <c r="E805" i="11"/>
  <c r="J808" i="10"/>
  <c r="G809" i="10"/>
  <c r="H809" i="10"/>
  <c r="I809" i="10" s="1"/>
  <c r="D810" i="10"/>
  <c r="F809" i="10"/>
  <c r="E809" i="10"/>
  <c r="B811" i="10"/>
  <c r="O804" i="10"/>
  <c r="M805" i="10" s="1"/>
  <c r="N805" i="10" s="1"/>
  <c r="G790" i="9"/>
  <c r="H790" i="9"/>
  <c r="I790" i="9" s="1"/>
  <c r="D791" i="9"/>
  <c r="F790" i="9"/>
  <c r="J789" i="9"/>
  <c r="E790" i="9"/>
  <c r="E791" i="9" s="1"/>
  <c r="E806" i="11" l="1"/>
  <c r="E810" i="10"/>
  <c r="O806" i="11"/>
  <c r="M807" i="11"/>
  <c r="N807" i="11" s="1"/>
  <c r="B808" i="11"/>
  <c r="H806" i="11"/>
  <c r="I806" i="11" s="1"/>
  <c r="D807" i="11"/>
  <c r="G806" i="11"/>
  <c r="F806" i="11"/>
  <c r="J805" i="11"/>
  <c r="B812" i="10"/>
  <c r="G810" i="10"/>
  <c r="H810" i="10"/>
  <c r="I810" i="10" s="1"/>
  <c r="D811" i="10"/>
  <c r="F810" i="10"/>
  <c r="J809" i="10"/>
  <c r="O805" i="10"/>
  <c r="M806" i="10" s="1"/>
  <c r="N806" i="10" s="1"/>
  <c r="G791" i="9"/>
  <c r="H791" i="9"/>
  <c r="I791" i="9" s="1"/>
  <c r="D792" i="9"/>
  <c r="F791" i="9"/>
  <c r="J790" i="9"/>
  <c r="G807" i="11" l="1"/>
  <c r="D808" i="11"/>
  <c r="H807" i="11"/>
  <c r="I807" i="11" s="1"/>
  <c r="F807" i="11"/>
  <c r="J806" i="11"/>
  <c r="E807" i="11"/>
  <c r="E808" i="11" s="1"/>
  <c r="B809" i="11"/>
  <c r="O807" i="11"/>
  <c r="M808" i="11" s="1"/>
  <c r="N808" i="11" s="1"/>
  <c r="H811" i="10"/>
  <c r="I811" i="10" s="1"/>
  <c r="G811" i="10"/>
  <c r="D812" i="10"/>
  <c r="F811" i="10"/>
  <c r="J810" i="10"/>
  <c r="E811" i="10"/>
  <c r="B813" i="10"/>
  <c r="O806" i="10"/>
  <c r="M807" i="10" s="1"/>
  <c r="N807" i="10" s="1"/>
  <c r="H792" i="9"/>
  <c r="I792" i="9" s="1"/>
  <c r="G792" i="9"/>
  <c r="D793" i="9"/>
  <c r="F792" i="9"/>
  <c r="J791" i="9"/>
  <c r="E792" i="9"/>
  <c r="E793" i="9" s="1"/>
  <c r="E812" i="10" l="1"/>
  <c r="D813" i="10" s="1"/>
  <c r="E813" i="10" s="1"/>
  <c r="O808" i="11"/>
  <c r="M809" i="11"/>
  <c r="N809" i="11" s="1"/>
  <c r="B810" i="11"/>
  <c r="J807" i="11"/>
  <c r="D809" i="11"/>
  <c r="H808" i="11"/>
  <c r="I808" i="11" s="1"/>
  <c r="G808" i="11"/>
  <c r="F808" i="11"/>
  <c r="F813" i="10"/>
  <c r="B814" i="10"/>
  <c r="H812" i="10"/>
  <c r="I812" i="10" s="1"/>
  <c r="G812" i="10"/>
  <c r="F812" i="10"/>
  <c r="J811" i="10"/>
  <c r="O807" i="10"/>
  <c r="M808" i="10"/>
  <c r="N808" i="10" s="1"/>
  <c r="G793" i="9"/>
  <c r="H793" i="9"/>
  <c r="I793" i="9" s="1"/>
  <c r="D794" i="9"/>
  <c r="F793" i="9"/>
  <c r="J792" i="9"/>
  <c r="G813" i="10" l="1"/>
  <c r="H813" i="10"/>
  <c r="I813" i="10" s="1"/>
  <c r="J813" i="10" s="1"/>
  <c r="J808" i="11"/>
  <c r="G809" i="11"/>
  <c r="H809" i="11"/>
  <c r="I809" i="11" s="1"/>
  <c r="D810" i="11"/>
  <c r="F809" i="11"/>
  <c r="B811" i="11"/>
  <c r="E809" i="11"/>
  <c r="E810" i="11" s="1"/>
  <c r="O809" i="11"/>
  <c r="M810" i="11" s="1"/>
  <c r="N810" i="11" s="1"/>
  <c r="J812" i="10"/>
  <c r="B815" i="10"/>
  <c r="D814" i="10"/>
  <c r="O808" i="10"/>
  <c r="M809" i="10" s="1"/>
  <c r="N809" i="10" s="1"/>
  <c r="H794" i="9"/>
  <c r="I794" i="9" s="1"/>
  <c r="G794" i="9"/>
  <c r="D795" i="9"/>
  <c r="F794" i="9"/>
  <c r="J793" i="9"/>
  <c r="E794" i="9"/>
  <c r="E795" i="9" s="1"/>
  <c r="O810" i="11" l="1"/>
  <c r="M811" i="11" s="1"/>
  <c r="N811" i="11" s="1"/>
  <c r="B812" i="11"/>
  <c r="D811" i="11"/>
  <c r="H810" i="11"/>
  <c r="I810" i="11" s="1"/>
  <c r="G810" i="11"/>
  <c r="F810" i="11"/>
  <c r="J809" i="11"/>
  <c r="H814" i="10"/>
  <c r="I814" i="10" s="1"/>
  <c r="G814" i="10"/>
  <c r="D815" i="10"/>
  <c r="F814" i="10"/>
  <c r="E814" i="10"/>
  <c r="E815" i="10" s="1"/>
  <c r="B816" i="10"/>
  <c r="O809" i="10"/>
  <c r="M810" i="10" s="1"/>
  <c r="N810" i="10" s="1"/>
  <c r="H795" i="9"/>
  <c r="I795" i="9" s="1"/>
  <c r="G795" i="9"/>
  <c r="D796" i="9"/>
  <c r="F795" i="9"/>
  <c r="J794" i="9"/>
  <c r="O811" i="11" l="1"/>
  <c r="M812" i="11" s="1"/>
  <c r="N812" i="11" s="1"/>
  <c r="J810" i="11"/>
  <c r="H811" i="11"/>
  <c r="I811" i="11" s="1"/>
  <c r="G811" i="11"/>
  <c r="D812" i="11"/>
  <c r="F811" i="11"/>
  <c r="E811" i="11"/>
  <c r="B813" i="11"/>
  <c r="H815" i="10"/>
  <c r="I815" i="10" s="1"/>
  <c r="D816" i="10"/>
  <c r="E816" i="10" s="1"/>
  <c r="G815" i="10"/>
  <c r="F815" i="10"/>
  <c r="B817" i="10"/>
  <c r="J814" i="10"/>
  <c r="O810" i="10"/>
  <c r="M811" i="10" s="1"/>
  <c r="N811" i="10" s="1"/>
  <c r="G796" i="9"/>
  <c r="H796" i="9"/>
  <c r="I796" i="9" s="1"/>
  <c r="D797" i="9"/>
  <c r="F796" i="9"/>
  <c r="J795" i="9"/>
  <c r="E796" i="9"/>
  <c r="E797" i="9" s="1"/>
  <c r="E812" i="11" l="1"/>
  <c r="D813" i="11" s="1"/>
  <c r="O812" i="11"/>
  <c r="M813" i="11"/>
  <c r="N813" i="11" s="1"/>
  <c r="B814" i="11"/>
  <c r="H812" i="11"/>
  <c r="I812" i="11" s="1"/>
  <c r="G812" i="11"/>
  <c r="F812" i="11"/>
  <c r="J811" i="11"/>
  <c r="B818" i="10"/>
  <c r="D817" i="10"/>
  <c r="H816" i="10"/>
  <c r="I816" i="10" s="1"/>
  <c r="G816" i="10"/>
  <c r="F816" i="10"/>
  <c r="J815" i="10"/>
  <c r="O811" i="10"/>
  <c r="M812" i="10"/>
  <c r="N812" i="10" s="1"/>
  <c r="G797" i="9"/>
  <c r="H797" i="9"/>
  <c r="I797" i="9" s="1"/>
  <c r="D798" i="9"/>
  <c r="F797" i="9"/>
  <c r="J796" i="9"/>
  <c r="H813" i="11" l="1"/>
  <c r="I813" i="11" s="1"/>
  <c r="G813" i="11"/>
  <c r="D814" i="11"/>
  <c r="F813" i="11"/>
  <c r="J812" i="11"/>
  <c r="B815" i="11"/>
  <c r="E813" i="11"/>
  <c r="E814" i="11" s="1"/>
  <c r="O813" i="11"/>
  <c r="M814" i="11" s="1"/>
  <c r="N814" i="11" s="1"/>
  <c r="J816" i="10"/>
  <c r="D818" i="10"/>
  <c r="G817" i="10"/>
  <c r="H817" i="10"/>
  <c r="I817" i="10" s="1"/>
  <c r="F817" i="10"/>
  <c r="E817" i="10"/>
  <c r="B819" i="10"/>
  <c r="O812" i="10"/>
  <c r="M813" i="10" s="1"/>
  <c r="N813" i="10" s="1"/>
  <c r="H798" i="9"/>
  <c r="I798" i="9" s="1"/>
  <c r="G798" i="9"/>
  <c r="D799" i="9"/>
  <c r="F798" i="9"/>
  <c r="J797" i="9"/>
  <c r="E798" i="9"/>
  <c r="E799" i="9" s="1"/>
  <c r="E818" i="10" l="1"/>
  <c r="O814" i="11"/>
  <c r="M815" i="11" s="1"/>
  <c r="N815" i="11" s="1"/>
  <c r="B816" i="11"/>
  <c r="H814" i="11"/>
  <c r="I814" i="11" s="1"/>
  <c r="G814" i="11"/>
  <c r="D815" i="11"/>
  <c r="F814" i="11"/>
  <c r="J813" i="11"/>
  <c r="B820" i="10"/>
  <c r="J817" i="10"/>
  <c r="H818" i="10"/>
  <c r="I818" i="10" s="1"/>
  <c r="G818" i="10"/>
  <c r="D819" i="10"/>
  <c r="F818" i="10"/>
  <c r="O813" i="10"/>
  <c r="M814" i="10" s="1"/>
  <c r="N814" i="10" s="1"/>
  <c r="G799" i="9"/>
  <c r="H799" i="9"/>
  <c r="I799" i="9" s="1"/>
  <c r="D800" i="9"/>
  <c r="F799" i="9"/>
  <c r="J798" i="9"/>
  <c r="O815" i="11" l="1"/>
  <c r="M816" i="11"/>
  <c r="N816" i="11" s="1"/>
  <c r="H815" i="11"/>
  <c r="I815" i="11" s="1"/>
  <c r="G815" i="11"/>
  <c r="D816" i="11"/>
  <c r="F815" i="11"/>
  <c r="J814" i="11"/>
  <c r="B817" i="11"/>
  <c r="E815" i="11"/>
  <c r="E816" i="11" s="1"/>
  <c r="J818" i="10"/>
  <c r="D820" i="10"/>
  <c r="H819" i="10"/>
  <c r="I819" i="10" s="1"/>
  <c r="G819" i="10"/>
  <c r="F819" i="10"/>
  <c r="E819" i="10"/>
  <c r="B821" i="10"/>
  <c r="O814" i="10"/>
  <c r="M815" i="10" s="1"/>
  <c r="N815" i="10" s="1"/>
  <c r="E800" i="9"/>
  <c r="G800" i="9"/>
  <c r="H800" i="9"/>
  <c r="I800" i="9" s="1"/>
  <c r="D801" i="9"/>
  <c r="F800" i="9"/>
  <c r="J799" i="9"/>
  <c r="E820" i="10" l="1"/>
  <c r="B818" i="11"/>
  <c r="G816" i="11"/>
  <c r="D817" i="11"/>
  <c r="H816" i="11"/>
  <c r="I816" i="11" s="1"/>
  <c r="F816" i="11"/>
  <c r="J815" i="11"/>
  <c r="O816" i="11"/>
  <c r="M817" i="11" s="1"/>
  <c r="N817" i="11" s="1"/>
  <c r="B822" i="10"/>
  <c r="J819" i="10"/>
  <c r="G820" i="10"/>
  <c r="D821" i="10"/>
  <c r="H820" i="10"/>
  <c r="I820" i="10" s="1"/>
  <c r="F820" i="10"/>
  <c r="O815" i="10"/>
  <c r="M816" i="10" s="1"/>
  <c r="N816" i="10" s="1"/>
  <c r="E801" i="9"/>
  <c r="H801" i="9"/>
  <c r="I801" i="9" s="1"/>
  <c r="G801" i="9"/>
  <c r="D802" i="9"/>
  <c r="F801" i="9"/>
  <c r="J800" i="9"/>
  <c r="O817" i="11" l="1"/>
  <c r="M818" i="11" s="1"/>
  <c r="N818" i="11" s="1"/>
  <c r="J816" i="11"/>
  <c r="H817" i="11"/>
  <c r="I817" i="11" s="1"/>
  <c r="G817" i="11"/>
  <c r="D818" i="11"/>
  <c r="F817" i="11"/>
  <c r="B819" i="11"/>
  <c r="E817" i="11"/>
  <c r="E818" i="11" s="1"/>
  <c r="J820" i="10"/>
  <c r="H821" i="10"/>
  <c r="I821" i="10" s="1"/>
  <c r="D822" i="10"/>
  <c r="G821" i="10"/>
  <c r="F821" i="10"/>
  <c r="E821" i="10"/>
  <c r="B823" i="10"/>
  <c r="O816" i="10"/>
  <c r="M817" i="10" s="1"/>
  <c r="N817" i="10" s="1"/>
  <c r="H802" i="9"/>
  <c r="I802" i="9" s="1"/>
  <c r="G802" i="9"/>
  <c r="D803" i="9"/>
  <c r="F802" i="9"/>
  <c r="J801" i="9"/>
  <c r="E802" i="9"/>
  <c r="E822" i="10" l="1"/>
  <c r="O818" i="11"/>
  <c r="M819" i="11"/>
  <c r="N819" i="11" s="1"/>
  <c r="B820" i="11"/>
  <c r="H818" i="11"/>
  <c r="I818" i="11" s="1"/>
  <c r="D819" i="11"/>
  <c r="G818" i="11"/>
  <c r="F818" i="11"/>
  <c r="J817" i="11"/>
  <c r="B824" i="10"/>
  <c r="G822" i="10"/>
  <c r="H822" i="10"/>
  <c r="I822" i="10" s="1"/>
  <c r="D823" i="10"/>
  <c r="F822" i="10"/>
  <c r="J821" i="10"/>
  <c r="O817" i="10"/>
  <c r="M818" i="10" s="1"/>
  <c r="N818" i="10" s="1"/>
  <c r="E803" i="9"/>
  <c r="H803" i="9"/>
  <c r="I803" i="9" s="1"/>
  <c r="G803" i="9"/>
  <c r="D804" i="9"/>
  <c r="F803" i="9"/>
  <c r="J802" i="9"/>
  <c r="G819" i="11" l="1"/>
  <c r="D820" i="11"/>
  <c r="H819" i="11"/>
  <c r="I819" i="11" s="1"/>
  <c r="F819" i="11"/>
  <c r="J818" i="11"/>
  <c r="E819" i="11"/>
  <c r="E820" i="11" s="1"/>
  <c r="B821" i="11"/>
  <c r="O819" i="11"/>
  <c r="M820" i="11"/>
  <c r="N820" i="11" s="1"/>
  <c r="H823" i="10"/>
  <c r="I823" i="10" s="1"/>
  <c r="G823" i="10"/>
  <c r="D824" i="10"/>
  <c r="F823" i="10"/>
  <c r="J822" i="10"/>
  <c r="E823" i="10"/>
  <c r="B825" i="10"/>
  <c r="O818" i="10"/>
  <c r="M819" i="10" s="1"/>
  <c r="N819" i="10" s="1"/>
  <c r="G804" i="9"/>
  <c r="H804" i="9"/>
  <c r="I804" i="9" s="1"/>
  <c r="D805" i="9"/>
  <c r="F804" i="9"/>
  <c r="J803" i="9"/>
  <c r="E804" i="9"/>
  <c r="E805" i="9" s="1"/>
  <c r="E824" i="10" l="1"/>
  <c r="D825" i="10" s="1"/>
  <c r="H825" i="10" s="1"/>
  <c r="I825" i="10" s="1"/>
  <c r="O820" i="11"/>
  <c r="M821" i="11"/>
  <c r="N821" i="11" s="1"/>
  <c r="B822" i="11"/>
  <c r="J819" i="11"/>
  <c r="H820" i="11"/>
  <c r="I820" i="11" s="1"/>
  <c r="G820" i="11"/>
  <c r="D821" i="11"/>
  <c r="F820" i="11"/>
  <c r="F825" i="10"/>
  <c r="G824" i="10"/>
  <c r="H824" i="10"/>
  <c r="I824" i="10" s="1"/>
  <c r="F824" i="10"/>
  <c r="B826" i="10"/>
  <c r="J823" i="10"/>
  <c r="O819" i="10"/>
  <c r="M820" i="10" s="1"/>
  <c r="N820" i="10" s="1"/>
  <c r="G805" i="9"/>
  <c r="H805" i="9"/>
  <c r="I805" i="9" s="1"/>
  <c r="D806" i="9"/>
  <c r="F805" i="9"/>
  <c r="J804" i="9"/>
  <c r="G825" i="10" l="1"/>
  <c r="E825" i="10"/>
  <c r="H821" i="11"/>
  <c r="I821" i="11" s="1"/>
  <c r="G821" i="11"/>
  <c r="D822" i="11"/>
  <c r="F821" i="11"/>
  <c r="J820" i="11"/>
  <c r="B823" i="11"/>
  <c r="E821" i="11"/>
  <c r="E822" i="11" s="1"/>
  <c r="O821" i="11"/>
  <c r="M822" i="11"/>
  <c r="N822" i="11" s="1"/>
  <c r="J824" i="10"/>
  <c r="B827" i="10"/>
  <c r="D826" i="10"/>
  <c r="J825" i="10"/>
  <c r="O820" i="10"/>
  <c r="M821" i="10"/>
  <c r="N821" i="10" s="1"/>
  <c r="G806" i="9"/>
  <c r="H806" i="9"/>
  <c r="I806" i="9" s="1"/>
  <c r="D807" i="9"/>
  <c r="F806" i="9"/>
  <c r="J805" i="9"/>
  <c r="E806" i="9"/>
  <c r="E807" i="9" s="1"/>
  <c r="B824" i="11" l="1"/>
  <c r="O822" i="11"/>
  <c r="M823" i="11" s="1"/>
  <c r="N823" i="11" s="1"/>
  <c r="D823" i="11"/>
  <c r="H822" i="11"/>
  <c r="I822" i="11" s="1"/>
  <c r="G822" i="11"/>
  <c r="F822" i="11"/>
  <c r="J821" i="11"/>
  <c r="G826" i="10"/>
  <c r="H826" i="10"/>
  <c r="I826" i="10" s="1"/>
  <c r="D827" i="10"/>
  <c r="F826" i="10"/>
  <c r="E826" i="10"/>
  <c r="E827" i="10" s="1"/>
  <c r="B828" i="10"/>
  <c r="O821" i="10"/>
  <c r="M822" i="10" s="1"/>
  <c r="N822" i="10" s="1"/>
  <c r="G807" i="9"/>
  <c r="H807" i="9"/>
  <c r="I807" i="9" s="1"/>
  <c r="D808" i="9"/>
  <c r="F807" i="9"/>
  <c r="J806" i="9"/>
  <c r="O823" i="11" l="1"/>
  <c r="M824" i="11" s="1"/>
  <c r="N824" i="11" s="1"/>
  <c r="J822" i="11"/>
  <c r="H823" i="11"/>
  <c r="I823" i="11" s="1"/>
  <c r="G823" i="11"/>
  <c r="D824" i="11"/>
  <c r="F823" i="11"/>
  <c r="E823" i="11"/>
  <c r="E824" i="11" s="1"/>
  <c r="B825" i="11"/>
  <c r="H827" i="10"/>
  <c r="I827" i="10" s="1"/>
  <c r="G827" i="10"/>
  <c r="D828" i="10"/>
  <c r="E828" i="10" s="1"/>
  <c r="F827" i="10"/>
  <c r="B829" i="10"/>
  <c r="J826" i="10"/>
  <c r="O822" i="10"/>
  <c r="M823" i="10" s="1"/>
  <c r="N823" i="10" s="1"/>
  <c r="G808" i="9"/>
  <c r="H808" i="9"/>
  <c r="I808" i="9" s="1"/>
  <c r="D809" i="9"/>
  <c r="F808" i="9"/>
  <c r="J807" i="9"/>
  <c r="E808" i="9"/>
  <c r="E809" i="9" s="1"/>
  <c r="O824" i="11" l="1"/>
  <c r="M825" i="11"/>
  <c r="N825" i="11" s="1"/>
  <c r="B826" i="11"/>
  <c r="H824" i="11"/>
  <c r="I824" i="11" s="1"/>
  <c r="G824" i="11"/>
  <c r="D825" i="11"/>
  <c r="F824" i="11"/>
  <c r="J823" i="11"/>
  <c r="G828" i="10"/>
  <c r="D829" i="10"/>
  <c r="H828" i="10"/>
  <c r="I828" i="10" s="1"/>
  <c r="F828" i="10"/>
  <c r="B830" i="10"/>
  <c r="J827" i="10"/>
  <c r="O823" i="10"/>
  <c r="M824" i="10" s="1"/>
  <c r="N824" i="10" s="1"/>
  <c r="G809" i="9"/>
  <c r="H809" i="9"/>
  <c r="I809" i="9" s="1"/>
  <c r="D810" i="9"/>
  <c r="F809" i="9"/>
  <c r="J808" i="9"/>
  <c r="H825" i="11" l="1"/>
  <c r="I825" i="11" s="1"/>
  <c r="G825" i="11"/>
  <c r="D826" i="11"/>
  <c r="F825" i="11"/>
  <c r="J824" i="11"/>
  <c r="B827" i="11"/>
  <c r="E825" i="11"/>
  <c r="E826" i="11" s="1"/>
  <c r="O825" i="11"/>
  <c r="M826" i="11" s="1"/>
  <c r="N826" i="11" s="1"/>
  <c r="B831" i="10"/>
  <c r="J828" i="10"/>
  <c r="D830" i="10"/>
  <c r="G829" i="10"/>
  <c r="H829" i="10"/>
  <c r="I829" i="10" s="1"/>
  <c r="F829" i="10"/>
  <c r="E829" i="10"/>
  <c r="O824" i="10"/>
  <c r="M825" i="10" s="1"/>
  <c r="N825" i="10" s="1"/>
  <c r="G810" i="9"/>
  <c r="H810" i="9"/>
  <c r="I810" i="9" s="1"/>
  <c r="D811" i="9"/>
  <c r="F810" i="9"/>
  <c r="J809" i="9"/>
  <c r="E810" i="9"/>
  <c r="E811" i="9" s="1"/>
  <c r="E830" i="10" l="1"/>
  <c r="O826" i="11"/>
  <c r="M827" i="11" s="1"/>
  <c r="N827" i="11" s="1"/>
  <c r="B828" i="11"/>
  <c r="H826" i="11"/>
  <c r="I826" i="11" s="1"/>
  <c r="G826" i="11"/>
  <c r="D827" i="11"/>
  <c r="F826" i="11"/>
  <c r="J825" i="11"/>
  <c r="G830" i="10"/>
  <c r="H830" i="10"/>
  <c r="I830" i="10" s="1"/>
  <c r="D831" i="10"/>
  <c r="F830" i="10"/>
  <c r="J829" i="10"/>
  <c r="B832" i="10"/>
  <c r="O825" i="10"/>
  <c r="M826" i="10"/>
  <c r="N826" i="10" s="1"/>
  <c r="H811" i="9"/>
  <c r="I811" i="9" s="1"/>
  <c r="G811" i="9"/>
  <c r="D812" i="9"/>
  <c r="F811" i="9"/>
  <c r="J810" i="9"/>
  <c r="O827" i="11" l="1"/>
  <c r="M828" i="11"/>
  <c r="N828" i="11" s="1"/>
  <c r="H827" i="11"/>
  <c r="I827" i="11" s="1"/>
  <c r="G827" i="11"/>
  <c r="D828" i="11"/>
  <c r="F827" i="11"/>
  <c r="J826" i="11"/>
  <c r="B829" i="11"/>
  <c r="E827" i="11"/>
  <c r="E828" i="11" s="1"/>
  <c r="B833" i="10"/>
  <c r="H831" i="10"/>
  <c r="I831" i="10" s="1"/>
  <c r="G831" i="10"/>
  <c r="D832" i="10"/>
  <c r="F831" i="10"/>
  <c r="J830" i="10"/>
  <c r="E831" i="10"/>
  <c r="E832" i="10" s="1"/>
  <c r="O826" i="10"/>
  <c r="M827" i="10" s="1"/>
  <c r="N827" i="10" s="1"/>
  <c r="H812" i="9"/>
  <c r="I812" i="9" s="1"/>
  <c r="G812" i="9"/>
  <c r="F812" i="9"/>
  <c r="J811" i="9"/>
  <c r="E812" i="9"/>
  <c r="D813" i="9" s="1"/>
  <c r="B830" i="11" l="1"/>
  <c r="G828" i="11"/>
  <c r="H828" i="11"/>
  <c r="I828" i="11" s="1"/>
  <c r="D829" i="11"/>
  <c r="F828" i="11"/>
  <c r="J827" i="11"/>
  <c r="O828" i="11"/>
  <c r="M829" i="11" s="1"/>
  <c r="N829" i="11" s="1"/>
  <c r="G832" i="10"/>
  <c r="D833" i="10"/>
  <c r="E833" i="10" s="1"/>
  <c r="H832" i="10"/>
  <c r="I832" i="10" s="1"/>
  <c r="F832" i="10"/>
  <c r="J831" i="10"/>
  <c r="B834" i="10"/>
  <c r="O827" i="10"/>
  <c r="M828" i="10" s="1"/>
  <c r="N828" i="10" s="1"/>
  <c r="D814" i="9"/>
  <c r="H813" i="9"/>
  <c r="I813" i="9" s="1"/>
  <c r="E813" i="9"/>
  <c r="E814" i="9" s="1"/>
  <c r="G813" i="9"/>
  <c r="F813" i="9"/>
  <c r="J812" i="9"/>
  <c r="O829" i="11" l="1"/>
  <c r="M830" i="11" s="1"/>
  <c r="N830" i="11" s="1"/>
  <c r="H829" i="11"/>
  <c r="I829" i="11" s="1"/>
  <c r="G829" i="11"/>
  <c r="D830" i="11"/>
  <c r="F829" i="11"/>
  <c r="J828" i="11"/>
  <c r="E829" i="11"/>
  <c r="E830" i="11" s="1"/>
  <c r="B831" i="11"/>
  <c r="J832" i="10"/>
  <c r="G833" i="10"/>
  <c r="H833" i="10"/>
  <c r="I833" i="10" s="1"/>
  <c r="D834" i="10"/>
  <c r="E834" i="10" s="1"/>
  <c r="F833" i="10"/>
  <c r="B835" i="10"/>
  <c r="O828" i="10"/>
  <c r="M829" i="10" s="1"/>
  <c r="N829" i="10" s="1"/>
  <c r="J813" i="9"/>
  <c r="H814" i="9"/>
  <c r="I814" i="9" s="1"/>
  <c r="G814" i="9"/>
  <c r="D815" i="9"/>
  <c r="F814" i="9"/>
  <c r="O830" i="11" l="1"/>
  <c r="M831" i="11"/>
  <c r="N831" i="11" s="1"/>
  <c r="B832" i="11"/>
  <c r="H830" i="11"/>
  <c r="I830" i="11" s="1"/>
  <c r="G830" i="11"/>
  <c r="D831" i="11"/>
  <c r="F830" i="11"/>
  <c r="J829" i="11"/>
  <c r="B836" i="10"/>
  <c r="G834" i="10"/>
  <c r="H834" i="10"/>
  <c r="I834" i="10" s="1"/>
  <c r="D835" i="10"/>
  <c r="F834" i="10"/>
  <c r="J833" i="10"/>
  <c r="O829" i="10"/>
  <c r="M830" i="10" s="1"/>
  <c r="N830" i="10" s="1"/>
  <c r="G815" i="9"/>
  <c r="H815" i="9"/>
  <c r="I815" i="9" s="1"/>
  <c r="D816" i="9"/>
  <c r="F815" i="9"/>
  <c r="J814" i="9"/>
  <c r="E815" i="9"/>
  <c r="E816" i="9" s="1"/>
  <c r="G831" i="11" l="1"/>
  <c r="D832" i="11"/>
  <c r="H831" i="11"/>
  <c r="I831" i="11" s="1"/>
  <c r="F831" i="11"/>
  <c r="J830" i="11"/>
  <c r="B833" i="11"/>
  <c r="E831" i="11"/>
  <c r="O831" i="11"/>
  <c r="M832" i="11" s="1"/>
  <c r="N832" i="11" s="1"/>
  <c r="J834" i="10"/>
  <c r="H835" i="10"/>
  <c r="I835" i="10" s="1"/>
  <c r="G835" i="10"/>
  <c r="D836" i="10"/>
  <c r="F835" i="10"/>
  <c r="E835" i="10"/>
  <c r="B837" i="10"/>
  <c r="O830" i="10"/>
  <c r="M831" i="10" s="1"/>
  <c r="N831" i="10" s="1"/>
  <c r="G816" i="9"/>
  <c r="H816" i="9"/>
  <c r="I816" i="9" s="1"/>
  <c r="D817" i="9"/>
  <c r="F816" i="9"/>
  <c r="J815" i="9"/>
  <c r="E832" i="11" l="1"/>
  <c r="E836" i="10"/>
  <c r="D837" i="10" s="1"/>
  <c r="E837" i="10" s="1"/>
  <c r="O832" i="11"/>
  <c r="M833" i="11"/>
  <c r="N833" i="11" s="1"/>
  <c r="B834" i="11"/>
  <c r="J831" i="11"/>
  <c r="H832" i="11"/>
  <c r="I832" i="11" s="1"/>
  <c r="G832" i="11"/>
  <c r="D833" i="11"/>
  <c r="F832" i="11"/>
  <c r="F837" i="10"/>
  <c r="B838" i="10"/>
  <c r="G836" i="10"/>
  <c r="H836" i="10"/>
  <c r="I836" i="10" s="1"/>
  <c r="F836" i="10"/>
  <c r="J835" i="10"/>
  <c r="O831" i="10"/>
  <c r="M832" i="10" s="1"/>
  <c r="N832" i="10" s="1"/>
  <c r="G817" i="9"/>
  <c r="H817" i="9"/>
  <c r="I817" i="9" s="1"/>
  <c r="D818" i="9"/>
  <c r="F817" i="9"/>
  <c r="J816" i="9"/>
  <c r="E817" i="9"/>
  <c r="E818" i="9" s="1"/>
  <c r="G837" i="10" l="1"/>
  <c r="H837" i="10"/>
  <c r="I837" i="10" s="1"/>
  <c r="H833" i="11"/>
  <c r="I833" i="11" s="1"/>
  <c r="G833" i="11"/>
  <c r="D834" i="11"/>
  <c r="F833" i="11"/>
  <c r="J832" i="11"/>
  <c r="E833" i="11"/>
  <c r="E834" i="11" s="1"/>
  <c r="B835" i="11"/>
  <c r="O833" i="11"/>
  <c r="M834" i="11" s="1"/>
  <c r="N834" i="11" s="1"/>
  <c r="J836" i="10"/>
  <c r="B839" i="10"/>
  <c r="D838" i="10"/>
  <c r="J837" i="10"/>
  <c r="O832" i="10"/>
  <c r="M833" i="10"/>
  <c r="N833" i="10" s="1"/>
  <c r="H818" i="9"/>
  <c r="I818" i="9" s="1"/>
  <c r="G818" i="9"/>
  <c r="D819" i="9"/>
  <c r="F818" i="9"/>
  <c r="J817" i="9"/>
  <c r="O834" i="11" l="1"/>
  <c r="M835" i="11" s="1"/>
  <c r="N835" i="11" s="1"/>
  <c r="B836" i="11"/>
  <c r="H834" i="11"/>
  <c r="I834" i="11" s="1"/>
  <c r="G834" i="11"/>
  <c r="D835" i="11"/>
  <c r="F834" i="11"/>
  <c r="J833" i="11"/>
  <c r="G838" i="10"/>
  <c r="H838" i="10"/>
  <c r="I838" i="10" s="1"/>
  <c r="D839" i="10"/>
  <c r="F838" i="10"/>
  <c r="E838" i="10"/>
  <c r="B840" i="10"/>
  <c r="O833" i="10"/>
  <c r="M834" i="10" s="1"/>
  <c r="N834" i="10" s="1"/>
  <c r="G819" i="9"/>
  <c r="H819" i="9"/>
  <c r="I819" i="9" s="1"/>
  <c r="D820" i="9"/>
  <c r="F819" i="9"/>
  <c r="J818" i="9"/>
  <c r="E819" i="9"/>
  <c r="E820" i="9" s="1"/>
  <c r="E839" i="10" l="1"/>
  <c r="O835" i="11"/>
  <c r="M836" i="11"/>
  <c r="N836" i="11" s="1"/>
  <c r="G835" i="11"/>
  <c r="D836" i="11"/>
  <c r="H835" i="11"/>
  <c r="I835" i="11" s="1"/>
  <c r="F835" i="11"/>
  <c r="J834" i="11"/>
  <c r="E835" i="11"/>
  <c r="E836" i="11" s="1"/>
  <c r="B837" i="11"/>
  <c r="H839" i="10"/>
  <c r="I839" i="10" s="1"/>
  <c r="D840" i="10"/>
  <c r="E840" i="10" s="1"/>
  <c r="G839" i="10"/>
  <c r="F839" i="10"/>
  <c r="J838" i="10"/>
  <c r="B841" i="10"/>
  <c r="O834" i="10"/>
  <c r="M835" i="10" s="1"/>
  <c r="N835" i="10" s="1"/>
  <c r="G820" i="9"/>
  <c r="H820" i="9"/>
  <c r="I820" i="9" s="1"/>
  <c r="D821" i="9"/>
  <c r="F820" i="9"/>
  <c r="J819" i="9"/>
  <c r="B838" i="11" l="1"/>
  <c r="H836" i="11"/>
  <c r="I836" i="11" s="1"/>
  <c r="G836" i="11"/>
  <c r="D837" i="11"/>
  <c r="F836" i="11"/>
  <c r="O836" i="11"/>
  <c r="M837" i="11" s="1"/>
  <c r="N837" i="11" s="1"/>
  <c r="J835" i="11"/>
  <c r="B842" i="10"/>
  <c r="G840" i="10"/>
  <c r="D841" i="10"/>
  <c r="H840" i="10"/>
  <c r="I840" i="10" s="1"/>
  <c r="F840" i="10"/>
  <c r="J839" i="10"/>
  <c r="O835" i="10"/>
  <c r="M836" i="10" s="1"/>
  <c r="N836" i="10" s="1"/>
  <c r="G821" i="9"/>
  <c r="H821" i="9"/>
  <c r="I821" i="9" s="1"/>
  <c r="D822" i="9"/>
  <c r="F821" i="9"/>
  <c r="J820" i="9"/>
  <c r="E821" i="9"/>
  <c r="E822" i="9" s="1"/>
  <c r="O837" i="11" l="1"/>
  <c r="M838" i="11" s="1"/>
  <c r="N838" i="11" s="1"/>
  <c r="B839" i="11"/>
  <c r="H837" i="11"/>
  <c r="I837" i="11" s="1"/>
  <c r="G837" i="11"/>
  <c r="D838" i="11"/>
  <c r="F837" i="11"/>
  <c r="J836" i="11"/>
  <c r="E837" i="11"/>
  <c r="J840" i="10"/>
  <c r="G841" i="10"/>
  <c r="H841" i="10"/>
  <c r="I841" i="10" s="1"/>
  <c r="D842" i="10"/>
  <c r="F841" i="10"/>
  <c r="E841" i="10"/>
  <c r="B843" i="10"/>
  <c r="O836" i="10"/>
  <c r="M837" i="10" s="1"/>
  <c r="N837" i="10" s="1"/>
  <c r="H822" i="9"/>
  <c r="I822" i="9" s="1"/>
  <c r="G822" i="9"/>
  <c r="D823" i="9"/>
  <c r="F822" i="9"/>
  <c r="J821" i="9"/>
  <c r="O838" i="11" l="1"/>
  <c r="M839" i="11"/>
  <c r="N839" i="11" s="1"/>
  <c r="G838" i="11"/>
  <c r="D839" i="11"/>
  <c r="H838" i="11"/>
  <c r="I838" i="11" s="1"/>
  <c r="F838" i="11"/>
  <c r="J837" i="11"/>
  <c r="B840" i="11"/>
  <c r="E838" i="11"/>
  <c r="E842" i="10"/>
  <c r="B844" i="10"/>
  <c r="G842" i="10"/>
  <c r="H842" i="10"/>
  <c r="I842" i="10" s="1"/>
  <c r="D843" i="10"/>
  <c r="F842" i="10"/>
  <c r="J841" i="10"/>
  <c r="O837" i="10"/>
  <c r="M838" i="10"/>
  <c r="N838" i="10" s="1"/>
  <c r="G823" i="9"/>
  <c r="H823" i="9"/>
  <c r="I823" i="9" s="1"/>
  <c r="D824" i="9"/>
  <c r="F823" i="9"/>
  <c r="J822" i="9"/>
  <c r="E823" i="9"/>
  <c r="E824" i="9" s="1"/>
  <c r="E839" i="11" l="1"/>
  <c r="B841" i="11"/>
  <c r="J838" i="11"/>
  <c r="O839" i="11"/>
  <c r="M840" i="11"/>
  <c r="N840" i="11" s="1"/>
  <c r="G839" i="11"/>
  <c r="H839" i="11"/>
  <c r="I839" i="11" s="1"/>
  <c r="D840" i="11"/>
  <c r="F839" i="11"/>
  <c r="J842" i="10"/>
  <c r="G843" i="10"/>
  <c r="D844" i="10"/>
  <c r="H843" i="10"/>
  <c r="I843" i="10" s="1"/>
  <c r="F843" i="10"/>
  <c r="E843" i="10"/>
  <c r="B845" i="10"/>
  <c r="O838" i="10"/>
  <c r="M839" i="10" s="1"/>
  <c r="N839" i="10" s="1"/>
  <c r="H824" i="9"/>
  <c r="I824" i="9" s="1"/>
  <c r="G824" i="9"/>
  <c r="D825" i="9"/>
  <c r="F824" i="9"/>
  <c r="J823" i="9"/>
  <c r="E844" i="10" l="1"/>
  <c r="J839" i="11"/>
  <c r="O840" i="11"/>
  <c r="M841" i="11"/>
  <c r="N841" i="11" s="1"/>
  <c r="B842" i="11"/>
  <c r="D841" i="11"/>
  <c r="H840" i="11"/>
  <c r="I840" i="11" s="1"/>
  <c r="G840" i="11"/>
  <c r="F840" i="11"/>
  <c r="E840" i="11"/>
  <c r="B846" i="10"/>
  <c r="J843" i="10"/>
  <c r="D845" i="10"/>
  <c r="G844" i="10"/>
  <c r="H844" i="10"/>
  <c r="I844" i="10" s="1"/>
  <c r="F844" i="10"/>
  <c r="O839" i="10"/>
  <c r="M840" i="10" s="1"/>
  <c r="N840" i="10" s="1"/>
  <c r="D826" i="9"/>
  <c r="G825" i="9"/>
  <c r="H825" i="9"/>
  <c r="I825" i="9" s="1"/>
  <c r="E825" i="9"/>
  <c r="E826" i="9" s="1"/>
  <c r="F825" i="9"/>
  <c r="J824" i="9"/>
  <c r="J840" i="11" l="1"/>
  <c r="O841" i="11"/>
  <c r="M842" i="11" s="1"/>
  <c r="N842" i="11" s="1"/>
  <c r="H841" i="11"/>
  <c r="I841" i="11" s="1"/>
  <c r="G841" i="11"/>
  <c r="D842" i="11"/>
  <c r="F841" i="11"/>
  <c r="E841" i="11"/>
  <c r="E842" i="11" s="1"/>
  <c r="B843" i="11"/>
  <c r="D846" i="10"/>
  <c r="G845" i="10"/>
  <c r="H845" i="10"/>
  <c r="I845" i="10" s="1"/>
  <c r="F845" i="10"/>
  <c r="J844" i="10"/>
  <c r="E845" i="10"/>
  <c r="B847" i="10"/>
  <c r="O840" i="10"/>
  <c r="M841" i="10" s="1"/>
  <c r="N841" i="10" s="1"/>
  <c r="J825" i="9"/>
  <c r="G826" i="9"/>
  <c r="H826" i="9"/>
  <c r="I826" i="9" s="1"/>
  <c r="D827" i="9"/>
  <c r="F826" i="9"/>
  <c r="O842" i="11" l="1"/>
  <c r="M843" i="11"/>
  <c r="N843" i="11" s="1"/>
  <c r="B844" i="11"/>
  <c r="J841" i="11"/>
  <c r="G842" i="11"/>
  <c r="H842" i="11"/>
  <c r="I842" i="11" s="1"/>
  <c r="D843" i="11"/>
  <c r="F842" i="11"/>
  <c r="E846" i="10"/>
  <c r="B848" i="10"/>
  <c r="J845" i="10"/>
  <c r="G846" i="10"/>
  <c r="H846" i="10"/>
  <c r="I846" i="10" s="1"/>
  <c r="D847" i="10"/>
  <c r="F846" i="10"/>
  <c r="O841" i="10"/>
  <c r="M842" i="10"/>
  <c r="N842" i="10" s="1"/>
  <c r="G827" i="9"/>
  <c r="H827" i="9"/>
  <c r="I827" i="9" s="1"/>
  <c r="D828" i="9"/>
  <c r="F827" i="9"/>
  <c r="J826" i="9"/>
  <c r="E827" i="9"/>
  <c r="H843" i="11" l="1"/>
  <c r="I843" i="11" s="1"/>
  <c r="G843" i="11"/>
  <c r="D844" i="11"/>
  <c r="F843" i="11"/>
  <c r="J842" i="11"/>
  <c r="O843" i="11"/>
  <c r="M844" i="11"/>
  <c r="N844" i="11" s="1"/>
  <c r="B845" i="11"/>
  <c r="E843" i="11"/>
  <c r="H847" i="10"/>
  <c r="I847" i="10" s="1"/>
  <c r="G847" i="10"/>
  <c r="D848" i="10"/>
  <c r="F847" i="10"/>
  <c r="J846" i="10"/>
  <c r="E847" i="10"/>
  <c r="B849" i="10"/>
  <c r="O842" i="10"/>
  <c r="M843" i="10" s="1"/>
  <c r="N843" i="10" s="1"/>
  <c r="E828" i="9"/>
  <c r="H828" i="9"/>
  <c r="I828" i="9" s="1"/>
  <c r="G828" i="9"/>
  <c r="D829" i="9"/>
  <c r="F828" i="9"/>
  <c r="J827" i="9"/>
  <c r="O844" i="11" l="1"/>
  <c r="M845" i="11" s="1"/>
  <c r="N845" i="11" s="1"/>
  <c r="B846" i="11"/>
  <c r="H844" i="11"/>
  <c r="I844" i="11" s="1"/>
  <c r="G844" i="11"/>
  <c r="D845" i="11"/>
  <c r="F844" i="11"/>
  <c r="E844" i="11"/>
  <c r="J843" i="11"/>
  <c r="E848" i="10"/>
  <c r="D849" i="10" s="1"/>
  <c r="G849" i="10" s="1"/>
  <c r="G848" i="10"/>
  <c r="H848" i="10"/>
  <c r="I848" i="10" s="1"/>
  <c r="F848" i="10"/>
  <c r="B850" i="10"/>
  <c r="J847" i="10"/>
  <c r="O843" i="10"/>
  <c r="M844" i="10" s="1"/>
  <c r="N844" i="10" s="1"/>
  <c r="H829" i="9"/>
  <c r="I829" i="9" s="1"/>
  <c r="G829" i="9"/>
  <c r="D830" i="9"/>
  <c r="F829" i="9"/>
  <c r="J828" i="9"/>
  <c r="E829" i="9"/>
  <c r="E830" i="9" s="1"/>
  <c r="O845" i="11" l="1"/>
  <c r="M846" i="11" s="1"/>
  <c r="N846" i="11" s="1"/>
  <c r="H845" i="11"/>
  <c r="I845" i="11" s="1"/>
  <c r="G845" i="11"/>
  <c r="D846" i="11"/>
  <c r="F845" i="11"/>
  <c r="J844" i="11"/>
  <c r="B847" i="11"/>
  <c r="E845" i="11"/>
  <c r="F849" i="10"/>
  <c r="E849" i="10"/>
  <c r="H849" i="10"/>
  <c r="I849" i="10" s="1"/>
  <c r="D850" i="10"/>
  <c r="H850" i="10" s="1"/>
  <c r="I850" i="10" s="1"/>
  <c r="J848" i="10"/>
  <c r="B851" i="10"/>
  <c r="O844" i="10"/>
  <c r="M845" i="10" s="1"/>
  <c r="N845" i="10" s="1"/>
  <c r="H830" i="9"/>
  <c r="I830" i="9" s="1"/>
  <c r="G830" i="9"/>
  <c r="D831" i="9"/>
  <c r="F830" i="9"/>
  <c r="J829" i="9"/>
  <c r="F850" i="10" l="1"/>
  <c r="E846" i="11"/>
  <c r="O846" i="11"/>
  <c r="M847" i="11" s="1"/>
  <c r="N847" i="11" s="1"/>
  <c r="B848" i="11"/>
  <c r="D847" i="11"/>
  <c r="G846" i="11"/>
  <c r="H846" i="11"/>
  <c r="I846" i="11" s="1"/>
  <c r="F846" i="11"/>
  <c r="J845" i="11"/>
  <c r="J849" i="10"/>
  <c r="G850" i="10"/>
  <c r="E850" i="10"/>
  <c r="B852" i="10"/>
  <c r="D851" i="10"/>
  <c r="O845" i="10"/>
  <c r="M846" i="10"/>
  <c r="N846" i="10" s="1"/>
  <c r="E831" i="9"/>
  <c r="G831" i="9"/>
  <c r="H831" i="9"/>
  <c r="I831" i="9" s="1"/>
  <c r="D832" i="9"/>
  <c r="F831" i="9"/>
  <c r="J830" i="9"/>
  <c r="J850" i="10" l="1"/>
  <c r="O847" i="11"/>
  <c r="M848" i="11" s="1"/>
  <c r="N848" i="11" s="1"/>
  <c r="J846" i="11"/>
  <c r="H847" i="11"/>
  <c r="I847" i="11" s="1"/>
  <c r="G847" i="11"/>
  <c r="D848" i="11"/>
  <c r="F847" i="11"/>
  <c r="E847" i="11"/>
  <c r="B849" i="11"/>
  <c r="D852" i="10"/>
  <c r="H851" i="10"/>
  <c r="I851" i="10" s="1"/>
  <c r="G851" i="10"/>
  <c r="F851" i="10"/>
  <c r="E851" i="10"/>
  <c r="B853" i="10"/>
  <c r="O846" i="10"/>
  <c r="M847" i="10" s="1"/>
  <c r="N847" i="10" s="1"/>
  <c r="G832" i="9"/>
  <c r="H832" i="9"/>
  <c r="I832" i="9" s="1"/>
  <c r="D833" i="9"/>
  <c r="F832" i="9"/>
  <c r="J831" i="9"/>
  <c r="E832" i="9"/>
  <c r="E833" i="9" s="1"/>
  <c r="E848" i="11" l="1"/>
  <c r="O848" i="11"/>
  <c r="M849" i="11"/>
  <c r="N849" i="11" s="1"/>
  <c r="G848" i="11"/>
  <c r="H848" i="11"/>
  <c r="I848" i="11" s="1"/>
  <c r="D849" i="11"/>
  <c r="E849" i="11" s="1"/>
  <c r="F848" i="11"/>
  <c r="B850" i="11"/>
  <c r="J847" i="11"/>
  <c r="E852" i="10"/>
  <c r="B854" i="10"/>
  <c r="J851" i="10"/>
  <c r="H852" i="10"/>
  <c r="I852" i="10" s="1"/>
  <c r="G852" i="10"/>
  <c r="D853" i="10"/>
  <c r="F852" i="10"/>
  <c r="O847" i="10"/>
  <c r="M848" i="10" s="1"/>
  <c r="N848" i="10" s="1"/>
  <c r="G833" i="9"/>
  <c r="H833" i="9"/>
  <c r="I833" i="9" s="1"/>
  <c r="D834" i="9"/>
  <c r="F833" i="9"/>
  <c r="J832" i="9"/>
  <c r="B851" i="11" l="1"/>
  <c r="J848" i="11"/>
  <c r="H849" i="11"/>
  <c r="I849" i="11" s="1"/>
  <c r="G849" i="11"/>
  <c r="D850" i="11"/>
  <c r="F849" i="11"/>
  <c r="O849" i="11"/>
  <c r="M850" i="11" s="1"/>
  <c r="N850" i="11" s="1"/>
  <c r="E853" i="10"/>
  <c r="H853" i="10"/>
  <c r="I853" i="10" s="1"/>
  <c r="D854" i="10"/>
  <c r="G853" i="10"/>
  <c r="F853" i="10"/>
  <c r="J852" i="10"/>
  <c r="B855" i="10"/>
  <c r="O848" i="10"/>
  <c r="M849" i="10" s="1"/>
  <c r="N849" i="10" s="1"/>
  <c r="G834" i="9"/>
  <c r="H834" i="9"/>
  <c r="I834" i="9" s="1"/>
  <c r="D835" i="9"/>
  <c r="F834" i="9"/>
  <c r="J833" i="9"/>
  <c r="E834" i="9"/>
  <c r="O850" i="11" l="1"/>
  <c r="M851" i="11" s="1"/>
  <c r="N851" i="11" s="1"/>
  <c r="H850" i="11"/>
  <c r="I850" i="11" s="1"/>
  <c r="G850" i="11"/>
  <c r="D851" i="11"/>
  <c r="F850" i="11"/>
  <c r="B852" i="11"/>
  <c r="J849" i="11"/>
  <c r="E850" i="11"/>
  <c r="E854" i="10"/>
  <c r="B856" i="10"/>
  <c r="G854" i="10"/>
  <c r="H854" i="10"/>
  <c r="I854" i="10" s="1"/>
  <c r="D855" i="10"/>
  <c r="F854" i="10"/>
  <c r="J853" i="10"/>
  <c r="O849" i="10"/>
  <c r="M850" i="10" s="1"/>
  <c r="N850" i="10" s="1"/>
  <c r="E835" i="9"/>
  <c r="H835" i="9"/>
  <c r="I835" i="9" s="1"/>
  <c r="G835" i="9"/>
  <c r="D836" i="9"/>
  <c r="F835" i="9"/>
  <c r="J834" i="9"/>
  <c r="E851" i="11" l="1"/>
  <c r="O851" i="11"/>
  <c r="M852" i="11" s="1"/>
  <c r="N852" i="11" s="1"/>
  <c r="G851" i="11"/>
  <c r="H851" i="11"/>
  <c r="I851" i="11" s="1"/>
  <c r="D852" i="11"/>
  <c r="F851" i="11"/>
  <c r="B853" i="11"/>
  <c r="J850" i="11"/>
  <c r="J854" i="10"/>
  <c r="G855" i="10"/>
  <c r="D856" i="10"/>
  <c r="H855" i="10"/>
  <c r="I855" i="10" s="1"/>
  <c r="F855" i="10"/>
  <c r="E855" i="10"/>
  <c r="B857" i="10"/>
  <c r="O850" i="10"/>
  <c r="M851" i="10" s="1"/>
  <c r="N851" i="10" s="1"/>
  <c r="E836" i="9"/>
  <c r="G836" i="9"/>
  <c r="H836" i="9"/>
  <c r="I836" i="9" s="1"/>
  <c r="D837" i="9"/>
  <c r="F836" i="9"/>
  <c r="J835" i="9"/>
  <c r="E852" i="11" l="1"/>
  <c r="O852" i="11"/>
  <c r="M853" i="11" s="1"/>
  <c r="N853" i="11" s="1"/>
  <c r="B854" i="11"/>
  <c r="J851" i="11"/>
  <c r="H852" i="11"/>
  <c r="I852" i="11" s="1"/>
  <c r="G852" i="11"/>
  <c r="D853" i="11"/>
  <c r="F852" i="11"/>
  <c r="E856" i="10"/>
  <c r="J855" i="10"/>
  <c r="G856" i="10"/>
  <c r="H856" i="10"/>
  <c r="I856" i="10" s="1"/>
  <c r="D857" i="10"/>
  <c r="F856" i="10"/>
  <c r="B858" i="10"/>
  <c r="O851" i="10"/>
  <c r="M852" i="10" s="1"/>
  <c r="N852" i="10" s="1"/>
  <c r="E837" i="9"/>
  <c r="G837" i="9"/>
  <c r="H837" i="9"/>
  <c r="I837" i="9" s="1"/>
  <c r="D838" i="9"/>
  <c r="F837" i="9"/>
  <c r="J836" i="9"/>
  <c r="E853" i="11" l="1"/>
  <c r="O853" i="11"/>
  <c r="M854" i="11" s="1"/>
  <c r="N854" i="11" s="1"/>
  <c r="J852" i="11"/>
  <c r="H853" i="11"/>
  <c r="I853" i="11" s="1"/>
  <c r="G853" i="11"/>
  <c r="D854" i="11"/>
  <c r="E854" i="11" s="1"/>
  <c r="F853" i="11"/>
  <c r="B855" i="11"/>
  <c r="E857" i="10"/>
  <c r="B859" i="10"/>
  <c r="J856" i="10"/>
  <c r="G857" i="10"/>
  <c r="H857" i="10"/>
  <c r="I857" i="10" s="1"/>
  <c r="D858" i="10"/>
  <c r="F857" i="10"/>
  <c r="O852" i="10"/>
  <c r="M853" i="10" s="1"/>
  <c r="N853" i="10" s="1"/>
  <c r="H838" i="9"/>
  <c r="I838" i="9" s="1"/>
  <c r="G838" i="9"/>
  <c r="D839" i="9"/>
  <c r="F838" i="9"/>
  <c r="J837" i="9"/>
  <c r="E838" i="9"/>
  <c r="O854" i="11" l="1"/>
  <c r="M855" i="11" s="1"/>
  <c r="N855" i="11" s="1"/>
  <c r="B856" i="11"/>
  <c r="J853" i="11"/>
  <c r="H854" i="11"/>
  <c r="I854" i="11" s="1"/>
  <c r="G854" i="11"/>
  <c r="D855" i="11"/>
  <c r="F854" i="11"/>
  <c r="E858" i="10"/>
  <c r="J857" i="10"/>
  <c r="G858" i="10"/>
  <c r="H858" i="10"/>
  <c r="I858" i="10" s="1"/>
  <c r="D859" i="10"/>
  <c r="F858" i="10"/>
  <c r="B860" i="10"/>
  <c r="O853" i="10"/>
  <c r="M854" i="10" s="1"/>
  <c r="N854" i="10" s="1"/>
  <c r="E839" i="9"/>
  <c r="G839" i="9"/>
  <c r="H839" i="9"/>
  <c r="I839" i="9" s="1"/>
  <c r="D840" i="9"/>
  <c r="F839" i="9"/>
  <c r="J838" i="9"/>
  <c r="E859" i="10" l="1"/>
  <c r="G855" i="11"/>
  <c r="H855" i="11"/>
  <c r="I855" i="11" s="1"/>
  <c r="D856" i="11"/>
  <c r="F855" i="11"/>
  <c r="B857" i="11"/>
  <c r="O855" i="11"/>
  <c r="M856" i="11" s="1"/>
  <c r="N856" i="11" s="1"/>
  <c r="J854" i="11"/>
  <c r="E855" i="11"/>
  <c r="B861" i="10"/>
  <c r="H859" i="10"/>
  <c r="I859" i="10" s="1"/>
  <c r="G859" i="10"/>
  <c r="D860" i="10"/>
  <c r="E860" i="10" s="1"/>
  <c r="D861" i="10" s="1"/>
  <c r="F859" i="10"/>
  <c r="J858" i="10"/>
  <c r="O854" i="10"/>
  <c r="M855" i="10" s="1"/>
  <c r="N855" i="10" s="1"/>
  <c r="E840" i="9"/>
  <c r="H840" i="9"/>
  <c r="I840" i="9" s="1"/>
  <c r="G840" i="9"/>
  <c r="D841" i="9"/>
  <c r="F840" i="9"/>
  <c r="J839" i="9"/>
  <c r="E856" i="11" l="1"/>
  <c r="O856" i="11"/>
  <c r="M857" i="11" s="1"/>
  <c r="N857" i="11" s="1"/>
  <c r="B858" i="11"/>
  <c r="H856" i="11"/>
  <c r="I856" i="11" s="1"/>
  <c r="G856" i="11"/>
  <c r="D857" i="11"/>
  <c r="F856" i="11"/>
  <c r="J855" i="11"/>
  <c r="G861" i="10"/>
  <c r="H861" i="10"/>
  <c r="I861" i="10" s="1"/>
  <c r="F861" i="10"/>
  <c r="J859" i="10"/>
  <c r="G860" i="10"/>
  <c r="H860" i="10"/>
  <c r="I860" i="10" s="1"/>
  <c r="F860" i="10"/>
  <c r="B862" i="10"/>
  <c r="D862" i="10" s="1"/>
  <c r="E861" i="10"/>
  <c r="O855" i="10"/>
  <c r="M856" i="10" s="1"/>
  <c r="N856" i="10" s="1"/>
  <c r="G841" i="9"/>
  <c r="H841" i="9"/>
  <c r="I841" i="9" s="1"/>
  <c r="D842" i="9"/>
  <c r="F841" i="9"/>
  <c r="J840" i="9"/>
  <c r="E841" i="9"/>
  <c r="E842" i="9" s="1"/>
  <c r="O857" i="11" l="1"/>
  <c r="M858" i="11" s="1"/>
  <c r="N858" i="11" s="1"/>
  <c r="H857" i="11"/>
  <c r="I857" i="11" s="1"/>
  <c r="G857" i="11"/>
  <c r="D858" i="11"/>
  <c r="F857" i="11"/>
  <c r="J856" i="11"/>
  <c r="B859" i="11"/>
  <c r="E857" i="11"/>
  <c r="E858" i="11" s="1"/>
  <c r="G862" i="10"/>
  <c r="H862" i="10"/>
  <c r="I862" i="10" s="1"/>
  <c r="D863" i="10"/>
  <c r="F862" i="10"/>
  <c r="B863" i="10"/>
  <c r="E862" i="10"/>
  <c r="J861" i="10"/>
  <c r="J860" i="10"/>
  <c r="O856" i="10"/>
  <c r="M857" i="10" s="1"/>
  <c r="N857" i="10" s="1"/>
  <c r="H842" i="9"/>
  <c r="I842" i="9" s="1"/>
  <c r="G842" i="9"/>
  <c r="D843" i="9"/>
  <c r="F842" i="9"/>
  <c r="J841" i="9"/>
  <c r="O858" i="11" l="1"/>
  <c r="M859" i="11" s="1"/>
  <c r="N859" i="11" s="1"/>
  <c r="B860" i="11"/>
  <c r="D859" i="11"/>
  <c r="G858" i="11"/>
  <c r="H858" i="11"/>
  <c r="I858" i="11" s="1"/>
  <c r="F858" i="11"/>
  <c r="J857" i="11"/>
  <c r="H863" i="10"/>
  <c r="I863" i="10" s="1"/>
  <c r="G863" i="10"/>
  <c r="F863" i="10"/>
  <c r="J862" i="10"/>
  <c r="B864" i="10"/>
  <c r="D864" i="10" s="1"/>
  <c r="E863" i="10"/>
  <c r="O857" i="10"/>
  <c r="M858" i="10" s="1"/>
  <c r="N858" i="10" s="1"/>
  <c r="H843" i="9"/>
  <c r="I843" i="9" s="1"/>
  <c r="G843" i="9"/>
  <c r="D844" i="9"/>
  <c r="F843" i="9"/>
  <c r="J842" i="9"/>
  <c r="E843" i="9"/>
  <c r="O859" i="11" l="1"/>
  <c r="M860" i="11" s="1"/>
  <c r="N860" i="11" s="1"/>
  <c r="H859" i="11"/>
  <c r="I859" i="11" s="1"/>
  <c r="G859" i="11"/>
  <c r="D860" i="11"/>
  <c r="F859" i="11"/>
  <c r="J858" i="11"/>
  <c r="E859" i="11"/>
  <c r="E860" i="11" s="1"/>
  <c r="B861" i="11"/>
  <c r="G864" i="10"/>
  <c r="H864" i="10"/>
  <c r="I864" i="10" s="1"/>
  <c r="D865" i="10"/>
  <c r="F864" i="10"/>
  <c r="B865" i="10"/>
  <c r="E864" i="10"/>
  <c r="J863" i="10"/>
  <c r="O858" i="10"/>
  <c r="M859" i="10" s="1"/>
  <c r="N859" i="10" s="1"/>
  <c r="E844" i="9"/>
  <c r="H844" i="9"/>
  <c r="I844" i="9" s="1"/>
  <c r="G844" i="9"/>
  <c r="D845" i="9"/>
  <c r="F844" i="9"/>
  <c r="J843" i="9"/>
  <c r="O860" i="11" l="1"/>
  <c r="M861" i="11" s="1"/>
  <c r="N861" i="11" s="1"/>
  <c r="B862" i="11"/>
  <c r="H860" i="11"/>
  <c r="I860" i="11" s="1"/>
  <c r="G860" i="11"/>
  <c r="D861" i="11"/>
  <c r="F860" i="11"/>
  <c r="J859" i="11"/>
  <c r="G865" i="10"/>
  <c r="H865" i="10"/>
  <c r="I865" i="10" s="1"/>
  <c r="F865" i="10"/>
  <c r="J864" i="10"/>
  <c r="B866" i="10"/>
  <c r="E865" i="10"/>
  <c r="O859" i="10"/>
  <c r="M860" i="10" s="1"/>
  <c r="N860" i="10" s="1"/>
  <c r="G845" i="9"/>
  <c r="H845" i="9"/>
  <c r="I845" i="9" s="1"/>
  <c r="D846" i="9"/>
  <c r="F845" i="9"/>
  <c r="J844" i="9"/>
  <c r="E845" i="9"/>
  <c r="E846" i="9" s="1"/>
  <c r="H861" i="11" l="1"/>
  <c r="I861" i="11" s="1"/>
  <c r="G861" i="11"/>
  <c r="D862" i="11"/>
  <c r="F861" i="11"/>
  <c r="J860" i="11"/>
  <c r="E861" i="11"/>
  <c r="E862" i="11" s="1"/>
  <c r="B863" i="11"/>
  <c r="O861" i="11"/>
  <c r="M862" i="11" s="1"/>
  <c r="N862" i="11" s="1"/>
  <c r="B867" i="10"/>
  <c r="J865" i="10"/>
  <c r="D866" i="10"/>
  <c r="O860" i="10"/>
  <c r="M861" i="10" s="1"/>
  <c r="N861" i="10" s="1"/>
  <c r="G846" i="9"/>
  <c r="H846" i="9"/>
  <c r="I846" i="9" s="1"/>
  <c r="D847" i="9"/>
  <c r="F846" i="9"/>
  <c r="J845" i="9"/>
  <c r="O862" i="11" l="1"/>
  <c r="M863" i="11" s="1"/>
  <c r="N863" i="11" s="1"/>
  <c r="B864" i="11"/>
  <c r="G862" i="11"/>
  <c r="H862" i="11"/>
  <c r="I862" i="11" s="1"/>
  <c r="D863" i="11"/>
  <c r="F862" i="11"/>
  <c r="J861" i="11"/>
  <c r="D867" i="10"/>
  <c r="H866" i="10"/>
  <c r="I866" i="10" s="1"/>
  <c r="G866" i="10"/>
  <c r="F866" i="10"/>
  <c r="E866" i="10"/>
  <c r="B868" i="10"/>
  <c r="O861" i="10"/>
  <c r="M862" i="10" s="1"/>
  <c r="N862" i="10" s="1"/>
  <c r="G847" i="9"/>
  <c r="H847" i="9"/>
  <c r="I847" i="9" s="1"/>
  <c r="D848" i="9"/>
  <c r="F847" i="9"/>
  <c r="J846" i="9"/>
  <c r="E847" i="9"/>
  <c r="E848" i="9" s="1"/>
  <c r="E867" i="10" l="1"/>
  <c r="H863" i="11"/>
  <c r="I863" i="11" s="1"/>
  <c r="G863" i="11"/>
  <c r="D864" i="11"/>
  <c r="F863" i="11"/>
  <c r="J862" i="11"/>
  <c r="E863" i="11"/>
  <c r="E864" i="11" s="1"/>
  <c r="B865" i="11"/>
  <c r="O863" i="11"/>
  <c r="M864" i="11"/>
  <c r="N864" i="11" s="1"/>
  <c r="B869" i="10"/>
  <c r="J866" i="10"/>
  <c r="H867" i="10"/>
  <c r="I867" i="10" s="1"/>
  <c r="G867" i="10"/>
  <c r="D868" i="10"/>
  <c r="F867" i="10"/>
  <c r="O862" i="10"/>
  <c r="M863" i="10" s="1"/>
  <c r="N863" i="10" s="1"/>
  <c r="H848" i="9"/>
  <c r="I848" i="9" s="1"/>
  <c r="G848" i="9"/>
  <c r="D849" i="9"/>
  <c r="F848" i="9"/>
  <c r="J847" i="9"/>
  <c r="O864" i="11" l="1"/>
  <c r="M865" i="11" s="1"/>
  <c r="N865" i="11" s="1"/>
  <c r="B866" i="11"/>
  <c r="H864" i="11"/>
  <c r="I864" i="11" s="1"/>
  <c r="G864" i="11"/>
  <c r="D865" i="11"/>
  <c r="F864" i="11"/>
  <c r="J863" i="11"/>
  <c r="G868" i="10"/>
  <c r="D869" i="10"/>
  <c r="H868" i="10"/>
  <c r="I868" i="10" s="1"/>
  <c r="F868" i="10"/>
  <c r="J867" i="10"/>
  <c r="E868" i="10"/>
  <c r="B870" i="10"/>
  <c r="O863" i="10"/>
  <c r="M864" i="10" s="1"/>
  <c r="N864" i="10" s="1"/>
  <c r="H849" i="9"/>
  <c r="I849" i="9" s="1"/>
  <c r="D850" i="9"/>
  <c r="G849" i="9"/>
  <c r="E849" i="9"/>
  <c r="E850" i="9" s="1"/>
  <c r="F849" i="9"/>
  <c r="J848" i="9"/>
  <c r="E869" i="10" l="1"/>
  <c r="O865" i="11"/>
  <c r="M866" i="11" s="1"/>
  <c r="N866" i="11" s="1"/>
  <c r="G865" i="11"/>
  <c r="D866" i="11"/>
  <c r="H865" i="11"/>
  <c r="I865" i="11" s="1"/>
  <c r="F865" i="11"/>
  <c r="J864" i="11"/>
  <c r="B867" i="11"/>
  <c r="E865" i="11"/>
  <c r="E866" i="11" s="1"/>
  <c r="J868" i="10"/>
  <c r="B871" i="10"/>
  <c r="H869" i="10"/>
  <c r="I869" i="10" s="1"/>
  <c r="G869" i="10"/>
  <c r="D870" i="10"/>
  <c r="E870" i="10" s="1"/>
  <c r="F869" i="10"/>
  <c r="O864" i="10"/>
  <c r="M865" i="10" s="1"/>
  <c r="N865" i="10" s="1"/>
  <c r="D851" i="9"/>
  <c r="G850" i="9"/>
  <c r="H850" i="9"/>
  <c r="I850" i="9" s="1"/>
  <c r="F850" i="9"/>
  <c r="J849" i="9"/>
  <c r="O866" i="11" l="1"/>
  <c r="M867" i="11" s="1"/>
  <c r="N867" i="11" s="1"/>
  <c r="B868" i="11"/>
  <c r="J865" i="11"/>
  <c r="H866" i="11"/>
  <c r="I866" i="11" s="1"/>
  <c r="G866" i="11"/>
  <c r="D867" i="11"/>
  <c r="F866" i="11"/>
  <c r="B872" i="10"/>
  <c r="H870" i="10"/>
  <c r="I870" i="10" s="1"/>
  <c r="D871" i="10"/>
  <c r="G870" i="10"/>
  <c r="F870" i="10"/>
  <c r="J869" i="10"/>
  <c r="O865" i="10"/>
  <c r="M866" i="10" s="1"/>
  <c r="N866" i="10" s="1"/>
  <c r="J850" i="9"/>
  <c r="G851" i="9"/>
  <c r="H851" i="9"/>
  <c r="I851" i="9" s="1"/>
  <c r="D852" i="9"/>
  <c r="F851" i="9"/>
  <c r="E851" i="9"/>
  <c r="E852" i="9" s="1"/>
  <c r="G867" i="11" l="1"/>
  <c r="H867" i="11"/>
  <c r="I867" i="11" s="1"/>
  <c r="D868" i="11"/>
  <c r="F867" i="11"/>
  <c r="J866" i="11"/>
  <c r="E867" i="11"/>
  <c r="E868" i="11" s="1"/>
  <c r="B869" i="11"/>
  <c r="O867" i="11"/>
  <c r="M868" i="11"/>
  <c r="N868" i="11" s="1"/>
  <c r="H871" i="10"/>
  <c r="I871" i="10" s="1"/>
  <c r="G871" i="10"/>
  <c r="D872" i="10"/>
  <c r="F871" i="10"/>
  <c r="J870" i="10"/>
  <c r="E871" i="10"/>
  <c r="B873" i="10"/>
  <c r="O866" i="10"/>
  <c r="M867" i="10" s="1"/>
  <c r="N867" i="10" s="1"/>
  <c r="G852" i="9"/>
  <c r="H852" i="9"/>
  <c r="I852" i="9" s="1"/>
  <c r="D853" i="9"/>
  <c r="F852" i="9"/>
  <c r="J851" i="9"/>
  <c r="E872" i="10" l="1"/>
  <c r="D873" i="10" s="1"/>
  <c r="G873" i="10" s="1"/>
  <c r="O868" i="11"/>
  <c r="M869" i="11" s="1"/>
  <c r="N869" i="11" s="1"/>
  <c r="B870" i="11"/>
  <c r="D869" i="11"/>
  <c r="H868" i="11"/>
  <c r="I868" i="11" s="1"/>
  <c r="G868" i="11"/>
  <c r="F868" i="11"/>
  <c r="J867" i="11"/>
  <c r="B874" i="10"/>
  <c r="G872" i="10"/>
  <c r="H872" i="10"/>
  <c r="I872" i="10" s="1"/>
  <c r="F872" i="10"/>
  <c r="F873" i="10"/>
  <c r="J871" i="10"/>
  <c r="O867" i="10"/>
  <c r="M868" i="10" s="1"/>
  <c r="N868" i="10" s="1"/>
  <c r="G853" i="9"/>
  <c r="H853" i="9"/>
  <c r="I853" i="9" s="1"/>
  <c r="D854" i="9"/>
  <c r="F853" i="9"/>
  <c r="J852" i="9"/>
  <c r="E853" i="9"/>
  <c r="E873" i="10" l="1"/>
  <c r="H873" i="10"/>
  <c r="I873" i="10" s="1"/>
  <c r="J873" i="10" s="1"/>
  <c r="J868" i="11"/>
  <c r="H869" i="11"/>
  <c r="I869" i="11" s="1"/>
  <c r="G869" i="11"/>
  <c r="D870" i="11"/>
  <c r="F869" i="11"/>
  <c r="B871" i="11"/>
  <c r="E869" i="11"/>
  <c r="O869" i="11"/>
  <c r="M870" i="11" s="1"/>
  <c r="N870" i="11" s="1"/>
  <c r="J872" i="10"/>
  <c r="B875" i="10"/>
  <c r="D874" i="10"/>
  <c r="O868" i="10"/>
  <c r="M869" i="10" s="1"/>
  <c r="N869" i="10" s="1"/>
  <c r="E854" i="9"/>
  <c r="H854" i="9"/>
  <c r="I854" i="9" s="1"/>
  <c r="G854" i="9"/>
  <c r="D855" i="9"/>
  <c r="F854" i="9"/>
  <c r="J853" i="9"/>
  <c r="E870" i="11" l="1"/>
  <c r="O870" i="11"/>
  <c r="M871" i="11"/>
  <c r="N871" i="11" s="1"/>
  <c r="B872" i="11"/>
  <c r="G870" i="11"/>
  <c r="D871" i="11"/>
  <c r="H870" i="11"/>
  <c r="I870" i="11" s="1"/>
  <c r="F870" i="11"/>
  <c r="J869" i="11"/>
  <c r="H874" i="10"/>
  <c r="I874" i="10" s="1"/>
  <c r="G874" i="10"/>
  <c r="D875" i="10"/>
  <c r="F874" i="10"/>
  <c r="E874" i="10"/>
  <c r="B876" i="10"/>
  <c r="O869" i="10"/>
  <c r="M870" i="10"/>
  <c r="N870" i="10" s="1"/>
  <c r="E855" i="9"/>
  <c r="G855" i="9"/>
  <c r="H855" i="9"/>
  <c r="I855" i="9" s="1"/>
  <c r="D856" i="9"/>
  <c r="F855" i="9"/>
  <c r="J854" i="9"/>
  <c r="J870" i="11" l="1"/>
  <c r="H871" i="11"/>
  <c r="I871" i="11" s="1"/>
  <c r="G871" i="11"/>
  <c r="D872" i="11"/>
  <c r="F871" i="11"/>
  <c r="E871" i="11"/>
  <c r="E872" i="11" s="1"/>
  <c r="B873" i="11"/>
  <c r="O871" i="11"/>
  <c r="M872" i="11" s="1"/>
  <c r="N872" i="11" s="1"/>
  <c r="E875" i="10"/>
  <c r="H875" i="10"/>
  <c r="I875" i="10" s="1"/>
  <c r="G875" i="10"/>
  <c r="D876" i="10"/>
  <c r="F875" i="10"/>
  <c r="B877" i="10"/>
  <c r="J874" i="10"/>
  <c r="O870" i="10"/>
  <c r="M871" i="10"/>
  <c r="N871" i="10" s="1"/>
  <c r="G856" i="9"/>
  <c r="H856" i="9"/>
  <c r="I856" i="9" s="1"/>
  <c r="D857" i="9"/>
  <c r="F856" i="9"/>
  <c r="J855" i="9"/>
  <c r="E856" i="9"/>
  <c r="E857" i="9" s="1"/>
  <c r="O872" i="11" l="1"/>
  <c r="M873" i="11"/>
  <c r="N873" i="11" s="1"/>
  <c r="B874" i="11"/>
  <c r="J871" i="11"/>
  <c r="H872" i="11"/>
  <c r="I872" i="11" s="1"/>
  <c r="D873" i="11"/>
  <c r="G872" i="11"/>
  <c r="F872" i="11"/>
  <c r="E876" i="10"/>
  <c r="B878" i="10"/>
  <c r="G876" i="10"/>
  <c r="H876" i="10"/>
  <c r="I876" i="10" s="1"/>
  <c r="D877" i="10"/>
  <c r="F876" i="10"/>
  <c r="J875" i="10"/>
  <c r="O871" i="10"/>
  <c r="M872" i="10" s="1"/>
  <c r="N872" i="10" s="1"/>
  <c r="H857" i="9"/>
  <c r="I857" i="9" s="1"/>
  <c r="G857" i="9"/>
  <c r="D858" i="9"/>
  <c r="F857" i="9"/>
  <c r="J856" i="9"/>
  <c r="J872" i="11" l="1"/>
  <c r="H873" i="11"/>
  <c r="I873" i="11" s="1"/>
  <c r="G873" i="11"/>
  <c r="D874" i="11"/>
  <c r="F873" i="11"/>
  <c r="O873" i="11"/>
  <c r="M874" i="11" s="1"/>
  <c r="N874" i="11" s="1"/>
  <c r="B875" i="11"/>
  <c r="E873" i="11"/>
  <c r="E874" i="11" s="1"/>
  <c r="H877" i="10"/>
  <c r="I877" i="10" s="1"/>
  <c r="G877" i="10"/>
  <c r="D878" i="10"/>
  <c r="F877" i="10"/>
  <c r="J876" i="10"/>
  <c r="E877" i="10"/>
  <c r="B879" i="10"/>
  <c r="O872" i="10"/>
  <c r="M873" i="10" s="1"/>
  <c r="N873" i="10" s="1"/>
  <c r="H858" i="9"/>
  <c r="I858" i="9" s="1"/>
  <c r="G858" i="9"/>
  <c r="D859" i="9"/>
  <c r="F858" i="9"/>
  <c r="J857" i="9"/>
  <c r="E858" i="9"/>
  <c r="E859" i="9" s="1"/>
  <c r="E878" i="10" l="1"/>
  <c r="O874" i="11"/>
  <c r="M875" i="11"/>
  <c r="N875" i="11" s="1"/>
  <c r="B876" i="11"/>
  <c r="H874" i="11"/>
  <c r="I874" i="11" s="1"/>
  <c r="G874" i="11"/>
  <c r="D875" i="11"/>
  <c r="F874" i="11"/>
  <c r="J873" i="11"/>
  <c r="B880" i="10"/>
  <c r="H878" i="10"/>
  <c r="I878" i="10" s="1"/>
  <c r="G878" i="10"/>
  <c r="D879" i="10"/>
  <c r="F878" i="10"/>
  <c r="J877" i="10"/>
  <c r="O873" i="10"/>
  <c r="M874" i="10" s="1"/>
  <c r="N874" i="10" s="1"/>
  <c r="H859" i="9"/>
  <c r="I859" i="9" s="1"/>
  <c r="G859" i="9"/>
  <c r="D860" i="9"/>
  <c r="F859" i="9"/>
  <c r="J858" i="9"/>
  <c r="G875" i="11" l="1"/>
  <c r="H875" i="11"/>
  <c r="I875" i="11" s="1"/>
  <c r="D876" i="11"/>
  <c r="F875" i="11"/>
  <c r="J874" i="11"/>
  <c r="B877" i="11"/>
  <c r="E875" i="11"/>
  <c r="E876" i="11" s="1"/>
  <c r="O875" i="11"/>
  <c r="M876" i="11" s="1"/>
  <c r="N876" i="11" s="1"/>
  <c r="H879" i="10"/>
  <c r="I879" i="10" s="1"/>
  <c r="G879" i="10"/>
  <c r="D880" i="10"/>
  <c r="F879" i="10"/>
  <c r="J878" i="10"/>
  <c r="E879" i="10"/>
  <c r="B881" i="10"/>
  <c r="O874" i="10"/>
  <c r="M875" i="10"/>
  <c r="N875" i="10" s="1"/>
  <c r="H860" i="9"/>
  <c r="I860" i="9" s="1"/>
  <c r="G860" i="9"/>
  <c r="F860" i="9"/>
  <c r="J859" i="9"/>
  <c r="E860" i="9"/>
  <c r="D861" i="9" s="1"/>
  <c r="E880" i="10" l="1"/>
  <c r="O876" i="11"/>
  <c r="M877" i="11"/>
  <c r="N877" i="11" s="1"/>
  <c r="B878" i="11"/>
  <c r="G876" i="11"/>
  <c r="H876" i="11"/>
  <c r="I876" i="11" s="1"/>
  <c r="D877" i="11"/>
  <c r="F876" i="11"/>
  <c r="J875" i="11"/>
  <c r="B882" i="10"/>
  <c r="G880" i="10"/>
  <c r="H880" i="10"/>
  <c r="I880" i="10" s="1"/>
  <c r="D881" i="10"/>
  <c r="F880" i="10"/>
  <c r="J879" i="10"/>
  <c r="O875" i="10"/>
  <c r="M876" i="10" s="1"/>
  <c r="N876" i="10" s="1"/>
  <c r="H861" i="9"/>
  <c r="I861" i="9" s="1"/>
  <c r="G861" i="9"/>
  <c r="E861" i="9"/>
  <c r="D862" i="9"/>
  <c r="F861" i="9"/>
  <c r="J860" i="9"/>
  <c r="D878" i="11" l="1"/>
  <c r="H877" i="11"/>
  <c r="I877" i="11" s="1"/>
  <c r="G877" i="11"/>
  <c r="F877" i="11"/>
  <c r="J876" i="11"/>
  <c r="B879" i="11"/>
  <c r="E877" i="11"/>
  <c r="E878" i="11" s="1"/>
  <c r="O877" i="11"/>
  <c r="M878" i="11" s="1"/>
  <c r="N878" i="11" s="1"/>
  <c r="G881" i="10"/>
  <c r="D882" i="10"/>
  <c r="H881" i="10"/>
  <c r="I881" i="10" s="1"/>
  <c r="F881" i="10"/>
  <c r="J880" i="10"/>
  <c r="E881" i="10"/>
  <c r="B883" i="10"/>
  <c r="O876" i="10"/>
  <c r="M877" i="10" s="1"/>
  <c r="N877" i="10" s="1"/>
  <c r="E862" i="9"/>
  <c r="G862" i="9"/>
  <c r="H862" i="9"/>
  <c r="I862" i="9" s="1"/>
  <c r="D863" i="9"/>
  <c r="F862" i="9"/>
  <c r="J861" i="9"/>
  <c r="E882" i="10" l="1"/>
  <c r="O878" i="11"/>
  <c r="M879" i="11"/>
  <c r="N879" i="11" s="1"/>
  <c r="B880" i="11"/>
  <c r="J877" i="11"/>
  <c r="H878" i="11"/>
  <c r="I878" i="11" s="1"/>
  <c r="G878" i="11"/>
  <c r="D879" i="11"/>
  <c r="F878" i="11"/>
  <c r="B884" i="10"/>
  <c r="J881" i="10"/>
  <c r="G882" i="10"/>
  <c r="H882" i="10"/>
  <c r="I882" i="10" s="1"/>
  <c r="D883" i="10"/>
  <c r="F882" i="10"/>
  <c r="O877" i="10"/>
  <c r="M878" i="10" s="1"/>
  <c r="N878" i="10" s="1"/>
  <c r="G863" i="9"/>
  <c r="H863" i="9"/>
  <c r="I863" i="9" s="1"/>
  <c r="D864" i="9"/>
  <c r="F863" i="9"/>
  <c r="J862" i="9"/>
  <c r="E863" i="9"/>
  <c r="E864" i="9" s="1"/>
  <c r="E883" i="10" l="1"/>
  <c r="G879" i="11"/>
  <c r="H879" i="11"/>
  <c r="I879" i="11" s="1"/>
  <c r="D880" i="11"/>
  <c r="F879" i="11"/>
  <c r="J878" i="11"/>
  <c r="E879" i="11"/>
  <c r="E880" i="11" s="1"/>
  <c r="B881" i="11"/>
  <c r="O879" i="11"/>
  <c r="M880" i="11" s="1"/>
  <c r="N880" i="11" s="1"/>
  <c r="J882" i="10"/>
  <c r="G883" i="10"/>
  <c r="D884" i="10"/>
  <c r="E884" i="10" s="1"/>
  <c r="H883" i="10"/>
  <c r="I883" i="10" s="1"/>
  <c r="F883" i="10"/>
  <c r="B885" i="10"/>
  <c r="O878" i="10"/>
  <c r="M879" i="10" s="1"/>
  <c r="N879" i="10" s="1"/>
  <c r="H864" i="9"/>
  <c r="I864" i="9" s="1"/>
  <c r="G864" i="9"/>
  <c r="D865" i="9"/>
  <c r="F864" i="9"/>
  <c r="J863" i="9"/>
  <c r="O880" i="11" l="1"/>
  <c r="M881" i="11"/>
  <c r="N881" i="11" s="1"/>
  <c r="B882" i="11"/>
  <c r="D881" i="11"/>
  <c r="H880" i="11"/>
  <c r="I880" i="11" s="1"/>
  <c r="G880" i="11"/>
  <c r="F880" i="11"/>
  <c r="J879" i="11"/>
  <c r="D885" i="10"/>
  <c r="E885" i="10" s="1"/>
  <c r="B886" i="10"/>
  <c r="J883" i="10"/>
  <c r="H884" i="10"/>
  <c r="I884" i="10" s="1"/>
  <c r="G884" i="10"/>
  <c r="F884" i="10"/>
  <c r="O879" i="10"/>
  <c r="M880" i="10" s="1"/>
  <c r="N880" i="10" s="1"/>
  <c r="H865" i="9"/>
  <c r="I865" i="9" s="1"/>
  <c r="G865" i="9"/>
  <c r="D866" i="9"/>
  <c r="F865" i="9"/>
  <c r="J864" i="9"/>
  <c r="E865" i="9"/>
  <c r="E866" i="9" s="1"/>
  <c r="J880" i="11" l="1"/>
  <c r="H881" i="11"/>
  <c r="I881" i="11" s="1"/>
  <c r="G881" i="11"/>
  <c r="D882" i="11"/>
  <c r="F881" i="11"/>
  <c r="B883" i="11"/>
  <c r="E881" i="11"/>
  <c r="E882" i="11" s="1"/>
  <c r="O881" i="11"/>
  <c r="M882" i="11" s="1"/>
  <c r="N882" i="11" s="1"/>
  <c r="J884" i="10"/>
  <c r="B887" i="10"/>
  <c r="G885" i="10"/>
  <c r="H885" i="10"/>
  <c r="I885" i="10" s="1"/>
  <c r="D886" i="10"/>
  <c r="F885" i="10"/>
  <c r="O880" i="10"/>
  <c r="M881" i="10" s="1"/>
  <c r="N881" i="10" s="1"/>
  <c r="G866" i="9"/>
  <c r="H866" i="9"/>
  <c r="I866" i="9" s="1"/>
  <c r="D867" i="9"/>
  <c r="F866" i="9"/>
  <c r="J865" i="9"/>
  <c r="O882" i="11" l="1"/>
  <c r="M883" i="11"/>
  <c r="N883" i="11" s="1"/>
  <c r="B884" i="11"/>
  <c r="G882" i="11"/>
  <c r="D883" i="11"/>
  <c r="H882" i="11"/>
  <c r="I882" i="11" s="1"/>
  <c r="F882" i="11"/>
  <c r="J881" i="11"/>
  <c r="J885" i="10"/>
  <c r="G886" i="10"/>
  <c r="D887" i="10"/>
  <c r="H886" i="10"/>
  <c r="I886" i="10" s="1"/>
  <c r="F886" i="10"/>
  <c r="E886" i="10"/>
  <c r="B888" i="10"/>
  <c r="O881" i="10"/>
  <c r="M882" i="10" s="1"/>
  <c r="N882" i="10" s="1"/>
  <c r="H867" i="9"/>
  <c r="I867" i="9" s="1"/>
  <c r="G867" i="9"/>
  <c r="D868" i="9"/>
  <c r="F867" i="9"/>
  <c r="J866" i="9"/>
  <c r="E867" i="9"/>
  <c r="E887" i="10" l="1"/>
  <c r="J882" i="11"/>
  <c r="H883" i="11"/>
  <c r="I883" i="11" s="1"/>
  <c r="G883" i="11"/>
  <c r="D884" i="11"/>
  <c r="F883" i="11"/>
  <c r="E883" i="11"/>
  <c r="E884" i="11" s="1"/>
  <c r="B885" i="11"/>
  <c r="O883" i="11"/>
  <c r="M884" i="11" s="1"/>
  <c r="N884" i="11" s="1"/>
  <c r="J886" i="10"/>
  <c r="H887" i="10"/>
  <c r="I887" i="10" s="1"/>
  <c r="G887" i="10"/>
  <c r="D888" i="10"/>
  <c r="F887" i="10"/>
  <c r="B889" i="10"/>
  <c r="O882" i="10"/>
  <c r="M883" i="10" s="1"/>
  <c r="N883" i="10" s="1"/>
  <c r="E868" i="9"/>
  <c r="G868" i="9"/>
  <c r="H868" i="9"/>
  <c r="I868" i="9" s="1"/>
  <c r="D869" i="9"/>
  <c r="F868" i="9"/>
  <c r="J867" i="9"/>
  <c r="E888" i="10" l="1"/>
  <c r="O884" i="11"/>
  <c r="M885" i="11"/>
  <c r="N885" i="11" s="1"/>
  <c r="B886" i="11"/>
  <c r="H884" i="11"/>
  <c r="I884" i="11" s="1"/>
  <c r="D885" i="11"/>
  <c r="G884" i="11"/>
  <c r="F884" i="11"/>
  <c r="J883" i="11"/>
  <c r="B890" i="10"/>
  <c r="H888" i="10"/>
  <c r="I888" i="10" s="1"/>
  <c r="G888" i="10"/>
  <c r="D889" i="10"/>
  <c r="E889" i="10" s="1"/>
  <c r="F888" i="10"/>
  <c r="J887" i="10"/>
  <c r="O883" i="10"/>
  <c r="M884" i="10" s="1"/>
  <c r="N884" i="10" s="1"/>
  <c r="H869" i="9"/>
  <c r="I869" i="9" s="1"/>
  <c r="G869" i="9"/>
  <c r="D870" i="9"/>
  <c r="F869" i="9"/>
  <c r="J868" i="9"/>
  <c r="E869" i="9"/>
  <c r="E870" i="9" s="1"/>
  <c r="H885" i="11" l="1"/>
  <c r="I885" i="11" s="1"/>
  <c r="G885" i="11"/>
  <c r="D886" i="11"/>
  <c r="F885" i="11"/>
  <c r="J884" i="11"/>
  <c r="E885" i="11"/>
  <c r="E886" i="11" s="1"/>
  <c r="B887" i="11"/>
  <c r="O885" i="11"/>
  <c r="M886" i="11" s="1"/>
  <c r="N886" i="11" s="1"/>
  <c r="G889" i="10"/>
  <c r="H889" i="10"/>
  <c r="I889" i="10" s="1"/>
  <c r="D890" i="10"/>
  <c r="E890" i="10" s="1"/>
  <c r="F889" i="10"/>
  <c r="J888" i="10"/>
  <c r="B891" i="10"/>
  <c r="O884" i="10"/>
  <c r="M885" i="10" s="1"/>
  <c r="N885" i="10" s="1"/>
  <c r="H870" i="9"/>
  <c r="I870" i="9" s="1"/>
  <c r="G870" i="9"/>
  <c r="D871" i="9"/>
  <c r="F870" i="9"/>
  <c r="J869" i="9"/>
  <c r="O886" i="11" l="1"/>
  <c r="M887" i="11"/>
  <c r="N887" i="11" s="1"/>
  <c r="B888" i="11"/>
  <c r="H886" i="11"/>
  <c r="I886" i="11" s="1"/>
  <c r="G886" i="11"/>
  <c r="D887" i="11"/>
  <c r="F886" i="11"/>
  <c r="J885" i="11"/>
  <c r="B892" i="10"/>
  <c r="H890" i="10"/>
  <c r="I890" i="10" s="1"/>
  <c r="G890" i="10"/>
  <c r="D891" i="10"/>
  <c r="F890" i="10"/>
  <c r="J889" i="10"/>
  <c r="O885" i="10"/>
  <c r="M886" i="10" s="1"/>
  <c r="N886" i="10" s="1"/>
  <c r="H871" i="9"/>
  <c r="I871" i="9" s="1"/>
  <c r="G871" i="9"/>
  <c r="D872" i="9"/>
  <c r="F871" i="9"/>
  <c r="J870" i="9"/>
  <c r="E871" i="9"/>
  <c r="G887" i="11" l="1"/>
  <c r="H887" i="11"/>
  <c r="I887" i="11" s="1"/>
  <c r="D888" i="11"/>
  <c r="F887" i="11"/>
  <c r="J886" i="11"/>
  <c r="B889" i="11"/>
  <c r="E887" i="11"/>
  <c r="E888" i="11" s="1"/>
  <c r="O887" i="11"/>
  <c r="M888" i="11" s="1"/>
  <c r="N888" i="11" s="1"/>
  <c r="H891" i="10"/>
  <c r="I891" i="10" s="1"/>
  <c r="D892" i="10"/>
  <c r="G891" i="10"/>
  <c r="F891" i="10"/>
  <c r="J890" i="10"/>
  <c r="E891" i="10"/>
  <c r="B893" i="10"/>
  <c r="O886" i="10"/>
  <c r="M887" i="10" s="1"/>
  <c r="N887" i="10" s="1"/>
  <c r="E872" i="9"/>
  <c r="G872" i="9"/>
  <c r="H872" i="9"/>
  <c r="I872" i="9" s="1"/>
  <c r="D873" i="9"/>
  <c r="F872" i="9"/>
  <c r="J871" i="9"/>
  <c r="E892" i="10" l="1"/>
  <c r="O888" i="11"/>
  <c r="M889" i="11" s="1"/>
  <c r="N889" i="11" s="1"/>
  <c r="B890" i="11"/>
  <c r="H888" i="11"/>
  <c r="I888" i="11" s="1"/>
  <c r="G888" i="11"/>
  <c r="D889" i="11"/>
  <c r="F888" i="11"/>
  <c r="J887" i="11"/>
  <c r="B894" i="10"/>
  <c r="G892" i="10"/>
  <c r="D893" i="10"/>
  <c r="H892" i="10"/>
  <c r="I892" i="10" s="1"/>
  <c r="F892" i="10"/>
  <c r="J891" i="10"/>
  <c r="O887" i="10"/>
  <c r="M888" i="10"/>
  <c r="N888" i="10" s="1"/>
  <c r="G873" i="9"/>
  <c r="H873" i="9"/>
  <c r="I873" i="9" s="1"/>
  <c r="E873" i="9"/>
  <c r="D874" i="9"/>
  <c r="F873" i="9"/>
  <c r="J872" i="9"/>
  <c r="O889" i="11" l="1"/>
  <c r="M890" i="11"/>
  <c r="N890" i="11" s="1"/>
  <c r="D890" i="11"/>
  <c r="H889" i="11"/>
  <c r="I889" i="11" s="1"/>
  <c r="G889" i="11"/>
  <c r="F889" i="11"/>
  <c r="J888" i="11"/>
  <c r="B891" i="11"/>
  <c r="E889" i="11"/>
  <c r="E890" i="11" s="1"/>
  <c r="J892" i="10"/>
  <c r="G893" i="10"/>
  <c r="H893" i="10"/>
  <c r="I893" i="10" s="1"/>
  <c r="D894" i="10"/>
  <c r="F893" i="10"/>
  <c r="E893" i="10"/>
  <c r="E894" i="10" s="1"/>
  <c r="B895" i="10"/>
  <c r="O888" i="10"/>
  <c r="M889" i="10" s="1"/>
  <c r="N889" i="10" s="1"/>
  <c r="E874" i="9"/>
  <c r="G874" i="9"/>
  <c r="H874" i="9"/>
  <c r="I874" i="9" s="1"/>
  <c r="D875" i="9"/>
  <c r="F874" i="9"/>
  <c r="J873" i="9"/>
  <c r="B892" i="11" l="1"/>
  <c r="J889" i="11"/>
  <c r="H890" i="11"/>
  <c r="I890" i="11" s="1"/>
  <c r="D891" i="11"/>
  <c r="G890" i="11"/>
  <c r="F890" i="11"/>
  <c r="O890" i="11"/>
  <c r="M891" i="11"/>
  <c r="N891" i="11" s="1"/>
  <c r="B896" i="10"/>
  <c r="G894" i="10"/>
  <c r="H894" i="10"/>
  <c r="I894" i="10" s="1"/>
  <c r="D895" i="10"/>
  <c r="F894" i="10"/>
  <c r="J893" i="10"/>
  <c r="O889" i="10"/>
  <c r="M890" i="10" s="1"/>
  <c r="N890" i="10" s="1"/>
  <c r="E875" i="9"/>
  <c r="H875" i="9"/>
  <c r="I875" i="9" s="1"/>
  <c r="G875" i="9"/>
  <c r="D876" i="9"/>
  <c r="F875" i="9"/>
  <c r="J874" i="9"/>
  <c r="O891" i="11" l="1"/>
  <c r="M892" i="11"/>
  <c r="N892" i="11" s="1"/>
  <c r="G891" i="11"/>
  <c r="H891" i="11"/>
  <c r="I891" i="11" s="1"/>
  <c r="D892" i="11"/>
  <c r="F891" i="11"/>
  <c r="J890" i="11"/>
  <c r="E891" i="11"/>
  <c r="E892" i="11" s="1"/>
  <c r="B893" i="11"/>
  <c r="H895" i="10"/>
  <c r="I895" i="10" s="1"/>
  <c r="G895" i="10"/>
  <c r="D896" i="10"/>
  <c r="F895" i="10"/>
  <c r="J894" i="10"/>
  <c r="E895" i="10"/>
  <c r="B897" i="10"/>
  <c r="O890" i="10"/>
  <c r="M891" i="10" s="1"/>
  <c r="N891" i="10" s="1"/>
  <c r="H876" i="9"/>
  <c r="I876" i="9" s="1"/>
  <c r="G876" i="9"/>
  <c r="D877" i="9"/>
  <c r="F876" i="9"/>
  <c r="J875" i="9"/>
  <c r="E876" i="9"/>
  <c r="E877" i="9" s="1"/>
  <c r="E896" i="10" l="1"/>
  <c r="D897" i="10" s="1"/>
  <c r="G897" i="10" s="1"/>
  <c r="B894" i="11"/>
  <c r="H892" i="11"/>
  <c r="I892" i="11" s="1"/>
  <c r="G892" i="11"/>
  <c r="D893" i="11"/>
  <c r="F892" i="11"/>
  <c r="J891" i="11"/>
  <c r="O892" i="11"/>
  <c r="M893" i="11" s="1"/>
  <c r="N893" i="11" s="1"/>
  <c r="B898" i="10"/>
  <c r="G896" i="10"/>
  <c r="H896" i="10"/>
  <c r="I896" i="10" s="1"/>
  <c r="F896" i="10"/>
  <c r="J895" i="10"/>
  <c r="O891" i="10"/>
  <c r="M892" i="10" s="1"/>
  <c r="N892" i="10" s="1"/>
  <c r="G877" i="9"/>
  <c r="H877" i="9"/>
  <c r="I877" i="9" s="1"/>
  <c r="D878" i="9"/>
  <c r="F877" i="9"/>
  <c r="J876" i="9"/>
  <c r="E897" i="10" l="1"/>
  <c r="F897" i="10"/>
  <c r="H897" i="10"/>
  <c r="I897" i="10" s="1"/>
  <c r="O893" i="11"/>
  <c r="M894" i="11" s="1"/>
  <c r="N894" i="11" s="1"/>
  <c r="G893" i="11"/>
  <c r="H893" i="11"/>
  <c r="I893" i="11" s="1"/>
  <c r="D894" i="11"/>
  <c r="F893" i="11"/>
  <c r="J892" i="11"/>
  <c r="B895" i="11"/>
  <c r="E893" i="11"/>
  <c r="E894" i="11" s="1"/>
  <c r="J896" i="10"/>
  <c r="B899" i="10"/>
  <c r="D898" i="10"/>
  <c r="O892" i="10"/>
  <c r="M893" i="10" s="1"/>
  <c r="N893" i="10" s="1"/>
  <c r="G878" i="9"/>
  <c r="H878" i="9"/>
  <c r="I878" i="9" s="1"/>
  <c r="D879" i="9"/>
  <c r="F878" i="9"/>
  <c r="J877" i="9"/>
  <c r="E878" i="9"/>
  <c r="E879" i="9" s="1"/>
  <c r="J897" i="10" l="1"/>
  <c r="O894" i="11"/>
  <c r="M895" i="11" s="1"/>
  <c r="N895" i="11" s="1"/>
  <c r="B896" i="11"/>
  <c r="H894" i="11"/>
  <c r="I894" i="11" s="1"/>
  <c r="G894" i="11"/>
  <c r="D895" i="11"/>
  <c r="F894" i="11"/>
  <c r="J893" i="11"/>
  <c r="H898" i="10"/>
  <c r="I898" i="10" s="1"/>
  <c r="G898" i="10"/>
  <c r="D899" i="10"/>
  <c r="F898" i="10"/>
  <c r="E898" i="10"/>
  <c r="B900" i="10"/>
  <c r="O893" i="10"/>
  <c r="M894" i="10" s="1"/>
  <c r="N894" i="10" s="1"/>
  <c r="G879" i="9"/>
  <c r="H879" i="9"/>
  <c r="I879" i="9" s="1"/>
  <c r="D880" i="9"/>
  <c r="F879" i="9"/>
  <c r="J878" i="9"/>
  <c r="E899" i="10" l="1"/>
  <c r="O895" i="11"/>
  <c r="M896" i="11" s="1"/>
  <c r="N896" i="11" s="1"/>
  <c r="H895" i="11"/>
  <c r="I895" i="11" s="1"/>
  <c r="G895" i="11"/>
  <c r="D896" i="11"/>
  <c r="F895" i="11"/>
  <c r="J894" i="11"/>
  <c r="E895" i="11"/>
  <c r="E896" i="11" s="1"/>
  <c r="B897" i="11"/>
  <c r="B901" i="10"/>
  <c r="G899" i="10"/>
  <c r="H899" i="10"/>
  <c r="I899" i="10" s="1"/>
  <c r="D900" i="10"/>
  <c r="E900" i="10" s="1"/>
  <c r="F899" i="10"/>
  <c r="J898" i="10"/>
  <c r="O894" i="10"/>
  <c r="M895" i="10" s="1"/>
  <c r="N895" i="10" s="1"/>
  <c r="H880" i="9"/>
  <c r="I880" i="9" s="1"/>
  <c r="G880" i="9"/>
  <c r="D881" i="9"/>
  <c r="F880" i="9"/>
  <c r="J879" i="9"/>
  <c r="E880" i="9"/>
  <c r="E881" i="9" s="1"/>
  <c r="O896" i="11" l="1"/>
  <c r="M897" i="11" s="1"/>
  <c r="N897" i="11" s="1"/>
  <c r="B898" i="11"/>
  <c r="H896" i="11"/>
  <c r="I896" i="11" s="1"/>
  <c r="G896" i="11"/>
  <c r="D897" i="11"/>
  <c r="F896" i="11"/>
  <c r="J895" i="11"/>
  <c r="J899" i="10"/>
  <c r="G900" i="10"/>
  <c r="H900" i="10"/>
  <c r="I900" i="10" s="1"/>
  <c r="D901" i="10"/>
  <c r="E901" i="10" s="1"/>
  <c r="F900" i="10"/>
  <c r="B902" i="10"/>
  <c r="O895" i="10"/>
  <c r="M896" i="10" s="1"/>
  <c r="N896" i="10" s="1"/>
  <c r="H881" i="9"/>
  <c r="I881" i="9" s="1"/>
  <c r="G881" i="9"/>
  <c r="D882" i="9"/>
  <c r="F881" i="9"/>
  <c r="J880" i="9"/>
  <c r="O897" i="11" l="1"/>
  <c r="M898" i="11" s="1"/>
  <c r="N898" i="11" s="1"/>
  <c r="G897" i="11"/>
  <c r="H897" i="11"/>
  <c r="I897" i="11" s="1"/>
  <c r="D898" i="11"/>
  <c r="F897" i="11"/>
  <c r="J896" i="11"/>
  <c r="B899" i="11"/>
  <c r="E897" i="11"/>
  <c r="E898" i="11" s="1"/>
  <c r="J900" i="10"/>
  <c r="H901" i="10"/>
  <c r="I901" i="10" s="1"/>
  <c r="D902" i="10"/>
  <c r="E902" i="10" s="1"/>
  <c r="G901" i="10"/>
  <c r="F901" i="10"/>
  <c r="B903" i="10"/>
  <c r="O896" i="10"/>
  <c r="M897" i="10" s="1"/>
  <c r="N897" i="10" s="1"/>
  <c r="G882" i="9"/>
  <c r="H882" i="9"/>
  <c r="I882" i="9" s="1"/>
  <c r="D883" i="9"/>
  <c r="F882" i="9"/>
  <c r="J881" i="9"/>
  <c r="E882" i="9"/>
  <c r="E883" i="9" s="1"/>
  <c r="O898" i="11" l="1"/>
  <c r="M899" i="11" s="1"/>
  <c r="N899" i="11" s="1"/>
  <c r="B900" i="11"/>
  <c r="G898" i="11"/>
  <c r="H898" i="11"/>
  <c r="I898" i="11" s="1"/>
  <c r="D899" i="11"/>
  <c r="F898" i="11"/>
  <c r="J897" i="11"/>
  <c r="B904" i="10"/>
  <c r="G902" i="10"/>
  <c r="H902" i="10"/>
  <c r="I902" i="10" s="1"/>
  <c r="D903" i="10"/>
  <c r="E903" i="10" s="1"/>
  <c r="F902" i="10"/>
  <c r="J901" i="10"/>
  <c r="O897" i="10"/>
  <c r="M898" i="10" s="1"/>
  <c r="N898" i="10" s="1"/>
  <c r="H883" i="9"/>
  <c r="I883" i="9" s="1"/>
  <c r="G883" i="9"/>
  <c r="D884" i="9"/>
  <c r="F883" i="9"/>
  <c r="J882" i="9"/>
  <c r="O899" i="11" l="1"/>
  <c r="M900" i="11" s="1"/>
  <c r="N900" i="11" s="1"/>
  <c r="G899" i="11"/>
  <c r="H899" i="11"/>
  <c r="I899" i="11" s="1"/>
  <c r="D900" i="11"/>
  <c r="F899" i="11"/>
  <c r="J898" i="11"/>
  <c r="B901" i="11"/>
  <c r="E899" i="11"/>
  <c r="E900" i="11" s="1"/>
  <c r="J902" i="10"/>
  <c r="G903" i="10"/>
  <c r="H903" i="10"/>
  <c r="I903" i="10" s="1"/>
  <c r="D904" i="10"/>
  <c r="E904" i="10" s="1"/>
  <c r="F903" i="10"/>
  <c r="B905" i="10"/>
  <c r="O898" i="10"/>
  <c r="M899" i="10" s="1"/>
  <c r="N899" i="10" s="1"/>
  <c r="H884" i="9"/>
  <c r="I884" i="9" s="1"/>
  <c r="G884" i="9"/>
  <c r="F884" i="9"/>
  <c r="J883" i="9"/>
  <c r="E884" i="9"/>
  <c r="D885" i="9" s="1"/>
  <c r="O900" i="11" l="1"/>
  <c r="M901" i="11" s="1"/>
  <c r="N901" i="11" s="1"/>
  <c r="B902" i="11"/>
  <c r="D901" i="11"/>
  <c r="E901" i="11" s="1"/>
  <c r="H900" i="11"/>
  <c r="I900" i="11" s="1"/>
  <c r="G900" i="11"/>
  <c r="F900" i="11"/>
  <c r="J899" i="11"/>
  <c r="B906" i="10"/>
  <c r="G904" i="10"/>
  <c r="H904" i="10"/>
  <c r="I904" i="10" s="1"/>
  <c r="D905" i="10"/>
  <c r="F904" i="10"/>
  <c r="J903" i="10"/>
  <c r="O899" i="10"/>
  <c r="M900" i="10"/>
  <c r="N900" i="10" s="1"/>
  <c r="E885" i="9"/>
  <c r="G885" i="9"/>
  <c r="H885" i="9"/>
  <c r="I885" i="9" s="1"/>
  <c r="D886" i="9"/>
  <c r="F885" i="9"/>
  <c r="J884" i="9"/>
  <c r="O901" i="11" l="1"/>
  <c r="M902" i="11"/>
  <c r="N902" i="11" s="1"/>
  <c r="J900" i="11"/>
  <c r="G901" i="11"/>
  <c r="H901" i="11"/>
  <c r="I901" i="11" s="1"/>
  <c r="D902" i="11"/>
  <c r="E902" i="11" s="1"/>
  <c r="F901" i="11"/>
  <c r="B903" i="11"/>
  <c r="G905" i="10"/>
  <c r="H905" i="10"/>
  <c r="I905" i="10" s="1"/>
  <c r="D906" i="10"/>
  <c r="F905" i="10"/>
  <c r="J904" i="10"/>
  <c r="E905" i="10"/>
  <c r="B907" i="10"/>
  <c r="O900" i="10"/>
  <c r="M901" i="10"/>
  <c r="N901" i="10" s="1"/>
  <c r="G886" i="9"/>
  <c r="H886" i="9"/>
  <c r="I886" i="9" s="1"/>
  <c r="D887" i="9"/>
  <c r="F886" i="9"/>
  <c r="J885" i="9"/>
  <c r="E886" i="9"/>
  <c r="E887" i="9" s="1"/>
  <c r="E906" i="10" l="1"/>
  <c r="B904" i="11"/>
  <c r="H902" i="11"/>
  <c r="I902" i="11" s="1"/>
  <c r="D903" i="11"/>
  <c r="G902" i="11"/>
  <c r="F902" i="11"/>
  <c r="J901" i="11"/>
  <c r="O902" i="11"/>
  <c r="M903" i="11" s="1"/>
  <c r="N903" i="11" s="1"/>
  <c r="B908" i="10"/>
  <c r="D907" i="10"/>
  <c r="G906" i="10"/>
  <c r="H906" i="10"/>
  <c r="I906" i="10" s="1"/>
  <c r="F906" i="10"/>
  <c r="J905" i="10"/>
  <c r="O901" i="10"/>
  <c r="M902" i="10"/>
  <c r="N902" i="10" s="1"/>
  <c r="G887" i="9"/>
  <c r="H887" i="9"/>
  <c r="I887" i="9" s="1"/>
  <c r="D888" i="9"/>
  <c r="F887" i="9"/>
  <c r="J886" i="9"/>
  <c r="O903" i="11" l="1"/>
  <c r="M904" i="11" s="1"/>
  <c r="N904" i="11" s="1"/>
  <c r="G903" i="11"/>
  <c r="H903" i="11"/>
  <c r="I903" i="11" s="1"/>
  <c r="D904" i="11"/>
  <c r="F903" i="11"/>
  <c r="J902" i="11"/>
  <c r="E903" i="11"/>
  <c r="E904" i="11" s="1"/>
  <c r="B905" i="11"/>
  <c r="J906" i="10"/>
  <c r="G907" i="10"/>
  <c r="H907" i="10"/>
  <c r="I907" i="10" s="1"/>
  <c r="D908" i="10"/>
  <c r="F907" i="10"/>
  <c r="E907" i="10"/>
  <c r="B909" i="10"/>
  <c r="O902" i="10"/>
  <c r="M903" i="10" s="1"/>
  <c r="N903" i="10" s="1"/>
  <c r="H888" i="9"/>
  <c r="I888" i="9" s="1"/>
  <c r="G888" i="9"/>
  <c r="D889" i="9"/>
  <c r="F888" i="9"/>
  <c r="J887" i="9"/>
  <c r="E888" i="9"/>
  <c r="E889" i="9" s="1"/>
  <c r="E908" i="10" l="1"/>
  <c r="D909" i="10" s="1"/>
  <c r="O904" i="11"/>
  <c r="M905" i="11"/>
  <c r="N905" i="11" s="1"/>
  <c r="B906" i="11"/>
  <c r="H904" i="11"/>
  <c r="I904" i="11" s="1"/>
  <c r="G904" i="11"/>
  <c r="D905" i="11"/>
  <c r="F904" i="11"/>
  <c r="J903" i="11"/>
  <c r="H909" i="10"/>
  <c r="I909" i="10" s="1"/>
  <c r="G909" i="10"/>
  <c r="F909" i="10"/>
  <c r="B910" i="10"/>
  <c r="E909" i="10"/>
  <c r="G908" i="10"/>
  <c r="H908" i="10"/>
  <c r="I908" i="10" s="1"/>
  <c r="F908" i="10"/>
  <c r="J907" i="10"/>
  <c r="O903" i="10"/>
  <c r="M904" i="10" s="1"/>
  <c r="N904" i="10" s="1"/>
  <c r="G889" i="9"/>
  <c r="H889" i="9"/>
  <c r="I889" i="9" s="1"/>
  <c r="D890" i="9"/>
  <c r="F889" i="9"/>
  <c r="J888" i="9"/>
  <c r="H905" i="11" l="1"/>
  <c r="I905" i="11" s="1"/>
  <c r="G905" i="11"/>
  <c r="D906" i="11"/>
  <c r="F905" i="11"/>
  <c r="J904" i="11"/>
  <c r="B907" i="11"/>
  <c r="E905" i="11"/>
  <c r="E906" i="11" s="1"/>
  <c r="O905" i="11"/>
  <c r="M906" i="11" s="1"/>
  <c r="N906" i="11" s="1"/>
  <c r="J908" i="10"/>
  <c r="B911" i="10"/>
  <c r="D910" i="10"/>
  <c r="J909" i="10"/>
  <c r="O904" i="10"/>
  <c r="M905" i="10"/>
  <c r="N905" i="10" s="1"/>
  <c r="H890" i="9"/>
  <c r="I890" i="9" s="1"/>
  <c r="G890" i="9"/>
  <c r="D891" i="9"/>
  <c r="F890" i="9"/>
  <c r="J889" i="9"/>
  <c r="E890" i="9"/>
  <c r="E891" i="9" s="1"/>
  <c r="O906" i="11" l="1"/>
  <c r="M907" i="11"/>
  <c r="N907" i="11" s="1"/>
  <c r="B908" i="11"/>
  <c r="G906" i="11"/>
  <c r="H906" i="11"/>
  <c r="I906" i="11" s="1"/>
  <c r="D907" i="11"/>
  <c r="F906" i="11"/>
  <c r="J905" i="11"/>
  <c r="G910" i="10"/>
  <c r="H910" i="10"/>
  <c r="I910" i="10" s="1"/>
  <c r="D911" i="10"/>
  <c r="F910" i="10"/>
  <c r="E910" i="10"/>
  <c r="B912" i="10"/>
  <c r="O905" i="10"/>
  <c r="M906" i="10" s="1"/>
  <c r="N906" i="10" s="1"/>
  <c r="G891" i="9"/>
  <c r="H891" i="9"/>
  <c r="I891" i="9" s="1"/>
  <c r="D892" i="9"/>
  <c r="F891" i="9"/>
  <c r="J890" i="9"/>
  <c r="E911" i="10" l="1"/>
  <c r="H907" i="11"/>
  <c r="I907" i="11" s="1"/>
  <c r="G907" i="11"/>
  <c r="D908" i="11"/>
  <c r="F907" i="11"/>
  <c r="J906" i="11"/>
  <c r="B909" i="11"/>
  <c r="E907" i="11"/>
  <c r="E908" i="11" s="1"/>
  <c r="O907" i="11"/>
  <c r="M908" i="11" s="1"/>
  <c r="N908" i="11" s="1"/>
  <c r="G911" i="10"/>
  <c r="D912" i="10"/>
  <c r="E912" i="10" s="1"/>
  <c r="H911" i="10"/>
  <c r="I911" i="10" s="1"/>
  <c r="F911" i="10"/>
  <c r="B913" i="10"/>
  <c r="J910" i="10"/>
  <c r="O906" i="10"/>
  <c r="M907" i="10" s="1"/>
  <c r="N907" i="10" s="1"/>
  <c r="G892" i="9"/>
  <c r="H892" i="9"/>
  <c r="I892" i="9" s="1"/>
  <c r="D893" i="9"/>
  <c r="F892" i="9"/>
  <c r="J891" i="9"/>
  <c r="E892" i="9"/>
  <c r="E893" i="9" s="1"/>
  <c r="O908" i="11" l="1"/>
  <c r="M909" i="11"/>
  <c r="N909" i="11" s="1"/>
  <c r="B910" i="11"/>
  <c r="H908" i="11"/>
  <c r="I908" i="11" s="1"/>
  <c r="G908" i="11"/>
  <c r="D909" i="11"/>
  <c r="F908" i="11"/>
  <c r="J907" i="11"/>
  <c r="B914" i="10"/>
  <c r="J911" i="10"/>
  <c r="H912" i="10"/>
  <c r="I912" i="10" s="1"/>
  <c r="D913" i="10"/>
  <c r="G912" i="10"/>
  <c r="F912" i="10"/>
  <c r="O907" i="10"/>
  <c r="M908" i="10" s="1"/>
  <c r="N908" i="10" s="1"/>
  <c r="H893" i="9"/>
  <c r="I893" i="9" s="1"/>
  <c r="G893" i="9"/>
  <c r="D894" i="9"/>
  <c r="F893" i="9"/>
  <c r="J892" i="9"/>
  <c r="G909" i="11" l="1"/>
  <c r="D910" i="11"/>
  <c r="H909" i="11"/>
  <c r="I909" i="11" s="1"/>
  <c r="F909" i="11"/>
  <c r="J908" i="11"/>
  <c r="E909" i="11"/>
  <c r="E910" i="11" s="1"/>
  <c r="B911" i="11"/>
  <c r="O909" i="11"/>
  <c r="M910" i="11" s="1"/>
  <c r="N910" i="11" s="1"/>
  <c r="D914" i="10"/>
  <c r="G913" i="10"/>
  <c r="H913" i="10"/>
  <c r="I913" i="10" s="1"/>
  <c r="F913" i="10"/>
  <c r="E913" i="10"/>
  <c r="J912" i="10"/>
  <c r="B915" i="10"/>
  <c r="O908" i="10"/>
  <c r="M909" i="10" s="1"/>
  <c r="N909" i="10" s="1"/>
  <c r="G894" i="9"/>
  <c r="H894" i="9"/>
  <c r="I894" i="9" s="1"/>
  <c r="D895" i="9"/>
  <c r="F894" i="9"/>
  <c r="J893" i="9"/>
  <c r="E894" i="9"/>
  <c r="E895" i="9" s="1"/>
  <c r="E914" i="10" l="1"/>
  <c r="O910" i="11"/>
  <c r="M911" i="11"/>
  <c r="N911" i="11" s="1"/>
  <c r="B912" i="11"/>
  <c r="J909" i="11"/>
  <c r="D911" i="11"/>
  <c r="H910" i="11"/>
  <c r="I910" i="11" s="1"/>
  <c r="G910" i="11"/>
  <c r="F910" i="11"/>
  <c r="B916" i="10"/>
  <c r="J913" i="10"/>
  <c r="H914" i="10"/>
  <c r="I914" i="10" s="1"/>
  <c r="G914" i="10"/>
  <c r="D915" i="10"/>
  <c r="E915" i="10" s="1"/>
  <c r="F914" i="10"/>
  <c r="O909" i="10"/>
  <c r="M910" i="10" s="1"/>
  <c r="N910" i="10" s="1"/>
  <c r="G895" i="9"/>
  <c r="H895" i="9"/>
  <c r="I895" i="9" s="1"/>
  <c r="D896" i="9"/>
  <c r="F895" i="9"/>
  <c r="J894" i="9"/>
  <c r="J910" i="11" l="1"/>
  <c r="H911" i="11"/>
  <c r="I911" i="11" s="1"/>
  <c r="G911" i="11"/>
  <c r="D912" i="11"/>
  <c r="F911" i="11"/>
  <c r="B913" i="11"/>
  <c r="E911" i="11"/>
  <c r="E912" i="11" s="1"/>
  <c r="O911" i="11"/>
  <c r="M912" i="11" s="1"/>
  <c r="N912" i="11" s="1"/>
  <c r="J914" i="10"/>
  <c r="G915" i="10"/>
  <c r="H915" i="10"/>
  <c r="I915" i="10" s="1"/>
  <c r="D916" i="10"/>
  <c r="E916" i="10" s="1"/>
  <c r="F915" i="10"/>
  <c r="B917" i="10"/>
  <c r="O910" i="10"/>
  <c r="M911" i="10" s="1"/>
  <c r="N911" i="10" s="1"/>
  <c r="G896" i="9"/>
  <c r="H896" i="9"/>
  <c r="I896" i="9" s="1"/>
  <c r="F896" i="9"/>
  <c r="J895" i="9"/>
  <c r="E896" i="9"/>
  <c r="D897" i="9" s="1"/>
  <c r="B914" i="11" l="1"/>
  <c r="O912" i="11"/>
  <c r="M913" i="11" s="1"/>
  <c r="N913" i="11" s="1"/>
  <c r="D913" i="11"/>
  <c r="H912" i="11"/>
  <c r="I912" i="11" s="1"/>
  <c r="G912" i="11"/>
  <c r="F912" i="11"/>
  <c r="J911" i="11"/>
  <c r="B918" i="10"/>
  <c r="G916" i="10"/>
  <c r="H916" i="10"/>
  <c r="I916" i="10" s="1"/>
  <c r="D917" i="10"/>
  <c r="F916" i="10"/>
  <c r="J915" i="10"/>
  <c r="O911" i="10"/>
  <c r="M912" i="10" s="1"/>
  <c r="N912" i="10" s="1"/>
  <c r="G897" i="9"/>
  <c r="E897" i="9"/>
  <c r="H897" i="9"/>
  <c r="I897" i="9" s="1"/>
  <c r="D898" i="9"/>
  <c r="F897" i="9"/>
  <c r="J896" i="9"/>
  <c r="O913" i="11" l="1"/>
  <c r="M914" i="11"/>
  <c r="N914" i="11" s="1"/>
  <c r="J912" i="11"/>
  <c r="D914" i="11"/>
  <c r="G913" i="11"/>
  <c r="H913" i="11"/>
  <c r="I913" i="11" s="1"/>
  <c r="F913" i="11"/>
  <c r="E913" i="11"/>
  <c r="B915" i="11"/>
  <c r="G917" i="10"/>
  <c r="H917" i="10"/>
  <c r="I917" i="10" s="1"/>
  <c r="D918" i="10"/>
  <c r="F917" i="10"/>
  <c r="J916" i="10"/>
  <c r="E917" i="10"/>
  <c r="B919" i="10"/>
  <c r="O912" i="10"/>
  <c r="M913" i="10" s="1"/>
  <c r="N913" i="10" s="1"/>
  <c r="D899" i="9"/>
  <c r="H898" i="9"/>
  <c r="I898" i="9" s="1"/>
  <c r="G898" i="9"/>
  <c r="F898" i="9"/>
  <c r="J897" i="9"/>
  <c r="E898" i="9"/>
  <c r="E899" i="9" s="1"/>
  <c r="E914" i="11" l="1"/>
  <c r="B916" i="11"/>
  <c r="J913" i="11"/>
  <c r="H914" i="11"/>
  <c r="I914" i="11" s="1"/>
  <c r="G914" i="11"/>
  <c r="D915" i="11"/>
  <c r="F914" i="11"/>
  <c r="O914" i="11"/>
  <c r="M915" i="11"/>
  <c r="N915" i="11" s="1"/>
  <c r="E918" i="10"/>
  <c r="B920" i="10"/>
  <c r="G918" i="10"/>
  <c r="H918" i="10"/>
  <c r="I918" i="10" s="1"/>
  <c r="D919" i="10"/>
  <c r="F918" i="10"/>
  <c r="J917" i="10"/>
  <c r="O913" i="10"/>
  <c r="M914" i="10" s="1"/>
  <c r="N914" i="10" s="1"/>
  <c r="J898" i="9"/>
  <c r="H899" i="9"/>
  <c r="I899" i="9" s="1"/>
  <c r="G899" i="9"/>
  <c r="D900" i="9"/>
  <c r="F899" i="9"/>
  <c r="O915" i="11" l="1"/>
  <c r="M916" i="11" s="1"/>
  <c r="N916" i="11" s="1"/>
  <c r="H915" i="11"/>
  <c r="I915" i="11" s="1"/>
  <c r="G915" i="11"/>
  <c r="D916" i="11"/>
  <c r="F915" i="11"/>
  <c r="J914" i="11"/>
  <c r="E915" i="11"/>
  <c r="E916" i="11" s="1"/>
  <c r="B917" i="11"/>
  <c r="G919" i="10"/>
  <c r="H919" i="10"/>
  <c r="I919" i="10" s="1"/>
  <c r="D920" i="10"/>
  <c r="F919" i="10"/>
  <c r="J918" i="10"/>
  <c r="E919" i="10"/>
  <c r="B921" i="10"/>
  <c r="O914" i="10"/>
  <c r="M915" i="10" s="1"/>
  <c r="N915" i="10" s="1"/>
  <c r="H900" i="9"/>
  <c r="I900" i="9" s="1"/>
  <c r="G900" i="9"/>
  <c r="D901" i="9"/>
  <c r="F900" i="9"/>
  <c r="J899" i="9"/>
  <c r="E900" i="9"/>
  <c r="E901" i="9" s="1"/>
  <c r="E920" i="10" l="1"/>
  <c r="D921" i="10" s="1"/>
  <c r="O916" i="11"/>
  <c r="M917" i="11" s="1"/>
  <c r="N917" i="11" s="1"/>
  <c r="B918" i="11"/>
  <c r="H916" i="11"/>
  <c r="I916" i="11" s="1"/>
  <c r="G916" i="11"/>
  <c r="D917" i="11"/>
  <c r="F916" i="11"/>
  <c r="J915" i="11"/>
  <c r="H921" i="10"/>
  <c r="I921" i="10" s="1"/>
  <c r="G921" i="10"/>
  <c r="F921" i="10"/>
  <c r="B922" i="10"/>
  <c r="E921" i="10"/>
  <c r="G920" i="10"/>
  <c r="H920" i="10"/>
  <c r="I920" i="10" s="1"/>
  <c r="F920" i="10"/>
  <c r="J919" i="10"/>
  <c r="O915" i="10"/>
  <c r="M916" i="10" s="1"/>
  <c r="N916" i="10" s="1"/>
  <c r="G901" i="9"/>
  <c r="H901" i="9"/>
  <c r="I901" i="9" s="1"/>
  <c r="D902" i="9"/>
  <c r="F901" i="9"/>
  <c r="J900" i="9"/>
  <c r="O917" i="11" l="1"/>
  <c r="M918" i="11" s="1"/>
  <c r="N918" i="11" s="1"/>
  <c r="H917" i="11"/>
  <c r="I917" i="11" s="1"/>
  <c r="G917" i="11"/>
  <c r="D918" i="11"/>
  <c r="F917" i="11"/>
  <c r="J916" i="11"/>
  <c r="B919" i="11"/>
  <c r="E917" i="11"/>
  <c r="J920" i="10"/>
  <c r="B923" i="10"/>
  <c r="D922" i="10"/>
  <c r="J921" i="10"/>
  <c r="O916" i="10"/>
  <c r="M917" i="10" s="1"/>
  <c r="N917" i="10" s="1"/>
  <c r="G902" i="9"/>
  <c r="H902" i="9"/>
  <c r="I902" i="9" s="1"/>
  <c r="D903" i="9"/>
  <c r="F902" i="9"/>
  <c r="J901" i="9"/>
  <c r="E902" i="9"/>
  <c r="E903" i="9" s="1"/>
  <c r="E918" i="11" l="1"/>
  <c r="O918" i="11"/>
  <c r="M919" i="11"/>
  <c r="N919" i="11" s="1"/>
  <c r="B920" i="11"/>
  <c r="G918" i="11"/>
  <c r="D919" i="11"/>
  <c r="H918" i="11"/>
  <c r="I918" i="11" s="1"/>
  <c r="F918" i="11"/>
  <c r="J917" i="11"/>
  <c r="G922" i="10"/>
  <c r="H922" i="10"/>
  <c r="I922" i="10" s="1"/>
  <c r="D923" i="10"/>
  <c r="F922" i="10"/>
  <c r="E922" i="10"/>
  <c r="B924" i="10"/>
  <c r="O917" i="10"/>
  <c r="M918" i="10" s="1"/>
  <c r="N918" i="10" s="1"/>
  <c r="G903" i="9"/>
  <c r="H903" i="9"/>
  <c r="I903" i="9" s="1"/>
  <c r="D904" i="9"/>
  <c r="F903" i="9"/>
  <c r="J902" i="9"/>
  <c r="E923" i="10" l="1"/>
  <c r="J918" i="11"/>
  <c r="H919" i="11"/>
  <c r="I919" i="11" s="1"/>
  <c r="G919" i="11"/>
  <c r="D920" i="11"/>
  <c r="F919" i="11"/>
  <c r="B921" i="11"/>
  <c r="E919" i="11"/>
  <c r="E920" i="11" s="1"/>
  <c r="O919" i="11"/>
  <c r="M920" i="11" s="1"/>
  <c r="N920" i="11" s="1"/>
  <c r="G923" i="10"/>
  <c r="D924" i="10"/>
  <c r="E924" i="10" s="1"/>
  <c r="H923" i="10"/>
  <c r="I923" i="10" s="1"/>
  <c r="F923" i="10"/>
  <c r="J922" i="10"/>
  <c r="B925" i="10"/>
  <c r="O918" i="10"/>
  <c r="M919" i="10"/>
  <c r="N919" i="10" s="1"/>
  <c r="G904" i="9"/>
  <c r="H904" i="9"/>
  <c r="I904" i="9" s="1"/>
  <c r="D905" i="9"/>
  <c r="F904" i="9"/>
  <c r="J903" i="9"/>
  <c r="E904" i="9"/>
  <c r="E905" i="9" s="1"/>
  <c r="O920" i="11" l="1"/>
  <c r="M921" i="11"/>
  <c r="N921" i="11" s="1"/>
  <c r="B922" i="11"/>
  <c r="H920" i="11"/>
  <c r="I920" i="11" s="1"/>
  <c r="G920" i="11"/>
  <c r="D921" i="11"/>
  <c r="F920" i="11"/>
  <c r="J919" i="11"/>
  <c r="B926" i="10"/>
  <c r="J923" i="10"/>
  <c r="G924" i="10"/>
  <c r="D925" i="10"/>
  <c r="H924" i="10"/>
  <c r="I924" i="10" s="1"/>
  <c r="F924" i="10"/>
  <c r="O919" i="10"/>
  <c r="M920" i="10" s="1"/>
  <c r="N920" i="10" s="1"/>
  <c r="G905" i="9"/>
  <c r="H905" i="9"/>
  <c r="I905" i="9" s="1"/>
  <c r="D906" i="9"/>
  <c r="F905" i="9"/>
  <c r="J904" i="9"/>
  <c r="G921" i="11" l="1"/>
  <c r="H921" i="11"/>
  <c r="I921" i="11" s="1"/>
  <c r="D922" i="11"/>
  <c r="F921" i="11"/>
  <c r="J920" i="11"/>
  <c r="E921" i="11"/>
  <c r="B923" i="11"/>
  <c r="O921" i="11"/>
  <c r="M922" i="11" s="1"/>
  <c r="N922" i="11" s="1"/>
  <c r="G925" i="10"/>
  <c r="H925" i="10"/>
  <c r="I925" i="10" s="1"/>
  <c r="D926" i="10"/>
  <c r="F925" i="10"/>
  <c r="J924" i="10"/>
  <c r="E925" i="10"/>
  <c r="B927" i="10"/>
  <c r="O920" i="10"/>
  <c r="M921" i="10" s="1"/>
  <c r="N921" i="10" s="1"/>
  <c r="H906" i="9"/>
  <c r="I906" i="9" s="1"/>
  <c r="G906" i="9"/>
  <c r="D907" i="9"/>
  <c r="F906" i="9"/>
  <c r="J905" i="9"/>
  <c r="E906" i="9"/>
  <c r="E907" i="9" s="1"/>
  <c r="E926" i="10" l="1"/>
  <c r="E922" i="11"/>
  <c r="O922" i="11"/>
  <c r="M923" i="11"/>
  <c r="N923" i="11" s="1"/>
  <c r="B924" i="11"/>
  <c r="H922" i="11"/>
  <c r="I922" i="11" s="1"/>
  <c r="G922" i="11"/>
  <c r="D923" i="11"/>
  <c r="F922" i="11"/>
  <c r="J921" i="11"/>
  <c r="B928" i="10"/>
  <c r="G926" i="10"/>
  <c r="H926" i="10"/>
  <c r="I926" i="10" s="1"/>
  <c r="D927" i="10"/>
  <c r="F926" i="10"/>
  <c r="J925" i="10"/>
  <c r="O921" i="10"/>
  <c r="M922" i="10" s="1"/>
  <c r="N922" i="10" s="1"/>
  <c r="G907" i="9"/>
  <c r="H907" i="9"/>
  <c r="I907" i="9" s="1"/>
  <c r="D908" i="9"/>
  <c r="F907" i="9"/>
  <c r="J906" i="9"/>
  <c r="H923" i="11" l="1"/>
  <c r="I923" i="11" s="1"/>
  <c r="G923" i="11"/>
  <c r="D924" i="11"/>
  <c r="F923" i="11"/>
  <c r="J922" i="11"/>
  <c r="B925" i="11"/>
  <c r="E923" i="11"/>
  <c r="O923" i="11"/>
  <c r="M924" i="11" s="1"/>
  <c r="N924" i="11" s="1"/>
  <c r="D928" i="10"/>
  <c r="G927" i="10"/>
  <c r="H927" i="10"/>
  <c r="I927" i="10" s="1"/>
  <c r="F927" i="10"/>
  <c r="J926" i="10"/>
  <c r="E927" i="10"/>
  <c r="B929" i="10"/>
  <c r="O922" i="10"/>
  <c r="M923" i="10" s="1"/>
  <c r="N923" i="10" s="1"/>
  <c r="G908" i="9"/>
  <c r="H908" i="9"/>
  <c r="I908" i="9" s="1"/>
  <c r="F908" i="9"/>
  <c r="J907" i="9"/>
  <c r="E908" i="9"/>
  <c r="D909" i="9" s="1"/>
  <c r="E924" i="11" l="1"/>
  <c r="B926" i="11"/>
  <c r="O924" i="11"/>
  <c r="M925" i="11" s="1"/>
  <c r="N925" i="11" s="1"/>
  <c r="G924" i="11"/>
  <c r="D925" i="11"/>
  <c r="H924" i="11"/>
  <c r="I924" i="11" s="1"/>
  <c r="F924" i="11"/>
  <c r="J923" i="11"/>
  <c r="E928" i="10"/>
  <c r="B930" i="10"/>
  <c r="J927" i="10"/>
  <c r="G928" i="10"/>
  <c r="H928" i="10"/>
  <c r="I928" i="10" s="1"/>
  <c r="D929" i="10"/>
  <c r="F928" i="10"/>
  <c r="O923" i="10"/>
  <c r="M924" i="10"/>
  <c r="N924" i="10" s="1"/>
  <c r="G909" i="9"/>
  <c r="H909" i="9"/>
  <c r="I909" i="9" s="1"/>
  <c r="E909" i="9"/>
  <c r="D910" i="9"/>
  <c r="F909" i="9"/>
  <c r="J908" i="9"/>
  <c r="O925" i="11" l="1"/>
  <c r="M926" i="11"/>
  <c r="N926" i="11" s="1"/>
  <c r="J924" i="11"/>
  <c r="H925" i="11"/>
  <c r="I925" i="11" s="1"/>
  <c r="D926" i="11"/>
  <c r="G925" i="11"/>
  <c r="F925" i="11"/>
  <c r="E925" i="11"/>
  <c r="E926" i="11" s="1"/>
  <c r="B927" i="11"/>
  <c r="E929" i="10"/>
  <c r="J928" i="10"/>
  <c r="H929" i="10"/>
  <c r="I929" i="10" s="1"/>
  <c r="G929" i="10"/>
  <c r="D930" i="10"/>
  <c r="F929" i="10"/>
  <c r="B931" i="10"/>
  <c r="O924" i="10"/>
  <c r="M925" i="10" s="1"/>
  <c r="N925" i="10" s="1"/>
  <c r="G910" i="9"/>
  <c r="H910" i="9"/>
  <c r="I910" i="9" s="1"/>
  <c r="D911" i="9"/>
  <c r="F910" i="9"/>
  <c r="E910" i="9"/>
  <c r="E911" i="9" s="1"/>
  <c r="J909" i="9"/>
  <c r="B928" i="11" l="1"/>
  <c r="H926" i="11"/>
  <c r="I926" i="11" s="1"/>
  <c r="G926" i="11"/>
  <c r="D927" i="11"/>
  <c r="F926" i="11"/>
  <c r="J925" i="11"/>
  <c r="O926" i="11"/>
  <c r="M927" i="11" s="1"/>
  <c r="N927" i="11" s="1"/>
  <c r="E930" i="10"/>
  <c r="B932" i="10"/>
  <c r="H930" i="10"/>
  <c r="I930" i="10" s="1"/>
  <c r="G930" i="10"/>
  <c r="D931" i="10"/>
  <c r="F930" i="10"/>
  <c r="J929" i="10"/>
  <c r="O925" i="10"/>
  <c r="M926" i="10" s="1"/>
  <c r="N926" i="10" s="1"/>
  <c r="G911" i="9"/>
  <c r="H911" i="9"/>
  <c r="I911" i="9" s="1"/>
  <c r="D912" i="9"/>
  <c r="F911" i="9"/>
  <c r="J910" i="9"/>
  <c r="E931" i="10" l="1"/>
  <c r="O927" i="11"/>
  <c r="M928" i="11" s="1"/>
  <c r="N928" i="11" s="1"/>
  <c r="H927" i="11"/>
  <c r="I927" i="11" s="1"/>
  <c r="G927" i="11"/>
  <c r="D928" i="11"/>
  <c r="F927" i="11"/>
  <c r="J926" i="11"/>
  <c r="E927" i="11"/>
  <c r="B929" i="11"/>
  <c r="J930" i="10"/>
  <c r="D932" i="10"/>
  <c r="E932" i="10" s="1"/>
  <c r="D933" i="10" s="1"/>
  <c r="G931" i="10"/>
  <c r="H931" i="10"/>
  <c r="I931" i="10" s="1"/>
  <c r="F931" i="10"/>
  <c r="B933" i="10"/>
  <c r="O926" i="10"/>
  <c r="M927" i="10" s="1"/>
  <c r="N927" i="10" s="1"/>
  <c r="H912" i="9"/>
  <c r="I912" i="9" s="1"/>
  <c r="G912" i="9"/>
  <c r="D913" i="9"/>
  <c r="F912" i="9"/>
  <c r="J911" i="9"/>
  <c r="E912" i="9"/>
  <c r="E928" i="11" l="1"/>
  <c r="O928" i="11"/>
  <c r="M929" i="11" s="1"/>
  <c r="N929" i="11" s="1"/>
  <c r="B930" i="11"/>
  <c r="H928" i="11"/>
  <c r="I928" i="11" s="1"/>
  <c r="G928" i="11"/>
  <c r="D929" i="11"/>
  <c r="F928" i="11"/>
  <c r="J927" i="11"/>
  <c r="G933" i="10"/>
  <c r="H933" i="10"/>
  <c r="I933" i="10" s="1"/>
  <c r="B934" i="10"/>
  <c r="E933" i="10"/>
  <c r="F933" i="10"/>
  <c r="J931" i="10"/>
  <c r="G932" i="10"/>
  <c r="H932" i="10"/>
  <c r="I932" i="10" s="1"/>
  <c r="F932" i="10"/>
  <c r="O927" i="10"/>
  <c r="M928" i="10" s="1"/>
  <c r="N928" i="10" s="1"/>
  <c r="E913" i="9"/>
  <c r="H913" i="9"/>
  <c r="I913" i="9" s="1"/>
  <c r="G913" i="9"/>
  <c r="D914" i="9"/>
  <c r="F913" i="9"/>
  <c r="J912" i="9"/>
  <c r="O929" i="11" l="1"/>
  <c r="M930" i="11" s="1"/>
  <c r="N930" i="11" s="1"/>
  <c r="H929" i="11"/>
  <c r="I929" i="11" s="1"/>
  <c r="G929" i="11"/>
  <c r="D930" i="11"/>
  <c r="F929" i="11"/>
  <c r="J928" i="11"/>
  <c r="B931" i="11"/>
  <c r="E929" i="11"/>
  <c r="J932" i="10"/>
  <c r="B935" i="10"/>
  <c r="D934" i="10"/>
  <c r="J933" i="10"/>
  <c r="O928" i="10"/>
  <c r="M929" i="10" s="1"/>
  <c r="N929" i="10" s="1"/>
  <c r="G914" i="9"/>
  <c r="H914" i="9"/>
  <c r="I914" i="9" s="1"/>
  <c r="D915" i="9"/>
  <c r="F914" i="9"/>
  <c r="J913" i="9"/>
  <c r="E914" i="9"/>
  <c r="E915" i="9" s="1"/>
  <c r="E930" i="11" l="1"/>
  <c r="O930" i="11"/>
  <c r="M931" i="11"/>
  <c r="N931" i="11" s="1"/>
  <c r="B932" i="11"/>
  <c r="G930" i="11"/>
  <c r="D931" i="11"/>
  <c r="H930" i="11"/>
  <c r="I930" i="11" s="1"/>
  <c r="F930" i="11"/>
  <c r="J929" i="11"/>
  <c r="G934" i="10"/>
  <c r="H934" i="10"/>
  <c r="I934" i="10" s="1"/>
  <c r="D935" i="10"/>
  <c r="F934" i="10"/>
  <c r="E934" i="10"/>
  <c r="B936" i="10"/>
  <c r="O929" i="10"/>
  <c r="M930" i="10" s="1"/>
  <c r="N930" i="10" s="1"/>
  <c r="G915" i="9"/>
  <c r="H915" i="9"/>
  <c r="I915" i="9" s="1"/>
  <c r="D916" i="9"/>
  <c r="F915" i="9"/>
  <c r="J914" i="9"/>
  <c r="E935" i="10" l="1"/>
  <c r="J930" i="11"/>
  <c r="H931" i="11"/>
  <c r="I931" i="11" s="1"/>
  <c r="G931" i="11"/>
  <c r="D932" i="11"/>
  <c r="F931" i="11"/>
  <c r="B933" i="11"/>
  <c r="E931" i="11"/>
  <c r="O931" i="11"/>
  <c r="M932" i="11" s="1"/>
  <c r="N932" i="11" s="1"/>
  <c r="J934" i="10"/>
  <c r="B937" i="10"/>
  <c r="H935" i="10"/>
  <c r="I935" i="10" s="1"/>
  <c r="D936" i="10"/>
  <c r="G935" i="10"/>
  <c r="F935" i="10"/>
  <c r="O930" i="10"/>
  <c r="M931" i="10" s="1"/>
  <c r="N931" i="10" s="1"/>
  <c r="H916" i="9"/>
  <c r="I916" i="9" s="1"/>
  <c r="G916" i="9"/>
  <c r="D917" i="9"/>
  <c r="F916" i="9"/>
  <c r="J915" i="9"/>
  <c r="E916" i="9"/>
  <c r="E917" i="9" s="1"/>
  <c r="E932" i="11" l="1"/>
  <c r="D933" i="11" s="1"/>
  <c r="O932" i="11"/>
  <c r="M933" i="11"/>
  <c r="N933" i="11" s="1"/>
  <c r="B934" i="11"/>
  <c r="H932" i="11"/>
  <c r="I932" i="11" s="1"/>
  <c r="G932" i="11"/>
  <c r="F932" i="11"/>
  <c r="J931" i="11"/>
  <c r="B938" i="10"/>
  <c r="G936" i="10"/>
  <c r="D937" i="10"/>
  <c r="H936" i="10"/>
  <c r="I936" i="10" s="1"/>
  <c r="F936" i="10"/>
  <c r="J935" i="10"/>
  <c r="E936" i="10"/>
  <c r="O931" i="10"/>
  <c r="M932" i="10" s="1"/>
  <c r="N932" i="10" s="1"/>
  <c r="H917" i="9"/>
  <c r="I917" i="9" s="1"/>
  <c r="G917" i="9"/>
  <c r="D918" i="9"/>
  <c r="F917" i="9"/>
  <c r="J916" i="9"/>
  <c r="E937" i="10" l="1"/>
  <c r="G933" i="11"/>
  <c r="D934" i="11"/>
  <c r="H933" i="11"/>
  <c r="I933" i="11" s="1"/>
  <c r="F933" i="11"/>
  <c r="J932" i="11"/>
  <c r="E933" i="11"/>
  <c r="E934" i="11" s="1"/>
  <c r="B935" i="11"/>
  <c r="O933" i="11"/>
  <c r="M934" i="11" s="1"/>
  <c r="N934" i="11" s="1"/>
  <c r="J936" i="10"/>
  <c r="D938" i="10"/>
  <c r="E938" i="10" s="1"/>
  <c r="G937" i="10"/>
  <c r="H937" i="10"/>
  <c r="I937" i="10" s="1"/>
  <c r="F937" i="10"/>
  <c r="B939" i="10"/>
  <c r="O932" i="10"/>
  <c r="M933" i="10" s="1"/>
  <c r="N933" i="10" s="1"/>
  <c r="G918" i="9"/>
  <c r="H918" i="9"/>
  <c r="I918" i="9" s="1"/>
  <c r="D919" i="9"/>
  <c r="F918" i="9"/>
  <c r="J917" i="9"/>
  <c r="E918" i="9"/>
  <c r="E919" i="9" s="1"/>
  <c r="O934" i="11" l="1"/>
  <c r="M935" i="11"/>
  <c r="N935" i="11" s="1"/>
  <c r="B936" i="11"/>
  <c r="J933" i="11"/>
  <c r="H934" i="11"/>
  <c r="I934" i="11" s="1"/>
  <c r="G934" i="11"/>
  <c r="D935" i="11"/>
  <c r="F934" i="11"/>
  <c r="B940" i="10"/>
  <c r="J937" i="10"/>
  <c r="G938" i="10"/>
  <c r="D939" i="10"/>
  <c r="E939" i="10" s="1"/>
  <c r="H938" i="10"/>
  <c r="I938" i="10" s="1"/>
  <c r="F938" i="10"/>
  <c r="O933" i="10"/>
  <c r="M934" i="10" s="1"/>
  <c r="N934" i="10" s="1"/>
  <c r="G919" i="9"/>
  <c r="H919" i="9"/>
  <c r="I919" i="9" s="1"/>
  <c r="D920" i="9"/>
  <c r="F919" i="9"/>
  <c r="J918" i="9"/>
  <c r="H935" i="11" l="1"/>
  <c r="I935" i="11" s="1"/>
  <c r="G935" i="11"/>
  <c r="D936" i="11"/>
  <c r="F935" i="11"/>
  <c r="J934" i="11"/>
  <c r="B937" i="11"/>
  <c r="E935" i="11"/>
  <c r="O935" i="11"/>
  <c r="M936" i="11" s="1"/>
  <c r="N936" i="11" s="1"/>
  <c r="J938" i="10"/>
  <c r="H939" i="10"/>
  <c r="I939" i="10" s="1"/>
  <c r="D940" i="10"/>
  <c r="E940" i="10" s="1"/>
  <c r="G939" i="10"/>
  <c r="F939" i="10"/>
  <c r="B941" i="10"/>
  <c r="O934" i="10"/>
  <c r="M935" i="10" s="1"/>
  <c r="N935" i="10" s="1"/>
  <c r="H920" i="9"/>
  <c r="I920" i="9" s="1"/>
  <c r="G920" i="9"/>
  <c r="F920" i="9"/>
  <c r="J919" i="9"/>
  <c r="E920" i="9"/>
  <c r="D921" i="9" s="1"/>
  <c r="E936" i="11" l="1"/>
  <c r="O936" i="11"/>
  <c r="M937" i="11"/>
  <c r="N937" i="11" s="1"/>
  <c r="B938" i="11"/>
  <c r="G936" i="11"/>
  <c r="H936" i="11"/>
  <c r="I936" i="11" s="1"/>
  <c r="D937" i="11"/>
  <c r="F936" i="11"/>
  <c r="J935" i="11"/>
  <c r="B942" i="10"/>
  <c r="G940" i="10"/>
  <c r="H940" i="10"/>
  <c r="I940" i="10" s="1"/>
  <c r="D941" i="10"/>
  <c r="F940" i="10"/>
  <c r="J939" i="10"/>
  <c r="O935" i="10"/>
  <c r="M936" i="10" s="1"/>
  <c r="N936" i="10" s="1"/>
  <c r="D922" i="9"/>
  <c r="E921" i="9"/>
  <c r="E922" i="9" s="1"/>
  <c r="G921" i="9"/>
  <c r="H921" i="9"/>
  <c r="I921" i="9" s="1"/>
  <c r="F921" i="9"/>
  <c r="J920" i="9"/>
  <c r="H937" i="11" l="1"/>
  <c r="I937" i="11" s="1"/>
  <c r="G937" i="11"/>
  <c r="D938" i="11"/>
  <c r="F937" i="11"/>
  <c r="J936" i="11"/>
  <c r="B939" i="11"/>
  <c r="E937" i="11"/>
  <c r="O937" i="11"/>
  <c r="M938" i="11" s="1"/>
  <c r="N938" i="11" s="1"/>
  <c r="G941" i="10"/>
  <c r="D942" i="10"/>
  <c r="H941" i="10"/>
  <c r="I941" i="10" s="1"/>
  <c r="F941" i="10"/>
  <c r="J940" i="10"/>
  <c r="E941" i="10"/>
  <c r="B943" i="10"/>
  <c r="O936" i="10"/>
  <c r="M937" i="10" s="1"/>
  <c r="N937" i="10" s="1"/>
  <c r="J921" i="9"/>
  <c r="G922" i="9"/>
  <c r="H922" i="9"/>
  <c r="I922" i="9" s="1"/>
  <c r="D923" i="9"/>
  <c r="F922" i="9"/>
  <c r="E938" i="11" l="1"/>
  <c r="O938" i="11"/>
  <c r="M939" i="11"/>
  <c r="N939" i="11" s="1"/>
  <c r="B940" i="11"/>
  <c r="G938" i="11"/>
  <c r="D939" i="11"/>
  <c r="H938" i="11"/>
  <c r="I938" i="11" s="1"/>
  <c r="F938" i="11"/>
  <c r="J937" i="11"/>
  <c r="E942" i="10"/>
  <c r="B944" i="10"/>
  <c r="J941" i="10"/>
  <c r="G942" i="10"/>
  <c r="D943" i="10"/>
  <c r="H942" i="10"/>
  <c r="I942" i="10" s="1"/>
  <c r="F942" i="10"/>
  <c r="O937" i="10"/>
  <c r="M938" i="10" s="1"/>
  <c r="N938" i="10" s="1"/>
  <c r="E923" i="9"/>
  <c r="H923" i="9"/>
  <c r="I923" i="9" s="1"/>
  <c r="G923" i="9"/>
  <c r="D924" i="9"/>
  <c r="F923" i="9"/>
  <c r="J922" i="9"/>
  <c r="J938" i="11" l="1"/>
  <c r="G939" i="11"/>
  <c r="H939" i="11"/>
  <c r="I939" i="11" s="1"/>
  <c r="D940" i="11"/>
  <c r="F939" i="11"/>
  <c r="E939" i="11"/>
  <c r="E940" i="11" s="1"/>
  <c r="B941" i="11"/>
  <c r="O939" i="11"/>
  <c r="M940" i="11"/>
  <c r="N940" i="11" s="1"/>
  <c r="J942" i="10"/>
  <c r="D944" i="10"/>
  <c r="H943" i="10"/>
  <c r="I943" i="10" s="1"/>
  <c r="G943" i="10"/>
  <c r="F943" i="10"/>
  <c r="E943" i="10"/>
  <c r="B945" i="10"/>
  <c r="O938" i="10"/>
  <c r="M939" i="10" s="1"/>
  <c r="N939" i="10" s="1"/>
  <c r="E924" i="9"/>
  <c r="G924" i="9"/>
  <c r="H924" i="9"/>
  <c r="I924" i="9" s="1"/>
  <c r="D925" i="9"/>
  <c r="F924" i="9"/>
  <c r="J923" i="9"/>
  <c r="B942" i="11" l="1"/>
  <c r="O940" i="11"/>
  <c r="M941" i="11"/>
  <c r="N941" i="11" s="1"/>
  <c r="H940" i="11"/>
  <c r="I940" i="11" s="1"/>
  <c r="G940" i="11"/>
  <c r="D941" i="11"/>
  <c r="F940" i="11"/>
  <c r="J939" i="11"/>
  <c r="E944" i="10"/>
  <c r="D945" i="10" s="1"/>
  <c r="E945" i="10" s="1"/>
  <c r="B946" i="10"/>
  <c r="J943" i="10"/>
  <c r="G944" i="10"/>
  <c r="H944" i="10"/>
  <c r="I944" i="10" s="1"/>
  <c r="F944" i="10"/>
  <c r="O939" i="10"/>
  <c r="M940" i="10" s="1"/>
  <c r="N940" i="10" s="1"/>
  <c r="H925" i="9"/>
  <c r="I925" i="9" s="1"/>
  <c r="G925" i="9"/>
  <c r="D926" i="9"/>
  <c r="F925" i="9"/>
  <c r="J924" i="9"/>
  <c r="E925" i="9"/>
  <c r="G941" i="11" l="1"/>
  <c r="H941" i="11"/>
  <c r="I941" i="11" s="1"/>
  <c r="D942" i="11"/>
  <c r="F941" i="11"/>
  <c r="J940" i="11"/>
  <c r="O941" i="11"/>
  <c r="M942" i="11" s="1"/>
  <c r="N942" i="11" s="1"/>
  <c r="E941" i="11"/>
  <c r="B943" i="11"/>
  <c r="F945" i="10"/>
  <c r="G945" i="10"/>
  <c r="H945" i="10"/>
  <c r="I945" i="10" s="1"/>
  <c r="D946" i="10"/>
  <c r="H946" i="10" s="1"/>
  <c r="I946" i="10" s="1"/>
  <c r="F946" i="10"/>
  <c r="J944" i="10"/>
  <c r="B947" i="10"/>
  <c r="O940" i="10"/>
  <c r="M941" i="10" s="1"/>
  <c r="N941" i="10" s="1"/>
  <c r="E926" i="9"/>
  <c r="G926" i="9"/>
  <c r="H926" i="9"/>
  <c r="I926" i="9" s="1"/>
  <c r="D927" i="9"/>
  <c r="F926" i="9"/>
  <c r="J925" i="9"/>
  <c r="E942" i="11" l="1"/>
  <c r="O942" i="11"/>
  <c r="M943" i="11" s="1"/>
  <c r="N943" i="11" s="1"/>
  <c r="B944" i="11"/>
  <c r="H942" i="11"/>
  <c r="I942" i="11" s="1"/>
  <c r="G942" i="11"/>
  <c r="D943" i="11"/>
  <c r="F942" i="11"/>
  <c r="J941" i="11"/>
  <c r="J945" i="10"/>
  <c r="G946" i="10"/>
  <c r="J946" i="10" s="1"/>
  <c r="E946" i="10"/>
  <c r="D947" i="10"/>
  <c r="H947" i="10" s="1"/>
  <c r="I947" i="10" s="1"/>
  <c r="B948" i="10"/>
  <c r="O941" i="10"/>
  <c r="M942" i="10" s="1"/>
  <c r="N942" i="10" s="1"/>
  <c r="E927" i="9"/>
  <c r="G927" i="9"/>
  <c r="H927" i="9"/>
  <c r="I927" i="9" s="1"/>
  <c r="D928" i="9"/>
  <c r="F927" i="9"/>
  <c r="J926" i="9"/>
  <c r="F947" i="10" l="1"/>
  <c r="G943" i="11"/>
  <c r="H943" i="11"/>
  <c r="I943" i="11" s="1"/>
  <c r="D944" i="11"/>
  <c r="F943" i="11"/>
  <c r="J942" i="11"/>
  <c r="B945" i="11"/>
  <c r="E943" i="11"/>
  <c r="E944" i="11" s="1"/>
  <c r="O943" i="11"/>
  <c r="M944" i="11" s="1"/>
  <c r="N944" i="11" s="1"/>
  <c r="E947" i="10"/>
  <c r="G947" i="10"/>
  <c r="B949" i="10"/>
  <c r="D948" i="10"/>
  <c r="O942" i="10"/>
  <c r="M943" i="10" s="1"/>
  <c r="N943" i="10" s="1"/>
  <c r="E928" i="9"/>
  <c r="H928" i="9"/>
  <c r="I928" i="9" s="1"/>
  <c r="G928" i="9"/>
  <c r="D929" i="9"/>
  <c r="F928" i="9"/>
  <c r="J927" i="9"/>
  <c r="J947" i="10" l="1"/>
  <c r="O944" i="11"/>
  <c r="M945" i="11" s="1"/>
  <c r="N945" i="11" s="1"/>
  <c r="B946" i="11"/>
  <c r="H944" i="11"/>
  <c r="I944" i="11" s="1"/>
  <c r="G944" i="11"/>
  <c r="D945" i="11"/>
  <c r="F944" i="11"/>
  <c r="J943" i="11"/>
  <c r="D949" i="10"/>
  <c r="H948" i="10"/>
  <c r="I948" i="10" s="1"/>
  <c r="G948" i="10"/>
  <c r="F948" i="10"/>
  <c r="E948" i="10"/>
  <c r="B950" i="10"/>
  <c r="O943" i="10"/>
  <c r="M944" i="10" s="1"/>
  <c r="N944" i="10" s="1"/>
  <c r="E929" i="9"/>
  <c r="G929" i="9"/>
  <c r="H929" i="9"/>
  <c r="I929" i="9" s="1"/>
  <c r="D930" i="9"/>
  <c r="F929" i="9"/>
  <c r="J928" i="9"/>
  <c r="E949" i="10" l="1"/>
  <c r="O945" i="11"/>
  <c r="M946" i="11"/>
  <c r="N946" i="11" s="1"/>
  <c r="H945" i="11"/>
  <c r="I945" i="11" s="1"/>
  <c r="G945" i="11"/>
  <c r="D946" i="11"/>
  <c r="F945" i="11"/>
  <c r="J944" i="11"/>
  <c r="B947" i="11"/>
  <c r="E945" i="11"/>
  <c r="E946" i="11" s="1"/>
  <c r="B951" i="10"/>
  <c r="J948" i="10"/>
  <c r="H949" i="10"/>
  <c r="I949" i="10" s="1"/>
  <c r="G949" i="10"/>
  <c r="D950" i="10"/>
  <c r="F949" i="10"/>
  <c r="O944" i="10"/>
  <c r="M945" i="10" s="1"/>
  <c r="N945" i="10" s="1"/>
  <c r="E930" i="9"/>
  <c r="G930" i="9"/>
  <c r="H930" i="9"/>
  <c r="I930" i="9" s="1"/>
  <c r="D931" i="9"/>
  <c r="F930" i="9"/>
  <c r="J929" i="9"/>
  <c r="B948" i="11" l="1"/>
  <c r="H946" i="11"/>
  <c r="I946" i="11" s="1"/>
  <c r="G946" i="11"/>
  <c r="D947" i="11"/>
  <c r="F946" i="11"/>
  <c r="J945" i="11"/>
  <c r="O946" i="11"/>
  <c r="M947" i="11" s="1"/>
  <c r="N947" i="11" s="1"/>
  <c r="G950" i="10"/>
  <c r="D951" i="10"/>
  <c r="H950" i="10"/>
  <c r="I950" i="10" s="1"/>
  <c r="F950" i="10"/>
  <c r="J949" i="10"/>
  <c r="E950" i="10"/>
  <c r="B952" i="10"/>
  <c r="O945" i="10"/>
  <c r="M946" i="10" s="1"/>
  <c r="N946" i="10" s="1"/>
  <c r="E931" i="9"/>
  <c r="G931" i="9"/>
  <c r="H931" i="9"/>
  <c r="I931" i="9" s="1"/>
  <c r="D932" i="9"/>
  <c r="F931" i="9"/>
  <c r="J930" i="9"/>
  <c r="E951" i="10" l="1"/>
  <c r="O947" i="11"/>
  <c r="M948" i="11" s="1"/>
  <c r="N948" i="11" s="1"/>
  <c r="G947" i="11"/>
  <c r="H947" i="11"/>
  <c r="I947" i="11" s="1"/>
  <c r="D948" i="11"/>
  <c r="F947" i="11"/>
  <c r="J946" i="11"/>
  <c r="E947" i="11"/>
  <c r="B949" i="11"/>
  <c r="J950" i="10"/>
  <c r="H951" i="10"/>
  <c r="I951" i="10" s="1"/>
  <c r="D952" i="10"/>
  <c r="E952" i="10" s="1"/>
  <c r="G951" i="10"/>
  <c r="F951" i="10"/>
  <c r="B953" i="10"/>
  <c r="O946" i="10"/>
  <c r="M947" i="10"/>
  <c r="N947" i="10" s="1"/>
  <c r="H932" i="9"/>
  <c r="I932" i="9" s="1"/>
  <c r="G932" i="9"/>
  <c r="F932" i="9"/>
  <c r="J931" i="9"/>
  <c r="E932" i="9"/>
  <c r="D933" i="9" s="1"/>
  <c r="E948" i="11" l="1"/>
  <c r="O948" i="11"/>
  <c r="M949" i="11"/>
  <c r="N949" i="11" s="1"/>
  <c r="B950" i="11"/>
  <c r="H948" i="11"/>
  <c r="I948" i="11" s="1"/>
  <c r="G948" i="11"/>
  <c r="D949" i="11"/>
  <c r="F948" i="11"/>
  <c r="J947" i="11"/>
  <c r="B954" i="10"/>
  <c r="G952" i="10"/>
  <c r="H952" i="10"/>
  <c r="I952" i="10" s="1"/>
  <c r="D953" i="10"/>
  <c r="E953" i="10" s="1"/>
  <c r="F952" i="10"/>
  <c r="J951" i="10"/>
  <c r="O947" i="10"/>
  <c r="M948" i="10" s="1"/>
  <c r="N948" i="10" s="1"/>
  <c r="G933" i="9"/>
  <c r="H933" i="9"/>
  <c r="I933" i="9" s="1"/>
  <c r="E933" i="9"/>
  <c r="D934" i="9"/>
  <c r="F933" i="9"/>
  <c r="J932" i="9"/>
  <c r="H949" i="11" l="1"/>
  <c r="I949" i="11" s="1"/>
  <c r="G949" i="11"/>
  <c r="D950" i="11"/>
  <c r="F949" i="11"/>
  <c r="J948" i="11"/>
  <c r="B951" i="11"/>
  <c r="E949" i="11"/>
  <c r="E950" i="11" s="1"/>
  <c r="O949" i="11"/>
  <c r="M950" i="11" s="1"/>
  <c r="N950" i="11" s="1"/>
  <c r="J952" i="10"/>
  <c r="D954" i="10"/>
  <c r="E954" i="10" s="1"/>
  <c r="G953" i="10"/>
  <c r="H953" i="10"/>
  <c r="I953" i="10" s="1"/>
  <c r="F953" i="10"/>
  <c r="B955" i="10"/>
  <c r="O948" i="10"/>
  <c r="M949" i="10" s="1"/>
  <c r="N949" i="10" s="1"/>
  <c r="G934" i="9"/>
  <c r="H934" i="9"/>
  <c r="I934" i="9" s="1"/>
  <c r="D935" i="9"/>
  <c r="F934" i="9"/>
  <c r="E934" i="9"/>
  <c r="J933" i="9"/>
  <c r="O950" i="11" l="1"/>
  <c r="M951" i="11"/>
  <c r="N951" i="11" s="1"/>
  <c r="B952" i="11"/>
  <c r="G950" i="11"/>
  <c r="D951" i="11"/>
  <c r="H950" i="11"/>
  <c r="I950" i="11" s="1"/>
  <c r="F950" i="11"/>
  <c r="J949" i="11"/>
  <c r="B956" i="10"/>
  <c r="J953" i="10"/>
  <c r="G954" i="10"/>
  <c r="H954" i="10"/>
  <c r="I954" i="10" s="1"/>
  <c r="D955" i="10"/>
  <c r="F954" i="10"/>
  <c r="O949" i="10"/>
  <c r="M950" i="10" s="1"/>
  <c r="N950" i="10" s="1"/>
  <c r="E935" i="9"/>
  <c r="H935" i="9"/>
  <c r="I935" i="9" s="1"/>
  <c r="G935" i="9"/>
  <c r="D936" i="9"/>
  <c r="F935" i="9"/>
  <c r="J934" i="9"/>
  <c r="J950" i="11" l="1"/>
  <c r="D952" i="11"/>
  <c r="H951" i="11"/>
  <c r="I951" i="11" s="1"/>
  <c r="G951" i="11"/>
  <c r="F951" i="11"/>
  <c r="E951" i="11"/>
  <c r="E952" i="11" s="1"/>
  <c r="B953" i="11"/>
  <c r="O951" i="11"/>
  <c r="M952" i="11" s="1"/>
  <c r="N952" i="11" s="1"/>
  <c r="H955" i="10"/>
  <c r="I955" i="10" s="1"/>
  <c r="G955" i="10"/>
  <c r="D956" i="10"/>
  <c r="F955" i="10"/>
  <c r="J954" i="10"/>
  <c r="E955" i="10"/>
  <c r="B957" i="10"/>
  <c r="O950" i="10"/>
  <c r="M951" i="10" s="1"/>
  <c r="N951" i="10" s="1"/>
  <c r="G936" i="9"/>
  <c r="H936" i="9"/>
  <c r="I936" i="9" s="1"/>
  <c r="D937" i="9"/>
  <c r="F936" i="9"/>
  <c r="J935" i="9"/>
  <c r="E936" i="9"/>
  <c r="E937" i="9" s="1"/>
  <c r="B954" i="11" l="1"/>
  <c r="O952" i="11"/>
  <c r="M953" i="11"/>
  <c r="N953" i="11" s="1"/>
  <c r="J951" i="11"/>
  <c r="H952" i="11"/>
  <c r="I952" i="11" s="1"/>
  <c r="G952" i="11"/>
  <c r="D953" i="11"/>
  <c r="F952" i="11"/>
  <c r="E956" i="10"/>
  <c r="D957" i="10" s="1"/>
  <c r="G957" i="10" s="1"/>
  <c r="B958" i="10"/>
  <c r="G956" i="10"/>
  <c r="H956" i="10"/>
  <c r="I956" i="10" s="1"/>
  <c r="F956" i="10"/>
  <c r="J955" i="10"/>
  <c r="O951" i="10"/>
  <c r="M952" i="10" s="1"/>
  <c r="N952" i="10" s="1"/>
  <c r="H937" i="9"/>
  <c r="I937" i="9" s="1"/>
  <c r="G937" i="9"/>
  <c r="D938" i="9"/>
  <c r="F937" i="9"/>
  <c r="J936" i="9"/>
  <c r="F957" i="10" l="1"/>
  <c r="H953" i="11"/>
  <c r="I953" i="11" s="1"/>
  <c r="G953" i="11"/>
  <c r="D954" i="11"/>
  <c r="F953" i="11"/>
  <c r="J952" i="11"/>
  <c r="O953" i="11"/>
  <c r="M954" i="11" s="1"/>
  <c r="N954" i="11" s="1"/>
  <c r="E953" i="11"/>
  <c r="E954" i="11" s="1"/>
  <c r="B955" i="11"/>
  <c r="E957" i="10"/>
  <c r="H957" i="10"/>
  <c r="I957" i="10" s="1"/>
  <c r="J957" i="10" s="1"/>
  <c r="B959" i="10"/>
  <c r="J956" i="10"/>
  <c r="D958" i="10"/>
  <c r="O952" i="10"/>
  <c r="M953" i="10"/>
  <c r="N953" i="10" s="1"/>
  <c r="G938" i="9"/>
  <c r="H938" i="9"/>
  <c r="I938" i="9" s="1"/>
  <c r="D939" i="9"/>
  <c r="F938" i="9"/>
  <c r="J937" i="9"/>
  <c r="E938" i="9"/>
  <c r="E939" i="9" s="1"/>
  <c r="O954" i="11" l="1"/>
  <c r="M955" i="11" s="1"/>
  <c r="N955" i="11" s="1"/>
  <c r="B956" i="11"/>
  <c r="H954" i="11"/>
  <c r="I954" i="11" s="1"/>
  <c r="G954" i="11"/>
  <c r="D955" i="11"/>
  <c r="F954" i="11"/>
  <c r="J953" i="11"/>
  <c r="G958" i="10"/>
  <c r="H958" i="10"/>
  <c r="I958" i="10" s="1"/>
  <c r="D959" i="10"/>
  <c r="F958" i="10"/>
  <c r="E958" i="10"/>
  <c r="B960" i="10"/>
  <c r="O953" i="10"/>
  <c r="M954" i="10" s="1"/>
  <c r="N954" i="10" s="1"/>
  <c r="H939" i="9"/>
  <c r="I939" i="9" s="1"/>
  <c r="G939" i="9"/>
  <c r="D940" i="9"/>
  <c r="F939" i="9"/>
  <c r="J938" i="9"/>
  <c r="O955" i="11" l="1"/>
  <c r="M956" i="11" s="1"/>
  <c r="N956" i="11" s="1"/>
  <c r="G955" i="11"/>
  <c r="H955" i="11"/>
  <c r="I955" i="11" s="1"/>
  <c r="D956" i="11"/>
  <c r="F955" i="11"/>
  <c r="J954" i="11"/>
  <c r="B957" i="11"/>
  <c r="E955" i="11"/>
  <c r="E956" i="11" s="1"/>
  <c r="D960" i="10"/>
  <c r="H959" i="10"/>
  <c r="I959" i="10" s="1"/>
  <c r="G959" i="10"/>
  <c r="F959" i="10"/>
  <c r="B961" i="10"/>
  <c r="J958" i="10"/>
  <c r="E959" i="10"/>
  <c r="O954" i="10"/>
  <c r="M955" i="10" s="1"/>
  <c r="N955" i="10" s="1"/>
  <c r="H940" i="9"/>
  <c r="I940" i="9" s="1"/>
  <c r="G940" i="9"/>
  <c r="D941" i="9"/>
  <c r="F940" i="9"/>
  <c r="J939" i="9"/>
  <c r="E940" i="9"/>
  <c r="E941" i="9" s="1"/>
  <c r="E960" i="10" l="1"/>
  <c r="O956" i="11"/>
  <c r="M957" i="11"/>
  <c r="N957" i="11" s="1"/>
  <c r="B958" i="11"/>
  <c r="D957" i="11"/>
  <c r="G956" i="11"/>
  <c r="H956" i="11"/>
  <c r="I956" i="11" s="1"/>
  <c r="F956" i="11"/>
  <c r="J955" i="11"/>
  <c r="B962" i="10"/>
  <c r="J959" i="10"/>
  <c r="H960" i="10"/>
  <c r="I960" i="10" s="1"/>
  <c r="G960" i="10"/>
  <c r="D961" i="10"/>
  <c r="F960" i="10"/>
  <c r="O955" i="10"/>
  <c r="M956" i="10" s="1"/>
  <c r="N956" i="10" s="1"/>
  <c r="H941" i="9"/>
  <c r="I941" i="9" s="1"/>
  <c r="G941" i="9"/>
  <c r="D942" i="9"/>
  <c r="F941" i="9"/>
  <c r="J940" i="9"/>
  <c r="J956" i="11" l="1"/>
  <c r="H957" i="11"/>
  <c r="I957" i="11" s="1"/>
  <c r="G957" i="11"/>
  <c r="D958" i="11"/>
  <c r="F957" i="11"/>
  <c r="B959" i="11"/>
  <c r="E957" i="11"/>
  <c r="O957" i="11"/>
  <c r="M958" i="11" s="1"/>
  <c r="N958" i="11" s="1"/>
  <c r="J960" i="10"/>
  <c r="D962" i="10"/>
  <c r="H961" i="10"/>
  <c r="I961" i="10" s="1"/>
  <c r="G961" i="10"/>
  <c r="F961" i="10"/>
  <c r="E961" i="10"/>
  <c r="B963" i="10"/>
  <c r="O956" i="10"/>
  <c r="M957" i="10" s="1"/>
  <c r="N957" i="10" s="1"/>
  <c r="H942" i="9"/>
  <c r="I942" i="9" s="1"/>
  <c r="G942" i="9"/>
  <c r="D943" i="9"/>
  <c r="F942" i="9"/>
  <c r="J941" i="9"/>
  <c r="E942" i="9"/>
  <c r="E958" i="11" l="1"/>
  <c r="O958" i="11"/>
  <c r="M959" i="11"/>
  <c r="N959" i="11" s="1"/>
  <c r="B960" i="11"/>
  <c r="H958" i="11"/>
  <c r="I958" i="11" s="1"/>
  <c r="G958" i="11"/>
  <c r="D959" i="11"/>
  <c r="F958" i="11"/>
  <c r="J957" i="11"/>
  <c r="E962" i="10"/>
  <c r="B964" i="10"/>
  <c r="J961" i="10"/>
  <c r="G962" i="10"/>
  <c r="H962" i="10"/>
  <c r="I962" i="10" s="1"/>
  <c r="D963" i="10"/>
  <c r="F962" i="10"/>
  <c r="O957" i="10"/>
  <c r="M958" i="10"/>
  <c r="N958" i="10" s="1"/>
  <c r="E943" i="9"/>
  <c r="G943" i="9"/>
  <c r="H943" i="9"/>
  <c r="I943" i="9" s="1"/>
  <c r="D944" i="9"/>
  <c r="F943" i="9"/>
  <c r="J942" i="9"/>
  <c r="G959" i="11" l="1"/>
  <c r="H959" i="11"/>
  <c r="I959" i="11" s="1"/>
  <c r="D960" i="11"/>
  <c r="F959" i="11"/>
  <c r="J958" i="11"/>
  <c r="E959" i="11"/>
  <c r="E960" i="11" s="1"/>
  <c r="B961" i="11"/>
  <c r="O959" i="11"/>
  <c r="M960" i="11" s="1"/>
  <c r="N960" i="11" s="1"/>
  <c r="H963" i="10"/>
  <c r="I963" i="10" s="1"/>
  <c r="G963" i="10"/>
  <c r="D964" i="10"/>
  <c r="F963" i="10"/>
  <c r="E963" i="10"/>
  <c r="J962" i="10"/>
  <c r="B965" i="10"/>
  <c r="O958" i="10"/>
  <c r="M959" i="10" s="1"/>
  <c r="N959" i="10" s="1"/>
  <c r="E944" i="9"/>
  <c r="G944" i="9"/>
  <c r="H944" i="9"/>
  <c r="I944" i="9" s="1"/>
  <c r="D945" i="9"/>
  <c r="F944" i="9"/>
  <c r="J943" i="9"/>
  <c r="E964" i="10" l="1"/>
  <c r="O960" i="11"/>
  <c r="M961" i="11"/>
  <c r="N961" i="11" s="1"/>
  <c r="B962" i="11"/>
  <c r="H960" i="11"/>
  <c r="I960" i="11" s="1"/>
  <c r="G960" i="11"/>
  <c r="D961" i="11"/>
  <c r="F960" i="11"/>
  <c r="J959" i="11"/>
  <c r="B966" i="10"/>
  <c r="H964" i="10"/>
  <c r="I964" i="10" s="1"/>
  <c r="G964" i="10"/>
  <c r="D965" i="10"/>
  <c r="F964" i="10"/>
  <c r="J963" i="10"/>
  <c r="O959" i="10"/>
  <c r="M960" i="10" s="1"/>
  <c r="N960" i="10" s="1"/>
  <c r="G945" i="9"/>
  <c r="H945" i="9"/>
  <c r="I945" i="9" s="1"/>
  <c r="E945" i="9"/>
  <c r="D946" i="9"/>
  <c r="F945" i="9"/>
  <c r="J944" i="9"/>
  <c r="H961" i="11" l="1"/>
  <c r="I961" i="11" s="1"/>
  <c r="G961" i="11"/>
  <c r="D962" i="11"/>
  <c r="F961" i="11"/>
  <c r="J960" i="11"/>
  <c r="B963" i="11"/>
  <c r="E961" i="11"/>
  <c r="O961" i="11"/>
  <c r="M962" i="11" s="1"/>
  <c r="N962" i="11" s="1"/>
  <c r="H965" i="10"/>
  <c r="I965" i="10" s="1"/>
  <c r="D966" i="10"/>
  <c r="G965" i="10"/>
  <c r="F965" i="10"/>
  <c r="J964" i="10"/>
  <c r="E965" i="10"/>
  <c r="B967" i="10"/>
  <c r="O960" i="10"/>
  <c r="M961" i="10" s="1"/>
  <c r="N961" i="10" s="1"/>
  <c r="H946" i="9"/>
  <c r="I946" i="9" s="1"/>
  <c r="G946" i="9"/>
  <c r="D947" i="9"/>
  <c r="F946" i="9"/>
  <c r="E946" i="9"/>
  <c r="E947" i="9" s="1"/>
  <c r="J945" i="9"/>
  <c r="E966" i="10" l="1"/>
  <c r="E962" i="11"/>
  <c r="O962" i="11"/>
  <c r="M963" i="11"/>
  <c r="N963" i="11" s="1"/>
  <c r="B964" i="11"/>
  <c r="D963" i="11"/>
  <c r="G962" i="11"/>
  <c r="H962" i="11"/>
  <c r="I962" i="11" s="1"/>
  <c r="F962" i="11"/>
  <c r="J961" i="11"/>
  <c r="B968" i="10"/>
  <c r="G966" i="10"/>
  <c r="H966" i="10"/>
  <c r="I966" i="10" s="1"/>
  <c r="D967" i="10"/>
  <c r="F966" i="10"/>
  <c r="J965" i="10"/>
  <c r="O961" i="10"/>
  <c r="M962" i="10" s="1"/>
  <c r="N962" i="10" s="1"/>
  <c r="G947" i="9"/>
  <c r="H947" i="9"/>
  <c r="I947" i="9" s="1"/>
  <c r="D948" i="9"/>
  <c r="F947" i="9"/>
  <c r="J946" i="9"/>
  <c r="J962" i="11" l="1"/>
  <c r="G963" i="11"/>
  <c r="H963" i="11"/>
  <c r="I963" i="11" s="1"/>
  <c r="D964" i="11"/>
  <c r="F963" i="11"/>
  <c r="E963" i="11"/>
  <c r="B965" i="11"/>
  <c r="O963" i="11"/>
  <c r="M964" i="11"/>
  <c r="N964" i="11" s="1"/>
  <c r="G967" i="10"/>
  <c r="H967" i="10"/>
  <c r="I967" i="10" s="1"/>
  <c r="D968" i="10"/>
  <c r="F967" i="10"/>
  <c r="J966" i="10"/>
  <c r="E967" i="10"/>
  <c r="B969" i="10"/>
  <c r="O962" i="10"/>
  <c r="M963" i="10" s="1"/>
  <c r="N963" i="10" s="1"/>
  <c r="G948" i="9"/>
  <c r="H948" i="9"/>
  <c r="I948" i="9" s="1"/>
  <c r="D949" i="9"/>
  <c r="F948" i="9"/>
  <c r="J947" i="9"/>
  <c r="E948" i="9"/>
  <c r="E949" i="9" s="1"/>
  <c r="E964" i="11" l="1"/>
  <c r="E968" i="10"/>
  <c r="D969" i="10" s="1"/>
  <c r="F969" i="10" s="1"/>
  <c r="B966" i="11"/>
  <c r="O964" i="11"/>
  <c r="M965" i="11"/>
  <c r="N965" i="11" s="1"/>
  <c r="H964" i="11"/>
  <c r="I964" i="11" s="1"/>
  <c r="G964" i="11"/>
  <c r="D965" i="11"/>
  <c r="F964" i="11"/>
  <c r="J963" i="11"/>
  <c r="B970" i="10"/>
  <c r="G968" i="10"/>
  <c r="H968" i="10"/>
  <c r="I968" i="10" s="1"/>
  <c r="F968" i="10"/>
  <c r="J967" i="10"/>
  <c r="O963" i="10"/>
  <c r="M964" i="10" s="1"/>
  <c r="N964" i="10" s="1"/>
  <c r="H949" i="9"/>
  <c r="I949" i="9" s="1"/>
  <c r="G949" i="9"/>
  <c r="D950" i="9"/>
  <c r="E950" i="9" s="1"/>
  <c r="F949" i="9"/>
  <c r="J948" i="9"/>
  <c r="G969" i="10" l="1"/>
  <c r="H969" i="10"/>
  <c r="I969" i="10" s="1"/>
  <c r="J969" i="10" s="1"/>
  <c r="E969" i="10"/>
  <c r="H965" i="11"/>
  <c r="I965" i="11" s="1"/>
  <c r="G965" i="11"/>
  <c r="D966" i="11"/>
  <c r="F965" i="11"/>
  <c r="J964" i="11"/>
  <c r="O965" i="11"/>
  <c r="M966" i="11" s="1"/>
  <c r="N966" i="11" s="1"/>
  <c r="E965" i="11"/>
  <c r="B967" i="11"/>
  <c r="B971" i="10"/>
  <c r="J968" i="10"/>
  <c r="D970" i="10"/>
  <c r="O964" i="10"/>
  <c r="M965" i="10" s="1"/>
  <c r="N965" i="10" s="1"/>
  <c r="G950" i="9"/>
  <c r="H950" i="9"/>
  <c r="I950" i="9" s="1"/>
  <c r="D951" i="9"/>
  <c r="F950" i="9"/>
  <c r="J949" i="9"/>
  <c r="E966" i="11" l="1"/>
  <c r="O966" i="11"/>
  <c r="M967" i="11" s="1"/>
  <c r="N967" i="11" s="1"/>
  <c r="B968" i="11"/>
  <c r="H966" i="11"/>
  <c r="I966" i="11" s="1"/>
  <c r="G966" i="11"/>
  <c r="D967" i="11"/>
  <c r="F966" i="11"/>
  <c r="J965" i="11"/>
  <c r="H970" i="10"/>
  <c r="I970" i="10" s="1"/>
  <c r="G970" i="10"/>
  <c r="D971" i="10"/>
  <c r="F970" i="10"/>
  <c r="E970" i="10"/>
  <c r="B972" i="10"/>
  <c r="O965" i="10"/>
  <c r="M966" i="10"/>
  <c r="N966" i="10" s="1"/>
  <c r="E951" i="9"/>
  <c r="G951" i="9"/>
  <c r="H951" i="9"/>
  <c r="I951" i="9" s="1"/>
  <c r="D952" i="9"/>
  <c r="F951" i="9"/>
  <c r="J950" i="9"/>
  <c r="E971" i="10" l="1"/>
  <c r="O967" i="11"/>
  <c r="M968" i="11"/>
  <c r="N968" i="11" s="1"/>
  <c r="G967" i="11"/>
  <c r="H967" i="11"/>
  <c r="I967" i="11" s="1"/>
  <c r="D968" i="11"/>
  <c r="F967" i="11"/>
  <c r="J966" i="11"/>
  <c r="B969" i="11"/>
  <c r="E967" i="11"/>
  <c r="E968" i="11" s="1"/>
  <c r="D972" i="10"/>
  <c r="E972" i="10" s="1"/>
  <c r="H971" i="10"/>
  <c r="I971" i="10" s="1"/>
  <c r="G971" i="10"/>
  <c r="F971" i="10"/>
  <c r="B973" i="10"/>
  <c r="J970" i="10"/>
  <c r="O966" i="10"/>
  <c r="M967" i="10" s="1"/>
  <c r="N967" i="10" s="1"/>
  <c r="G952" i="9"/>
  <c r="H952" i="9"/>
  <c r="I952" i="9" s="1"/>
  <c r="D953" i="9"/>
  <c r="F952" i="9"/>
  <c r="J951" i="9"/>
  <c r="E952" i="9"/>
  <c r="E953" i="9" s="1"/>
  <c r="B970" i="11" l="1"/>
  <c r="D969" i="11"/>
  <c r="H968" i="11"/>
  <c r="I968" i="11" s="1"/>
  <c r="G968" i="11"/>
  <c r="F968" i="11"/>
  <c r="J967" i="11"/>
  <c r="O968" i="11"/>
  <c r="M969" i="11" s="1"/>
  <c r="N969" i="11" s="1"/>
  <c r="B974" i="10"/>
  <c r="J971" i="10"/>
  <c r="G972" i="10"/>
  <c r="H972" i="10"/>
  <c r="I972" i="10" s="1"/>
  <c r="D973" i="10"/>
  <c r="F972" i="10"/>
  <c r="O967" i="10"/>
  <c r="M968" i="10"/>
  <c r="N968" i="10" s="1"/>
  <c r="H953" i="9"/>
  <c r="I953" i="9" s="1"/>
  <c r="G953" i="9"/>
  <c r="D954" i="9"/>
  <c r="F953" i="9"/>
  <c r="J952" i="9"/>
  <c r="O969" i="11" l="1"/>
  <c r="M970" i="11"/>
  <c r="N970" i="11" s="1"/>
  <c r="J968" i="11"/>
  <c r="H969" i="11"/>
  <c r="I969" i="11" s="1"/>
  <c r="G969" i="11"/>
  <c r="D970" i="11"/>
  <c r="F969" i="11"/>
  <c r="B971" i="11"/>
  <c r="E969" i="11"/>
  <c r="E970" i="11" s="1"/>
  <c r="H973" i="10"/>
  <c r="I973" i="10" s="1"/>
  <c r="D974" i="10"/>
  <c r="G973" i="10"/>
  <c r="F973" i="10"/>
  <c r="J972" i="10"/>
  <c r="E973" i="10"/>
  <c r="B975" i="10"/>
  <c r="O968" i="10"/>
  <c r="M969" i="10" s="1"/>
  <c r="N969" i="10" s="1"/>
  <c r="G954" i="9"/>
  <c r="H954" i="9"/>
  <c r="I954" i="9" s="1"/>
  <c r="D955" i="9"/>
  <c r="F954" i="9"/>
  <c r="J953" i="9"/>
  <c r="E954" i="9"/>
  <c r="E955" i="9" s="1"/>
  <c r="E974" i="10" l="1"/>
  <c r="B972" i="11"/>
  <c r="H970" i="11"/>
  <c r="I970" i="11" s="1"/>
  <c r="G970" i="11"/>
  <c r="D971" i="11"/>
  <c r="F970" i="11"/>
  <c r="J969" i="11"/>
  <c r="O970" i="11"/>
  <c r="M971" i="11" s="1"/>
  <c r="N971" i="11" s="1"/>
  <c r="B976" i="10"/>
  <c r="D975" i="10"/>
  <c r="G974" i="10"/>
  <c r="H974" i="10"/>
  <c r="I974" i="10" s="1"/>
  <c r="F974" i="10"/>
  <c r="J973" i="10"/>
  <c r="O969" i="10"/>
  <c r="M970" i="10" s="1"/>
  <c r="N970" i="10" s="1"/>
  <c r="H955" i="9"/>
  <c r="I955" i="9" s="1"/>
  <c r="G955" i="9"/>
  <c r="D956" i="9"/>
  <c r="F955" i="9"/>
  <c r="J954" i="9"/>
  <c r="O971" i="11" l="1"/>
  <c r="M972" i="11"/>
  <c r="N972" i="11" s="1"/>
  <c r="G971" i="11"/>
  <c r="H971" i="11"/>
  <c r="I971" i="11" s="1"/>
  <c r="D972" i="11"/>
  <c r="F971" i="11"/>
  <c r="J970" i="11"/>
  <c r="E971" i="11"/>
  <c r="E972" i="11" s="1"/>
  <c r="B973" i="11"/>
  <c r="J974" i="10"/>
  <c r="G975" i="10"/>
  <c r="H975" i="10"/>
  <c r="I975" i="10" s="1"/>
  <c r="D976" i="10"/>
  <c r="F975" i="10"/>
  <c r="E975" i="10"/>
  <c r="E976" i="10" s="1"/>
  <c r="B977" i="10"/>
  <c r="O970" i="10"/>
  <c r="M971" i="10" s="1"/>
  <c r="N971" i="10" s="1"/>
  <c r="G956" i="9"/>
  <c r="H956" i="9"/>
  <c r="I956" i="9" s="1"/>
  <c r="F956" i="9"/>
  <c r="J955" i="9"/>
  <c r="E956" i="9"/>
  <c r="D957" i="9" s="1"/>
  <c r="B974" i="11" l="1"/>
  <c r="H972" i="11"/>
  <c r="I972" i="11" s="1"/>
  <c r="G972" i="11"/>
  <c r="D973" i="11"/>
  <c r="F972" i="11"/>
  <c r="J971" i="11"/>
  <c r="O972" i="11"/>
  <c r="M973" i="11" s="1"/>
  <c r="N973" i="11" s="1"/>
  <c r="B978" i="10"/>
  <c r="G976" i="10"/>
  <c r="H976" i="10"/>
  <c r="I976" i="10" s="1"/>
  <c r="D977" i="10"/>
  <c r="F976" i="10"/>
  <c r="J975" i="10"/>
  <c r="O971" i="10"/>
  <c r="M972" i="10"/>
  <c r="N972" i="10" s="1"/>
  <c r="H957" i="9"/>
  <c r="I957" i="9" s="1"/>
  <c r="G957" i="9"/>
  <c r="D958" i="9"/>
  <c r="E957" i="9"/>
  <c r="E958" i="9" s="1"/>
  <c r="F957" i="9"/>
  <c r="J956" i="9"/>
  <c r="O973" i="11" l="1"/>
  <c r="M974" i="11" s="1"/>
  <c r="N974" i="11" s="1"/>
  <c r="H973" i="11"/>
  <c r="I973" i="11" s="1"/>
  <c r="G973" i="11"/>
  <c r="D974" i="11"/>
  <c r="F973" i="11"/>
  <c r="J972" i="11"/>
  <c r="B975" i="11"/>
  <c r="E973" i="11"/>
  <c r="D978" i="10"/>
  <c r="G977" i="10"/>
  <c r="H977" i="10"/>
  <c r="I977" i="10" s="1"/>
  <c r="F977" i="10"/>
  <c r="J976" i="10"/>
  <c r="E977" i="10"/>
  <c r="B979" i="10"/>
  <c r="O972" i="10"/>
  <c r="M973" i="10" s="1"/>
  <c r="N973" i="10" s="1"/>
  <c r="H958" i="9"/>
  <c r="I958" i="9" s="1"/>
  <c r="D959" i="9"/>
  <c r="G958" i="9"/>
  <c r="F958" i="9"/>
  <c r="J957" i="9"/>
  <c r="E978" i="10" l="1"/>
  <c r="E974" i="11"/>
  <c r="O974" i="11"/>
  <c r="M975" i="11"/>
  <c r="N975" i="11" s="1"/>
  <c r="B976" i="11"/>
  <c r="D975" i="11"/>
  <c r="H974" i="11"/>
  <c r="I974" i="11" s="1"/>
  <c r="G974" i="11"/>
  <c r="F974" i="11"/>
  <c r="J973" i="11"/>
  <c r="B980" i="10"/>
  <c r="J977" i="10"/>
  <c r="G978" i="10"/>
  <c r="H978" i="10"/>
  <c r="I978" i="10" s="1"/>
  <c r="D979" i="10"/>
  <c r="F978" i="10"/>
  <c r="O973" i="10"/>
  <c r="M974" i="10" s="1"/>
  <c r="N974" i="10" s="1"/>
  <c r="G959" i="9"/>
  <c r="H959" i="9"/>
  <c r="I959" i="9" s="1"/>
  <c r="D960" i="9"/>
  <c r="F959" i="9"/>
  <c r="J958" i="9"/>
  <c r="E959" i="9"/>
  <c r="E960" i="9" s="1"/>
  <c r="J974" i="11" l="1"/>
  <c r="G975" i="11"/>
  <c r="H975" i="11"/>
  <c r="I975" i="11" s="1"/>
  <c r="D976" i="11"/>
  <c r="F975" i="11"/>
  <c r="E975" i="11"/>
  <c r="B977" i="11"/>
  <c r="O975" i="11"/>
  <c r="M976" i="11" s="1"/>
  <c r="N976" i="11" s="1"/>
  <c r="G979" i="10"/>
  <c r="H979" i="10"/>
  <c r="I979" i="10" s="1"/>
  <c r="D980" i="10"/>
  <c r="F979" i="10"/>
  <c r="J978" i="10"/>
  <c r="E979" i="10"/>
  <c r="B981" i="10"/>
  <c r="O974" i="10"/>
  <c r="M975" i="10" s="1"/>
  <c r="N975" i="10" s="1"/>
  <c r="G960" i="9"/>
  <c r="H960" i="9"/>
  <c r="I960" i="9" s="1"/>
  <c r="D961" i="9"/>
  <c r="F960" i="9"/>
  <c r="J959" i="9"/>
  <c r="E980" i="10" l="1"/>
  <c r="D981" i="10" s="1"/>
  <c r="E981" i="10" s="1"/>
  <c r="E976" i="11"/>
  <c r="O976" i="11"/>
  <c r="M977" i="11"/>
  <c r="N977" i="11" s="1"/>
  <c r="B978" i="11"/>
  <c r="H976" i="11"/>
  <c r="I976" i="11" s="1"/>
  <c r="G976" i="11"/>
  <c r="D977" i="11"/>
  <c r="F976" i="11"/>
  <c r="J975" i="11"/>
  <c r="F981" i="10"/>
  <c r="G980" i="10"/>
  <c r="H980" i="10"/>
  <c r="I980" i="10" s="1"/>
  <c r="F980" i="10"/>
  <c r="J979" i="10"/>
  <c r="B982" i="10"/>
  <c r="O975" i="10"/>
  <c r="M976" i="10" s="1"/>
  <c r="N976" i="10" s="1"/>
  <c r="E961" i="9"/>
  <c r="H961" i="9"/>
  <c r="I961" i="9" s="1"/>
  <c r="G961" i="9"/>
  <c r="D962" i="9"/>
  <c r="F961" i="9"/>
  <c r="J960" i="9"/>
  <c r="H981" i="10" l="1"/>
  <c r="I981" i="10" s="1"/>
  <c r="G981" i="10"/>
  <c r="H977" i="11"/>
  <c r="I977" i="11" s="1"/>
  <c r="G977" i="11"/>
  <c r="D978" i="11"/>
  <c r="F977" i="11"/>
  <c r="J976" i="11"/>
  <c r="E977" i="11"/>
  <c r="E978" i="11" s="1"/>
  <c r="B979" i="11"/>
  <c r="O977" i="11"/>
  <c r="M978" i="11" s="1"/>
  <c r="N978" i="11" s="1"/>
  <c r="J980" i="10"/>
  <c r="B983" i="10"/>
  <c r="D982" i="10"/>
  <c r="J981" i="10"/>
  <c r="O976" i="10"/>
  <c r="M977" i="10" s="1"/>
  <c r="N977" i="10" s="1"/>
  <c r="G962" i="9"/>
  <c r="H962" i="9"/>
  <c r="I962" i="9" s="1"/>
  <c r="D963" i="9"/>
  <c r="F962" i="9"/>
  <c r="J961" i="9"/>
  <c r="E962" i="9"/>
  <c r="E963" i="9" s="1"/>
  <c r="O978" i="11" l="1"/>
  <c r="M979" i="11" s="1"/>
  <c r="N979" i="11" s="1"/>
  <c r="B980" i="11"/>
  <c r="H978" i="11"/>
  <c r="I978" i="11" s="1"/>
  <c r="G978" i="11"/>
  <c r="D979" i="11"/>
  <c r="F978" i="11"/>
  <c r="J977" i="11"/>
  <c r="G982" i="10"/>
  <c r="H982" i="10"/>
  <c r="I982" i="10" s="1"/>
  <c r="D983" i="10"/>
  <c r="F982" i="10"/>
  <c r="E982" i="10"/>
  <c r="E983" i="10" s="1"/>
  <c r="B984" i="10"/>
  <c r="O977" i="10"/>
  <c r="M978" i="10" s="1"/>
  <c r="N978" i="10" s="1"/>
  <c r="G963" i="9"/>
  <c r="H963" i="9"/>
  <c r="I963" i="9" s="1"/>
  <c r="D964" i="9"/>
  <c r="F963" i="9"/>
  <c r="J962" i="9"/>
  <c r="O979" i="11" l="1"/>
  <c r="M980" i="11"/>
  <c r="N980" i="11" s="1"/>
  <c r="G979" i="11"/>
  <c r="H979" i="11"/>
  <c r="I979" i="11" s="1"/>
  <c r="D980" i="11"/>
  <c r="F979" i="11"/>
  <c r="J978" i="11"/>
  <c r="B981" i="11"/>
  <c r="E979" i="11"/>
  <c r="E980" i="11" s="1"/>
  <c r="J982" i="10"/>
  <c r="B985" i="10"/>
  <c r="H983" i="10"/>
  <c r="I983" i="10" s="1"/>
  <c r="D984" i="10"/>
  <c r="E984" i="10" s="1"/>
  <c r="G983" i="10"/>
  <c r="F983" i="10"/>
  <c r="O978" i="10"/>
  <c r="M979" i="10" s="1"/>
  <c r="N979" i="10" s="1"/>
  <c r="G964" i="9"/>
  <c r="H964" i="9"/>
  <c r="I964" i="9" s="1"/>
  <c r="D965" i="9"/>
  <c r="F964" i="9"/>
  <c r="J963" i="9"/>
  <c r="E964" i="9"/>
  <c r="B982" i="11" l="1"/>
  <c r="D981" i="11"/>
  <c r="H980" i="11"/>
  <c r="I980" i="11" s="1"/>
  <c r="G980" i="11"/>
  <c r="F980" i="11"/>
  <c r="J979" i="11"/>
  <c r="O980" i="11"/>
  <c r="M981" i="11" s="1"/>
  <c r="N981" i="11" s="1"/>
  <c r="B986" i="10"/>
  <c r="G984" i="10"/>
  <c r="D985" i="10"/>
  <c r="H984" i="10"/>
  <c r="I984" i="10" s="1"/>
  <c r="F984" i="10"/>
  <c r="J983" i="10"/>
  <c r="O979" i="10"/>
  <c r="M980" i="10" s="1"/>
  <c r="N980" i="10" s="1"/>
  <c r="E965" i="9"/>
  <c r="G965" i="9"/>
  <c r="H965" i="9"/>
  <c r="I965" i="9" s="1"/>
  <c r="D966" i="9"/>
  <c r="F965" i="9"/>
  <c r="J964" i="9"/>
  <c r="O981" i="11" l="1"/>
  <c r="M982" i="11" s="1"/>
  <c r="N982" i="11" s="1"/>
  <c r="J980" i="11"/>
  <c r="H981" i="11"/>
  <c r="I981" i="11" s="1"/>
  <c r="G981" i="11"/>
  <c r="D982" i="11"/>
  <c r="F981" i="11"/>
  <c r="B983" i="11"/>
  <c r="E981" i="11"/>
  <c r="E982" i="11" s="1"/>
  <c r="J984" i="10"/>
  <c r="G985" i="10"/>
  <c r="H985" i="10"/>
  <c r="I985" i="10" s="1"/>
  <c r="D986" i="10"/>
  <c r="F985" i="10"/>
  <c r="E985" i="10"/>
  <c r="B987" i="10"/>
  <c r="O980" i="10"/>
  <c r="M981" i="10" s="1"/>
  <c r="N981" i="10" s="1"/>
  <c r="G966" i="9"/>
  <c r="H966" i="9"/>
  <c r="I966" i="9" s="1"/>
  <c r="D967" i="9"/>
  <c r="F966" i="9"/>
  <c r="J965" i="9"/>
  <c r="E966" i="9"/>
  <c r="E967" i="9" s="1"/>
  <c r="E986" i="10" l="1"/>
  <c r="O982" i="11"/>
  <c r="M983" i="11"/>
  <c r="N983" i="11" s="1"/>
  <c r="B984" i="11"/>
  <c r="H982" i="11"/>
  <c r="I982" i="11" s="1"/>
  <c r="G982" i="11"/>
  <c r="D983" i="11"/>
  <c r="F982" i="11"/>
  <c r="J981" i="11"/>
  <c r="B988" i="10"/>
  <c r="G986" i="10"/>
  <c r="H986" i="10"/>
  <c r="I986" i="10" s="1"/>
  <c r="D987" i="10"/>
  <c r="F986" i="10"/>
  <c r="J985" i="10"/>
  <c r="O981" i="10"/>
  <c r="M982" i="10" s="1"/>
  <c r="N982" i="10" s="1"/>
  <c r="H967" i="9"/>
  <c r="I967" i="9" s="1"/>
  <c r="G967" i="9"/>
  <c r="D968" i="9"/>
  <c r="F967" i="9"/>
  <c r="J966" i="9"/>
  <c r="E987" i="10" l="1"/>
  <c r="G983" i="11"/>
  <c r="H983" i="11"/>
  <c r="I983" i="11" s="1"/>
  <c r="D984" i="11"/>
  <c r="F983" i="11"/>
  <c r="J982" i="11"/>
  <c r="E983" i="11"/>
  <c r="E984" i="11" s="1"/>
  <c r="B985" i="11"/>
  <c r="O983" i="11"/>
  <c r="M984" i="11" s="1"/>
  <c r="N984" i="11" s="1"/>
  <c r="J986" i="10"/>
  <c r="H987" i="10"/>
  <c r="I987" i="10" s="1"/>
  <c r="G987" i="10"/>
  <c r="D988" i="10"/>
  <c r="E988" i="10" s="1"/>
  <c r="F987" i="10"/>
  <c r="B989" i="10"/>
  <c r="O982" i="10"/>
  <c r="M983" i="10" s="1"/>
  <c r="N983" i="10" s="1"/>
  <c r="G968" i="9"/>
  <c r="H968" i="9"/>
  <c r="I968" i="9" s="1"/>
  <c r="F968" i="9"/>
  <c r="J967" i="9"/>
  <c r="E968" i="9"/>
  <c r="D969" i="9" s="1"/>
  <c r="O984" i="11" l="1"/>
  <c r="M985" i="11"/>
  <c r="N985" i="11" s="1"/>
  <c r="B986" i="11"/>
  <c r="H984" i="11"/>
  <c r="I984" i="11" s="1"/>
  <c r="G984" i="11"/>
  <c r="D985" i="11"/>
  <c r="F984" i="11"/>
  <c r="J983" i="11"/>
  <c r="B990" i="10"/>
  <c r="G988" i="10"/>
  <c r="H988" i="10"/>
  <c r="I988" i="10" s="1"/>
  <c r="D989" i="10"/>
  <c r="F988" i="10"/>
  <c r="J987" i="10"/>
  <c r="O983" i="10"/>
  <c r="M984" i="10" s="1"/>
  <c r="N984" i="10" s="1"/>
  <c r="E969" i="9"/>
  <c r="H969" i="9"/>
  <c r="I969" i="9" s="1"/>
  <c r="G969" i="9"/>
  <c r="D970" i="9"/>
  <c r="F969" i="9"/>
  <c r="J968" i="9"/>
  <c r="H985" i="11" l="1"/>
  <c r="I985" i="11" s="1"/>
  <c r="G985" i="11"/>
  <c r="D986" i="11"/>
  <c r="F985" i="11"/>
  <c r="J984" i="11"/>
  <c r="B987" i="11"/>
  <c r="E985" i="11"/>
  <c r="E986" i="11" s="1"/>
  <c r="O985" i="11"/>
  <c r="M986" i="11" s="1"/>
  <c r="N986" i="11" s="1"/>
  <c r="G989" i="10"/>
  <c r="H989" i="10"/>
  <c r="I989" i="10" s="1"/>
  <c r="D990" i="10"/>
  <c r="F989" i="10"/>
  <c r="J988" i="10"/>
  <c r="E989" i="10"/>
  <c r="B991" i="10"/>
  <c r="O984" i="10"/>
  <c r="M985" i="10" s="1"/>
  <c r="N985" i="10" s="1"/>
  <c r="G970" i="9"/>
  <c r="D971" i="9"/>
  <c r="H970" i="9"/>
  <c r="I970" i="9" s="1"/>
  <c r="F970" i="9"/>
  <c r="J969" i="9"/>
  <c r="E970" i="9"/>
  <c r="E971" i="9" s="1"/>
  <c r="E990" i="10" l="1"/>
  <c r="O986" i="11"/>
  <c r="M987" i="11"/>
  <c r="N987" i="11" s="1"/>
  <c r="B988" i="11"/>
  <c r="D987" i="11"/>
  <c r="G986" i="11"/>
  <c r="H986" i="11"/>
  <c r="I986" i="11" s="1"/>
  <c r="F986" i="11"/>
  <c r="J985" i="11"/>
  <c r="B992" i="10"/>
  <c r="G990" i="10"/>
  <c r="H990" i="10"/>
  <c r="I990" i="10" s="1"/>
  <c r="D991" i="10"/>
  <c r="F990" i="10"/>
  <c r="J989" i="10"/>
  <c r="O985" i="10"/>
  <c r="M986" i="10" s="1"/>
  <c r="N986" i="10" s="1"/>
  <c r="J970" i="9"/>
  <c r="H971" i="9"/>
  <c r="I971" i="9" s="1"/>
  <c r="G971" i="9"/>
  <c r="D972" i="9"/>
  <c r="F971" i="9"/>
  <c r="J986" i="11" l="1"/>
  <c r="G987" i="11"/>
  <c r="H987" i="11"/>
  <c r="I987" i="11" s="1"/>
  <c r="D988" i="11"/>
  <c r="F987" i="11"/>
  <c r="E987" i="11"/>
  <c r="E988" i="11" s="1"/>
  <c r="B989" i="11"/>
  <c r="O987" i="11"/>
  <c r="M988" i="11"/>
  <c r="N988" i="11" s="1"/>
  <c r="H991" i="10"/>
  <c r="I991" i="10" s="1"/>
  <c r="G991" i="10"/>
  <c r="D992" i="10"/>
  <c r="F991" i="10"/>
  <c r="J990" i="10"/>
  <c r="E991" i="10"/>
  <c r="B993" i="10"/>
  <c r="O986" i="10"/>
  <c r="M987" i="10"/>
  <c r="N987" i="10" s="1"/>
  <c r="H972" i="9"/>
  <c r="I972" i="9" s="1"/>
  <c r="G972" i="9"/>
  <c r="D973" i="9"/>
  <c r="F972" i="9"/>
  <c r="J971" i="9"/>
  <c r="E972" i="9"/>
  <c r="E973" i="9" s="1"/>
  <c r="B990" i="11" l="1"/>
  <c r="O988" i="11"/>
  <c r="M989" i="11"/>
  <c r="N989" i="11" s="1"/>
  <c r="H988" i="11"/>
  <c r="I988" i="11" s="1"/>
  <c r="G988" i="11"/>
  <c r="D989" i="11"/>
  <c r="F988" i="11"/>
  <c r="J987" i="11"/>
  <c r="E992" i="10"/>
  <c r="D993" i="10" s="1"/>
  <c r="E993" i="10" s="1"/>
  <c r="B994" i="10"/>
  <c r="G992" i="10"/>
  <c r="H992" i="10"/>
  <c r="I992" i="10" s="1"/>
  <c r="F992" i="10"/>
  <c r="J991" i="10"/>
  <c r="O987" i="10"/>
  <c r="M988" i="10" s="1"/>
  <c r="N988" i="10" s="1"/>
  <c r="G973" i="9"/>
  <c r="H973" i="9"/>
  <c r="I973" i="9" s="1"/>
  <c r="D974" i="9"/>
  <c r="F973" i="9"/>
  <c r="J972" i="9"/>
  <c r="F993" i="10" l="1"/>
  <c r="H989" i="11"/>
  <c r="I989" i="11" s="1"/>
  <c r="G989" i="11"/>
  <c r="D990" i="11"/>
  <c r="F989" i="11"/>
  <c r="J988" i="11"/>
  <c r="O989" i="11"/>
  <c r="M990" i="11" s="1"/>
  <c r="N990" i="11" s="1"/>
  <c r="E989" i="11"/>
  <c r="E990" i="11" s="1"/>
  <c r="B991" i="11"/>
  <c r="D994" i="10"/>
  <c r="F994" i="10" s="1"/>
  <c r="H993" i="10"/>
  <c r="I993" i="10" s="1"/>
  <c r="G993" i="10"/>
  <c r="J992" i="10"/>
  <c r="B995" i="10"/>
  <c r="O988" i="10"/>
  <c r="M989" i="10" s="1"/>
  <c r="N989" i="10" s="1"/>
  <c r="E974" i="9"/>
  <c r="H974" i="9"/>
  <c r="I974" i="9" s="1"/>
  <c r="G974" i="9"/>
  <c r="D975" i="9"/>
  <c r="F974" i="9"/>
  <c r="J973" i="9"/>
  <c r="E994" i="10" l="1"/>
  <c r="H994" i="10"/>
  <c r="I994" i="10" s="1"/>
  <c r="G994" i="10"/>
  <c r="O990" i="11"/>
  <c r="M991" i="11" s="1"/>
  <c r="N991" i="11" s="1"/>
  <c r="B992" i="11"/>
  <c r="H990" i="11"/>
  <c r="I990" i="11" s="1"/>
  <c r="G990" i="11"/>
  <c r="D991" i="11"/>
  <c r="F990" i="11"/>
  <c r="J989" i="11"/>
  <c r="J993" i="10"/>
  <c r="B996" i="10"/>
  <c r="D995" i="10"/>
  <c r="O989" i="10"/>
  <c r="M990" i="10"/>
  <c r="N990" i="10" s="1"/>
  <c r="G975" i="9"/>
  <c r="H975" i="9"/>
  <c r="I975" i="9" s="1"/>
  <c r="D976" i="9"/>
  <c r="F975" i="9"/>
  <c r="J974" i="9"/>
  <c r="E975" i="9"/>
  <c r="E976" i="9" s="1"/>
  <c r="J994" i="10" l="1"/>
  <c r="O991" i="11"/>
  <c r="M992" i="11"/>
  <c r="N992" i="11" s="1"/>
  <c r="G991" i="11"/>
  <c r="H991" i="11"/>
  <c r="I991" i="11" s="1"/>
  <c r="D992" i="11"/>
  <c r="F991" i="11"/>
  <c r="J990" i="11"/>
  <c r="B993" i="11"/>
  <c r="E991" i="11"/>
  <c r="E992" i="11" s="1"/>
  <c r="D996" i="10"/>
  <c r="F996" i="10" s="1"/>
  <c r="G995" i="10"/>
  <c r="H995" i="10"/>
  <c r="I995" i="10" s="1"/>
  <c r="F995" i="10"/>
  <c r="E995" i="10"/>
  <c r="B997" i="10"/>
  <c r="O990" i="10"/>
  <c r="M991" i="10" s="1"/>
  <c r="N991" i="10" s="1"/>
  <c r="G976" i="9"/>
  <c r="H976" i="9"/>
  <c r="I976" i="9" s="1"/>
  <c r="D977" i="9"/>
  <c r="F976" i="9"/>
  <c r="J975" i="9"/>
  <c r="E996" i="10" l="1"/>
  <c r="B994" i="11"/>
  <c r="D993" i="11"/>
  <c r="H992" i="11"/>
  <c r="I992" i="11" s="1"/>
  <c r="G992" i="11"/>
  <c r="F992" i="11"/>
  <c r="J991" i="11"/>
  <c r="O992" i="11"/>
  <c r="M993" i="11" s="1"/>
  <c r="N993" i="11" s="1"/>
  <c r="B998" i="10"/>
  <c r="J995" i="10"/>
  <c r="G996" i="10"/>
  <c r="H996" i="10"/>
  <c r="I996" i="10" s="1"/>
  <c r="D997" i="10"/>
  <c r="O991" i="10"/>
  <c r="M992" i="10" s="1"/>
  <c r="N992" i="10" s="1"/>
  <c r="G977" i="9"/>
  <c r="H977" i="9"/>
  <c r="I977" i="9" s="1"/>
  <c r="D978" i="9"/>
  <c r="F977" i="9"/>
  <c r="J976" i="9"/>
  <c r="E977" i="9"/>
  <c r="E978" i="9" s="1"/>
  <c r="J996" i="10" l="1"/>
  <c r="O993" i="11"/>
  <c r="M994" i="11" s="1"/>
  <c r="N994" i="11" s="1"/>
  <c r="J992" i="11"/>
  <c r="H993" i="11"/>
  <c r="I993" i="11" s="1"/>
  <c r="G993" i="11"/>
  <c r="D994" i="11"/>
  <c r="F993" i="11"/>
  <c r="B995" i="11"/>
  <c r="E993" i="11"/>
  <c r="E994" i="11" s="1"/>
  <c r="H997" i="10"/>
  <c r="I997" i="10" s="1"/>
  <c r="D998" i="10"/>
  <c r="F998" i="10" s="1"/>
  <c r="G997" i="10"/>
  <c r="F997" i="10"/>
  <c r="E997" i="10"/>
  <c r="B999" i="10"/>
  <c r="O992" i="10"/>
  <c r="M993" i="10" s="1"/>
  <c r="N993" i="10" s="1"/>
  <c r="G978" i="9"/>
  <c r="H978" i="9"/>
  <c r="I978" i="9" s="1"/>
  <c r="D979" i="9"/>
  <c r="F978" i="9"/>
  <c r="J977" i="9"/>
  <c r="E998" i="10" l="1"/>
  <c r="O994" i="11"/>
  <c r="M995" i="11"/>
  <c r="N995" i="11" s="1"/>
  <c r="B996" i="11"/>
  <c r="H994" i="11"/>
  <c r="I994" i="11" s="1"/>
  <c r="G994" i="11"/>
  <c r="D995" i="11"/>
  <c r="F994" i="11"/>
  <c r="J993" i="11"/>
  <c r="G998" i="10"/>
  <c r="D999" i="10"/>
  <c r="E999" i="10" s="1"/>
  <c r="H998" i="10"/>
  <c r="I998" i="10" s="1"/>
  <c r="J998" i="10" s="1"/>
  <c r="B1000" i="10"/>
  <c r="J997" i="10"/>
  <c r="O993" i="10"/>
  <c r="M994" i="10"/>
  <c r="N994" i="10" s="1"/>
  <c r="H979" i="9"/>
  <c r="I979" i="9" s="1"/>
  <c r="G979" i="9"/>
  <c r="D980" i="9"/>
  <c r="F979" i="9"/>
  <c r="J978" i="9"/>
  <c r="E979" i="9"/>
  <c r="E980" i="9" s="1"/>
  <c r="G995" i="11" l="1"/>
  <c r="H995" i="11"/>
  <c r="I995" i="11" s="1"/>
  <c r="D996" i="11"/>
  <c r="F995" i="11"/>
  <c r="J994" i="11"/>
  <c r="E995" i="11"/>
  <c r="E996" i="11" s="1"/>
  <c r="B997" i="11"/>
  <c r="O995" i="11"/>
  <c r="M996" i="11" s="1"/>
  <c r="N996" i="11" s="1"/>
  <c r="B1001" i="10"/>
  <c r="G999" i="10"/>
  <c r="D1000" i="10"/>
  <c r="F1000" i="10" s="1"/>
  <c r="H999" i="10"/>
  <c r="I999" i="10" s="1"/>
  <c r="F999" i="10"/>
  <c r="O994" i="10"/>
  <c r="M995" i="10" s="1"/>
  <c r="N995" i="10" s="1"/>
  <c r="H980" i="9"/>
  <c r="I980" i="9" s="1"/>
  <c r="G980" i="9"/>
  <c r="D981" i="9"/>
  <c r="F980" i="9"/>
  <c r="J979" i="9"/>
  <c r="O996" i="11" l="1"/>
  <c r="M997" i="11"/>
  <c r="N997" i="11" s="1"/>
  <c r="B998" i="11"/>
  <c r="H996" i="11"/>
  <c r="I996" i="11" s="1"/>
  <c r="G996" i="11"/>
  <c r="D997" i="11"/>
  <c r="F996" i="11"/>
  <c r="J995" i="11"/>
  <c r="G1000" i="10"/>
  <c r="H1000" i="10"/>
  <c r="I1000" i="10" s="1"/>
  <c r="D1001" i="10"/>
  <c r="J999" i="10"/>
  <c r="E1000" i="10"/>
  <c r="B1002" i="10"/>
  <c r="O995" i="10"/>
  <c r="M996" i="10" s="1"/>
  <c r="N996" i="10" s="1"/>
  <c r="E981" i="9"/>
  <c r="H981" i="9"/>
  <c r="I981" i="9" s="1"/>
  <c r="G981" i="9"/>
  <c r="D982" i="9"/>
  <c r="F981" i="9"/>
  <c r="J980" i="9"/>
  <c r="E1001" i="10" l="1"/>
  <c r="H997" i="11"/>
  <c r="I997" i="11" s="1"/>
  <c r="G997" i="11"/>
  <c r="D998" i="11"/>
  <c r="F997" i="11"/>
  <c r="J996" i="11"/>
  <c r="B999" i="11"/>
  <c r="E997" i="11"/>
  <c r="E998" i="11" s="1"/>
  <c r="O997" i="11"/>
  <c r="M998" i="11" s="1"/>
  <c r="N998" i="11" s="1"/>
  <c r="J1000" i="10"/>
  <c r="B1003" i="10"/>
  <c r="H1001" i="10"/>
  <c r="I1001" i="10" s="1"/>
  <c r="D1002" i="10"/>
  <c r="G1001" i="10"/>
  <c r="F1001" i="10"/>
  <c r="F1002" i="10"/>
  <c r="O996" i="10"/>
  <c r="M997" i="10" s="1"/>
  <c r="N997" i="10" s="1"/>
  <c r="E982" i="9"/>
  <c r="G982" i="9"/>
  <c r="H982" i="9"/>
  <c r="I982" i="9" s="1"/>
  <c r="D983" i="9"/>
  <c r="F982" i="9"/>
  <c r="J981" i="9"/>
  <c r="O998" i="11" l="1"/>
  <c r="M999" i="11"/>
  <c r="N999" i="11" s="1"/>
  <c r="B1000" i="11"/>
  <c r="D999" i="11"/>
  <c r="H998" i="11"/>
  <c r="I998" i="11" s="1"/>
  <c r="G998" i="11"/>
  <c r="F998" i="11"/>
  <c r="J997" i="11"/>
  <c r="G1002" i="10"/>
  <c r="H1002" i="10"/>
  <c r="I1002" i="10" s="1"/>
  <c r="D1003" i="10"/>
  <c r="J1001" i="10"/>
  <c r="E1002" i="10"/>
  <c r="B1004" i="10"/>
  <c r="O997" i="10"/>
  <c r="M998" i="10" s="1"/>
  <c r="N998" i="10" s="1"/>
  <c r="G983" i="9"/>
  <c r="H983" i="9"/>
  <c r="I983" i="9" s="1"/>
  <c r="D984" i="9"/>
  <c r="F983" i="9"/>
  <c r="J982" i="9"/>
  <c r="E983" i="9"/>
  <c r="E984" i="9" s="1"/>
  <c r="E1003" i="10" l="1"/>
  <c r="J998" i="11"/>
  <c r="D1000" i="11"/>
  <c r="H999" i="11"/>
  <c r="I999" i="11" s="1"/>
  <c r="G999" i="11"/>
  <c r="F999" i="11"/>
  <c r="E999" i="11"/>
  <c r="E1000" i="11" s="1"/>
  <c r="B1001" i="11"/>
  <c r="O999" i="11"/>
  <c r="M1000" i="11" s="1"/>
  <c r="N1000" i="11" s="1"/>
  <c r="J1002" i="10"/>
  <c r="B1005" i="10"/>
  <c r="G1003" i="10"/>
  <c r="D1004" i="10"/>
  <c r="H1003" i="10"/>
  <c r="I1003" i="10" s="1"/>
  <c r="F1003" i="10"/>
  <c r="O998" i="10"/>
  <c r="M999" i="10" s="1"/>
  <c r="N999" i="10" s="1"/>
  <c r="G984" i="9"/>
  <c r="H984" i="9"/>
  <c r="I984" i="9" s="1"/>
  <c r="D985" i="9"/>
  <c r="F984" i="9"/>
  <c r="J983" i="9"/>
  <c r="B1002" i="11" l="1"/>
  <c r="O1000" i="11"/>
  <c r="M1001" i="11"/>
  <c r="N1001" i="11" s="1"/>
  <c r="J999" i="11"/>
  <c r="H1000" i="11"/>
  <c r="I1000" i="11" s="1"/>
  <c r="G1000" i="11"/>
  <c r="D1001" i="11"/>
  <c r="F1000" i="11"/>
  <c r="J1003" i="10"/>
  <c r="G1004" i="10"/>
  <c r="H1004" i="10"/>
  <c r="I1004" i="10" s="1"/>
  <c r="F1004" i="10"/>
  <c r="E1004" i="10"/>
  <c r="D1005" i="10" s="1"/>
  <c r="B1006" i="10"/>
  <c r="O999" i="10"/>
  <c r="M1000" i="10" s="1"/>
  <c r="N1000" i="10" s="1"/>
  <c r="G985" i="9"/>
  <c r="H985" i="9"/>
  <c r="I985" i="9" s="1"/>
  <c r="D986" i="9"/>
  <c r="F985" i="9"/>
  <c r="J984" i="9"/>
  <c r="E985" i="9"/>
  <c r="H1001" i="11" l="1"/>
  <c r="I1001" i="11" s="1"/>
  <c r="G1001" i="11"/>
  <c r="D1002" i="11"/>
  <c r="F1001" i="11"/>
  <c r="J1000" i="11"/>
  <c r="O1001" i="11"/>
  <c r="M1002" i="11" s="1"/>
  <c r="N1002" i="11" s="1"/>
  <c r="B1003" i="11"/>
  <c r="E1001" i="11"/>
  <c r="E1002" i="11" s="1"/>
  <c r="G1005" i="10"/>
  <c r="H1005" i="10"/>
  <c r="I1005" i="10" s="1"/>
  <c r="D1006" i="10"/>
  <c r="F1005" i="10"/>
  <c r="B1007" i="10"/>
  <c r="J1004" i="10"/>
  <c r="E1005" i="10"/>
  <c r="O1000" i="10"/>
  <c r="M1001" i="10" s="1"/>
  <c r="N1001" i="10" s="1"/>
  <c r="E986" i="9"/>
  <c r="G986" i="9"/>
  <c r="H986" i="9"/>
  <c r="I986" i="9" s="1"/>
  <c r="D987" i="9"/>
  <c r="F986" i="9"/>
  <c r="J985" i="9"/>
  <c r="E1006" i="10" l="1"/>
  <c r="O1002" i="11"/>
  <c r="M1003" i="11" s="1"/>
  <c r="N1003" i="11" s="1"/>
  <c r="B1004" i="11"/>
  <c r="H1002" i="11"/>
  <c r="I1002" i="11" s="1"/>
  <c r="G1002" i="11"/>
  <c r="D1003" i="11"/>
  <c r="F1002" i="11"/>
  <c r="J1001" i="11"/>
  <c r="B1008" i="10"/>
  <c r="H1006" i="10"/>
  <c r="I1006" i="10" s="1"/>
  <c r="G1006" i="10"/>
  <c r="D1007" i="10"/>
  <c r="F1006" i="10"/>
  <c r="J1005" i="10"/>
  <c r="O1001" i="10"/>
  <c r="M1002" i="10" s="1"/>
  <c r="N1002" i="10" s="1"/>
  <c r="G987" i="9"/>
  <c r="H987" i="9"/>
  <c r="I987" i="9" s="1"/>
  <c r="D988" i="9"/>
  <c r="F987" i="9"/>
  <c r="J986" i="9"/>
  <c r="E987" i="9"/>
  <c r="E988" i="9" s="1"/>
  <c r="O1003" i="11" l="1"/>
  <c r="M1004" i="11"/>
  <c r="N1004" i="11" s="1"/>
  <c r="G1003" i="11"/>
  <c r="H1003" i="11"/>
  <c r="I1003" i="11" s="1"/>
  <c r="D1004" i="11"/>
  <c r="F1003" i="11"/>
  <c r="J1002" i="11"/>
  <c r="B1005" i="11"/>
  <c r="E1003" i="11"/>
  <c r="E1004" i="11" s="1"/>
  <c r="H1007" i="10"/>
  <c r="I1007" i="10" s="1"/>
  <c r="G1007" i="10"/>
  <c r="D1008" i="10"/>
  <c r="F1007" i="10"/>
  <c r="J1006" i="10"/>
  <c r="E1007" i="10"/>
  <c r="B1009" i="10"/>
  <c r="O1002" i="10"/>
  <c r="M1003" i="10" s="1"/>
  <c r="N1003" i="10" s="1"/>
  <c r="G988" i="9"/>
  <c r="H988" i="9"/>
  <c r="I988" i="9" s="1"/>
  <c r="D989" i="9"/>
  <c r="F988" i="9"/>
  <c r="J987" i="9"/>
  <c r="E1008" i="10" l="1"/>
  <c r="B1006" i="11"/>
  <c r="D1005" i="11"/>
  <c r="H1004" i="11"/>
  <c r="I1004" i="11" s="1"/>
  <c r="G1004" i="11"/>
  <c r="F1004" i="11"/>
  <c r="J1003" i="11"/>
  <c r="O1004" i="11"/>
  <c r="M1005" i="11" s="1"/>
  <c r="N1005" i="11" s="1"/>
  <c r="B1010" i="10"/>
  <c r="H1008" i="10"/>
  <c r="I1008" i="10" s="1"/>
  <c r="D1009" i="10"/>
  <c r="G1008" i="10"/>
  <c r="F1008" i="10"/>
  <c r="J1007" i="10"/>
  <c r="O1003" i="10"/>
  <c r="M1004" i="10"/>
  <c r="N1004" i="10" s="1"/>
  <c r="G989" i="9"/>
  <c r="H989" i="9"/>
  <c r="I989" i="9" s="1"/>
  <c r="D990" i="9"/>
  <c r="F989" i="9"/>
  <c r="J988" i="9"/>
  <c r="E989" i="9"/>
  <c r="E990" i="9" s="1"/>
  <c r="O1005" i="11" l="1"/>
  <c r="M1006" i="11"/>
  <c r="N1006" i="11" s="1"/>
  <c r="J1004" i="11"/>
  <c r="H1005" i="11"/>
  <c r="I1005" i="11" s="1"/>
  <c r="G1005" i="11"/>
  <c r="D1006" i="11"/>
  <c r="F1005" i="11"/>
  <c r="B1007" i="11"/>
  <c r="E1005" i="11"/>
  <c r="E1006" i="11" s="1"/>
  <c r="G1009" i="10"/>
  <c r="H1009" i="10"/>
  <c r="I1009" i="10" s="1"/>
  <c r="D1010" i="10"/>
  <c r="F1009" i="10"/>
  <c r="J1008" i="10"/>
  <c r="E1009" i="10"/>
  <c r="B1011" i="10"/>
  <c r="O1004" i="10"/>
  <c r="M1005" i="10" s="1"/>
  <c r="N1005" i="10" s="1"/>
  <c r="G990" i="9"/>
  <c r="H990" i="9"/>
  <c r="I990" i="9" s="1"/>
  <c r="D991" i="9"/>
  <c r="F990" i="9"/>
  <c r="J989" i="9"/>
  <c r="E1010" i="10" l="1"/>
  <c r="B1008" i="11"/>
  <c r="H1006" i="11"/>
  <c r="I1006" i="11" s="1"/>
  <c r="G1006" i="11"/>
  <c r="D1007" i="11"/>
  <c r="F1006" i="11"/>
  <c r="J1005" i="11"/>
  <c r="O1006" i="11"/>
  <c r="M1007" i="11" s="1"/>
  <c r="N1007" i="11" s="1"/>
  <c r="B1012" i="10"/>
  <c r="D1011" i="10"/>
  <c r="H1010" i="10"/>
  <c r="I1010" i="10" s="1"/>
  <c r="G1010" i="10"/>
  <c r="F1010" i="10"/>
  <c r="J1009" i="10"/>
  <c r="O1005" i="10"/>
  <c r="M1006" i="10" s="1"/>
  <c r="N1006" i="10" s="1"/>
  <c r="E991" i="9"/>
  <c r="G991" i="9"/>
  <c r="H991" i="9"/>
  <c r="I991" i="9" s="1"/>
  <c r="D992" i="9"/>
  <c r="F991" i="9"/>
  <c r="J990" i="9"/>
  <c r="O1007" i="11" l="1"/>
  <c r="M1008" i="11"/>
  <c r="N1008" i="11" s="1"/>
  <c r="H1007" i="11"/>
  <c r="I1007" i="11" s="1"/>
  <c r="G1007" i="11"/>
  <c r="D1008" i="11"/>
  <c r="F1007" i="11"/>
  <c r="J1006" i="11"/>
  <c r="E1007" i="11"/>
  <c r="E1008" i="11" s="1"/>
  <c r="B1009" i="11"/>
  <c r="J1010" i="10"/>
  <c r="H1011" i="10"/>
  <c r="I1011" i="10" s="1"/>
  <c r="G1011" i="10"/>
  <c r="D1012" i="10"/>
  <c r="F1011" i="10"/>
  <c r="E1011" i="10"/>
  <c r="B1013" i="10"/>
  <c r="O1006" i="10"/>
  <c r="M1007" i="10" s="1"/>
  <c r="N1007" i="10" s="1"/>
  <c r="G992" i="9"/>
  <c r="H992" i="9"/>
  <c r="I992" i="9" s="1"/>
  <c r="F992" i="9"/>
  <c r="J991" i="9"/>
  <c r="E992" i="9"/>
  <c r="D993" i="9" s="1"/>
  <c r="B1010" i="11" l="1"/>
  <c r="G1008" i="11"/>
  <c r="H1008" i="11"/>
  <c r="I1008" i="11" s="1"/>
  <c r="D1009" i="11"/>
  <c r="F1008" i="11"/>
  <c r="J1007" i="11"/>
  <c r="O1008" i="11"/>
  <c r="M1009" i="11" s="1"/>
  <c r="N1009" i="11" s="1"/>
  <c r="E1012" i="10"/>
  <c r="B1014" i="10"/>
  <c r="G1012" i="10"/>
  <c r="H1012" i="10"/>
  <c r="I1012" i="10" s="1"/>
  <c r="D1013" i="10"/>
  <c r="F1012" i="10"/>
  <c r="J1011" i="10"/>
  <c r="O1007" i="10"/>
  <c r="M1008" i="10" s="1"/>
  <c r="N1008" i="10" s="1"/>
  <c r="E993" i="9"/>
  <c r="H993" i="9"/>
  <c r="I993" i="9" s="1"/>
  <c r="G993" i="9"/>
  <c r="D994" i="9"/>
  <c r="F993" i="9"/>
  <c r="J992" i="9"/>
  <c r="O1009" i="11" l="1"/>
  <c r="M1010" i="11" s="1"/>
  <c r="N1010" i="11" s="1"/>
  <c r="H1009" i="11"/>
  <c r="I1009" i="11" s="1"/>
  <c r="G1009" i="11"/>
  <c r="D1010" i="11"/>
  <c r="F1009" i="11"/>
  <c r="J1008" i="11"/>
  <c r="B1011" i="11"/>
  <c r="E1009" i="11"/>
  <c r="E1010" i="11" s="1"/>
  <c r="G1013" i="10"/>
  <c r="H1013" i="10"/>
  <c r="I1013" i="10" s="1"/>
  <c r="D1014" i="10"/>
  <c r="F1013" i="10"/>
  <c r="J1012" i="10"/>
  <c r="E1013" i="10"/>
  <c r="B1015" i="10"/>
  <c r="O1008" i="10"/>
  <c r="M1009" i="10" s="1"/>
  <c r="N1009" i="10" s="1"/>
  <c r="G994" i="9"/>
  <c r="H994" i="9"/>
  <c r="I994" i="9" s="1"/>
  <c r="D995" i="9"/>
  <c r="F994" i="9"/>
  <c r="J993" i="9"/>
  <c r="E994" i="9"/>
  <c r="E995" i="9" s="1"/>
  <c r="E1014" i="10" l="1"/>
  <c r="O1010" i="11"/>
  <c r="M1011" i="11"/>
  <c r="N1011" i="11" s="1"/>
  <c r="B1012" i="11"/>
  <c r="D1011" i="11"/>
  <c r="H1010" i="11"/>
  <c r="I1010" i="11" s="1"/>
  <c r="G1010" i="11"/>
  <c r="F1010" i="11"/>
  <c r="J1009" i="11"/>
  <c r="B1016" i="10"/>
  <c r="G1014" i="10"/>
  <c r="H1014" i="10"/>
  <c r="I1014" i="10" s="1"/>
  <c r="D1015" i="10"/>
  <c r="F1014" i="10"/>
  <c r="J1013" i="10"/>
  <c r="O1009" i="10"/>
  <c r="M1010" i="10" s="1"/>
  <c r="N1010" i="10" s="1"/>
  <c r="H995" i="9"/>
  <c r="I995" i="9" s="1"/>
  <c r="G995" i="9"/>
  <c r="D996" i="9"/>
  <c r="F995" i="9"/>
  <c r="J994" i="9"/>
  <c r="J1010" i="11" l="1"/>
  <c r="H1011" i="11"/>
  <c r="I1011" i="11" s="1"/>
  <c r="D1012" i="11"/>
  <c r="G1011" i="11"/>
  <c r="F1011" i="11"/>
  <c r="E1011" i="11"/>
  <c r="E1012" i="11" s="1"/>
  <c r="B1013" i="11"/>
  <c r="O1011" i="11"/>
  <c r="M1012" i="11"/>
  <c r="N1012" i="11" s="1"/>
  <c r="G1015" i="10"/>
  <c r="D1016" i="10"/>
  <c r="H1015" i="10"/>
  <c r="I1015" i="10" s="1"/>
  <c r="F1015" i="10"/>
  <c r="J1014" i="10"/>
  <c r="E1015" i="10"/>
  <c r="B1017" i="10"/>
  <c r="O1010" i="10"/>
  <c r="M1011" i="10" s="1"/>
  <c r="N1011" i="10" s="1"/>
  <c r="E996" i="9"/>
  <c r="H996" i="9"/>
  <c r="I996" i="9" s="1"/>
  <c r="G996" i="9"/>
  <c r="D997" i="9"/>
  <c r="F996" i="9"/>
  <c r="J995" i="9"/>
  <c r="E1016" i="10" l="1"/>
  <c r="D1017" i="10" s="1"/>
  <c r="H1017" i="10" s="1"/>
  <c r="I1017" i="10" s="1"/>
  <c r="B1014" i="11"/>
  <c r="O1012" i="11"/>
  <c r="M1013" i="11"/>
  <c r="N1013" i="11" s="1"/>
  <c r="H1012" i="11"/>
  <c r="I1012" i="11" s="1"/>
  <c r="G1012" i="11"/>
  <c r="D1013" i="11"/>
  <c r="F1012" i="11"/>
  <c r="J1011" i="11"/>
  <c r="B1018" i="10"/>
  <c r="J1015" i="10"/>
  <c r="G1016" i="10"/>
  <c r="H1016" i="10"/>
  <c r="I1016" i="10" s="1"/>
  <c r="F1016" i="10"/>
  <c r="O1011" i="10"/>
  <c r="M1012" i="10" s="1"/>
  <c r="N1012" i="10" s="1"/>
  <c r="H997" i="9"/>
  <c r="I997" i="9" s="1"/>
  <c r="G997" i="9"/>
  <c r="D998" i="9"/>
  <c r="F997" i="9"/>
  <c r="J996" i="9"/>
  <c r="E997" i="9"/>
  <c r="E998" i="9" s="1"/>
  <c r="F1017" i="10" l="1"/>
  <c r="E1017" i="10"/>
  <c r="G1017" i="10"/>
  <c r="H1013" i="11"/>
  <c r="I1013" i="11" s="1"/>
  <c r="G1013" i="11"/>
  <c r="D1014" i="11"/>
  <c r="F1013" i="11"/>
  <c r="J1012" i="11"/>
  <c r="O1013" i="11"/>
  <c r="M1014" i="11" s="1"/>
  <c r="N1014" i="11" s="1"/>
  <c r="B1015" i="11"/>
  <c r="E1013" i="11"/>
  <c r="E1014" i="11" s="1"/>
  <c r="J1016" i="10"/>
  <c r="B1019" i="10"/>
  <c r="D1018" i="10"/>
  <c r="O1012" i="10"/>
  <c r="M1013" i="10" s="1"/>
  <c r="N1013" i="10" s="1"/>
  <c r="H998" i="9"/>
  <c r="I998" i="9" s="1"/>
  <c r="G998" i="9"/>
  <c r="D999" i="9"/>
  <c r="F998" i="9"/>
  <c r="J997" i="9"/>
  <c r="J1017" i="10" l="1"/>
  <c r="O1014" i="11"/>
  <c r="M1015" i="11" s="1"/>
  <c r="N1015" i="11" s="1"/>
  <c r="B1016" i="11"/>
  <c r="H1014" i="11"/>
  <c r="I1014" i="11" s="1"/>
  <c r="G1014" i="11"/>
  <c r="D1015" i="11"/>
  <c r="F1014" i="11"/>
  <c r="J1013" i="11"/>
  <c r="G1018" i="10"/>
  <c r="H1018" i="10"/>
  <c r="I1018" i="10" s="1"/>
  <c r="D1019" i="10"/>
  <c r="F1018" i="10"/>
  <c r="E1018" i="10"/>
  <c r="B1020" i="10"/>
  <c r="O1013" i="10"/>
  <c r="M1014" i="10"/>
  <c r="N1014" i="10" s="1"/>
  <c r="H999" i="9"/>
  <c r="I999" i="9" s="1"/>
  <c r="G999" i="9"/>
  <c r="D1000" i="9"/>
  <c r="F999" i="9"/>
  <c r="J998" i="9"/>
  <c r="E999" i="9"/>
  <c r="E1000" i="9" s="1"/>
  <c r="E1019" i="10" l="1"/>
  <c r="O1015" i="11"/>
  <c r="M1016" i="11"/>
  <c r="N1016" i="11" s="1"/>
  <c r="G1015" i="11"/>
  <c r="H1015" i="11"/>
  <c r="I1015" i="11" s="1"/>
  <c r="D1016" i="11"/>
  <c r="F1015" i="11"/>
  <c r="J1014" i="11"/>
  <c r="B1017" i="11"/>
  <c r="E1015" i="11"/>
  <c r="E1016" i="11" s="1"/>
  <c r="H1019" i="10"/>
  <c r="I1019" i="10" s="1"/>
  <c r="G1019" i="10"/>
  <c r="D1020" i="10"/>
  <c r="F1019" i="10"/>
  <c r="J1018" i="10"/>
  <c r="O1014" i="10"/>
  <c r="M1015" i="10" s="1"/>
  <c r="N1015" i="10" s="1"/>
  <c r="G1000" i="9"/>
  <c r="H1000" i="9"/>
  <c r="I1000" i="9" s="1"/>
  <c r="D1001" i="9"/>
  <c r="F1000" i="9"/>
  <c r="J999" i="9"/>
  <c r="B1018" i="11" l="1"/>
  <c r="D1017" i="11"/>
  <c r="H1016" i="11"/>
  <c r="I1016" i="11" s="1"/>
  <c r="G1016" i="11"/>
  <c r="F1016" i="11"/>
  <c r="J1015" i="11"/>
  <c r="O1016" i="11"/>
  <c r="M1017" i="11" s="1"/>
  <c r="N1017" i="11" s="1"/>
  <c r="G1020" i="10"/>
  <c r="H1020" i="10"/>
  <c r="I1020" i="10" s="1"/>
  <c r="F1020" i="10"/>
  <c r="J1019" i="10"/>
  <c r="E1020" i="10"/>
  <c r="O1015" i="10"/>
  <c r="M1016" i="10" s="1"/>
  <c r="N1016" i="10" s="1"/>
  <c r="G1001" i="9"/>
  <c r="H1001" i="9"/>
  <c r="I1001" i="9" s="1"/>
  <c r="D1002" i="9"/>
  <c r="F1001" i="9"/>
  <c r="J1000" i="9"/>
  <c r="E1001" i="9"/>
  <c r="E1002" i="9" s="1"/>
  <c r="O1017" i="11" l="1"/>
  <c r="M1018" i="11"/>
  <c r="N1018" i="11" s="1"/>
  <c r="J1016" i="11"/>
  <c r="H1017" i="11"/>
  <c r="I1017" i="11" s="1"/>
  <c r="G1017" i="11"/>
  <c r="D1018" i="11"/>
  <c r="F1017" i="11"/>
  <c r="B1019" i="11"/>
  <c r="E1017" i="11"/>
  <c r="E1018" i="11" s="1"/>
  <c r="J1020" i="10"/>
  <c r="O1016" i="10"/>
  <c r="M1017" i="10" s="1"/>
  <c r="N1017" i="10" s="1"/>
  <c r="G1002" i="9"/>
  <c r="H1002" i="9"/>
  <c r="I1002" i="9" s="1"/>
  <c r="D1003" i="9"/>
  <c r="F1002" i="9"/>
  <c r="J1001" i="9"/>
  <c r="B1020" i="11" l="1"/>
  <c r="H1018" i="11"/>
  <c r="I1018" i="11" s="1"/>
  <c r="G1018" i="11"/>
  <c r="D1019" i="11"/>
  <c r="F1018" i="11"/>
  <c r="J1017" i="11"/>
  <c r="O1018" i="11"/>
  <c r="M1019" i="11" s="1"/>
  <c r="N1019" i="11" s="1"/>
  <c r="O1017" i="10"/>
  <c r="M1018" i="10"/>
  <c r="N1018" i="10" s="1"/>
  <c r="H1003" i="9"/>
  <c r="I1003" i="9" s="1"/>
  <c r="G1003" i="9"/>
  <c r="D1004" i="9"/>
  <c r="F1003" i="9"/>
  <c r="J1002" i="9"/>
  <c r="E1003" i="9"/>
  <c r="E1004" i="9" s="1"/>
  <c r="O1019" i="11" l="1"/>
  <c r="M1020" i="11"/>
  <c r="N1020" i="11" s="1"/>
  <c r="O1020" i="11" s="1"/>
  <c r="H1019" i="11"/>
  <c r="I1019" i="11" s="1"/>
  <c r="G1019" i="11"/>
  <c r="D1020" i="11"/>
  <c r="F1019" i="11"/>
  <c r="J1018" i="11"/>
  <c r="E1019" i="11"/>
  <c r="E1020" i="11" s="1"/>
  <c r="O1018" i="10"/>
  <c r="M1019" i="10" s="1"/>
  <c r="N1019" i="10" s="1"/>
  <c r="H1004" i="9"/>
  <c r="I1004" i="9" s="1"/>
  <c r="G1004" i="9"/>
  <c r="D1005" i="9"/>
  <c r="F1004" i="9"/>
  <c r="J1003" i="9"/>
  <c r="G1020" i="11" l="1"/>
  <c r="H1020" i="11"/>
  <c r="I1020" i="11" s="1"/>
  <c r="F1020" i="11"/>
  <c r="J1019" i="11"/>
  <c r="O1019" i="10"/>
  <c r="M1020" i="10"/>
  <c r="N1020" i="10" s="1"/>
  <c r="O1020" i="10" s="1"/>
  <c r="E1005" i="9"/>
  <c r="H1005" i="9"/>
  <c r="I1005" i="9" s="1"/>
  <c r="G1005" i="9"/>
  <c r="D1006" i="9"/>
  <c r="F1005" i="9"/>
  <c r="J1004" i="9"/>
  <c r="J1020" i="11" l="1"/>
  <c r="H1006" i="9"/>
  <c r="I1006" i="9" s="1"/>
  <c r="G1006" i="9"/>
  <c r="D1007" i="9"/>
  <c r="F1006" i="9"/>
  <c r="J1005" i="9"/>
  <c r="E1006" i="9"/>
  <c r="E1007" i="9" l="1"/>
  <c r="G1007" i="9"/>
  <c r="H1007" i="9"/>
  <c r="I1007" i="9" s="1"/>
  <c r="D1008" i="9"/>
  <c r="F1007" i="9"/>
  <c r="J1006" i="9"/>
  <c r="E1008" i="9" l="1"/>
  <c r="G1008" i="9"/>
  <c r="H1008" i="9"/>
  <c r="I1008" i="9" s="1"/>
  <c r="D1009" i="9"/>
  <c r="F1008" i="9"/>
  <c r="J1007" i="9"/>
  <c r="H1009" i="9" l="1"/>
  <c r="I1009" i="9" s="1"/>
  <c r="G1009" i="9"/>
  <c r="D1010" i="9"/>
  <c r="F1009" i="9"/>
  <c r="J1008" i="9"/>
  <c r="E1009" i="9"/>
  <c r="E1010" i="9" s="1"/>
  <c r="H1010" i="9" l="1"/>
  <c r="I1010" i="9" s="1"/>
  <c r="G1010" i="9"/>
  <c r="D1011" i="9"/>
  <c r="F1010" i="9"/>
  <c r="J1009" i="9"/>
  <c r="G1011" i="9" l="1"/>
  <c r="H1011" i="9"/>
  <c r="I1011" i="9" s="1"/>
  <c r="D1012" i="9"/>
  <c r="F1011" i="9"/>
  <c r="J1010" i="9"/>
  <c r="E1011" i="9"/>
  <c r="E1012" i="9" s="1"/>
  <c r="H1012" i="9" l="1"/>
  <c r="I1012" i="9" s="1"/>
  <c r="G1012" i="9"/>
  <c r="D1013" i="9"/>
  <c r="F1012" i="9"/>
  <c r="J1011" i="9"/>
  <c r="E1013" i="9" l="1"/>
  <c r="G1013" i="9"/>
  <c r="H1013" i="9"/>
  <c r="I1013" i="9" s="1"/>
  <c r="D1014" i="9"/>
  <c r="F1013" i="9"/>
  <c r="J1012" i="9"/>
  <c r="H1014" i="9" l="1"/>
  <c r="I1014" i="9" s="1"/>
  <c r="G1014" i="9"/>
  <c r="D1015" i="9"/>
  <c r="F1014" i="9"/>
  <c r="J1013" i="9"/>
  <c r="E1014" i="9"/>
  <c r="E1015" i="9" s="1"/>
  <c r="D1016" i="9" l="1"/>
  <c r="H1015" i="9"/>
  <c r="I1015" i="9" s="1"/>
  <c r="G1015" i="9"/>
  <c r="F1015" i="9"/>
  <c r="J1014" i="9"/>
  <c r="J1015" i="9" l="1"/>
  <c r="H1016" i="9"/>
  <c r="I1016" i="9" s="1"/>
  <c r="G1016" i="9"/>
  <c r="F1016" i="9"/>
  <c r="E1016" i="9"/>
  <c r="D1017" i="9" s="1"/>
  <c r="E1017" i="9" l="1"/>
  <c r="H1017" i="9"/>
  <c r="I1017" i="9" s="1"/>
  <c r="G1017" i="9"/>
  <c r="D1018" i="9"/>
  <c r="F1017" i="9"/>
  <c r="J1016" i="9"/>
  <c r="D1019" i="9" l="1"/>
  <c r="H1018" i="9"/>
  <c r="I1018" i="9" s="1"/>
  <c r="G1018" i="9"/>
  <c r="F1018" i="9"/>
  <c r="J1017" i="9"/>
  <c r="E1018" i="9"/>
  <c r="E1019" i="9" s="1"/>
  <c r="J1018" i="9" l="1"/>
  <c r="G1019" i="9"/>
  <c r="H1019" i="9"/>
  <c r="I1019" i="9" s="1"/>
  <c r="D1020" i="9"/>
  <c r="F1019" i="9"/>
  <c r="G1020" i="9" l="1"/>
  <c r="H1020" i="9"/>
  <c r="I1020" i="9" s="1"/>
  <c r="F1020" i="9"/>
  <c r="J1019" i="9"/>
  <c r="E1020" i="9"/>
  <c r="J1020" i="9" l="1"/>
</calcChain>
</file>

<file path=xl/sharedStrings.xml><?xml version="1.0" encoding="utf-8"?>
<sst xmlns="http://schemas.openxmlformats.org/spreadsheetml/2006/main" count="6180" uniqueCount="795">
  <si>
    <t>Bauspardarlehen</t>
  </si>
  <si>
    <t>Datum</t>
  </si>
  <si>
    <t>Einzahlung</t>
  </si>
  <si>
    <t>Zinsen M.ende</t>
  </si>
  <si>
    <t>Darlehen</t>
  </si>
  <si>
    <t>0/0</t>
  </si>
  <si>
    <t>0/1</t>
  </si>
  <si>
    <t>0/2</t>
  </si>
  <si>
    <t>0/3</t>
  </si>
  <si>
    <t>0/4</t>
  </si>
  <si>
    <t>0/5</t>
  </si>
  <si>
    <t>0/6</t>
  </si>
  <si>
    <t>0/7</t>
  </si>
  <si>
    <t>0/8</t>
  </si>
  <si>
    <t>0/9</t>
  </si>
  <si>
    <t>0/10</t>
  </si>
  <si>
    <t>0/11</t>
  </si>
  <si>
    <t>1/0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</si>
  <si>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</si>
  <si>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</si>
  <si>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</si>
  <si>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</si>
  <si>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</si>
  <si>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</si>
  <si>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</si>
  <si>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</si>
  <si>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</si>
  <si>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</si>
  <si>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</si>
  <si>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2/0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</si>
  <si>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</si>
  <si>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</si>
  <si>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</si>
  <si>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</si>
  <si>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</si>
  <si>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</si>
  <si>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</si>
  <si>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</si>
  <si>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</si>
  <si>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</si>
  <si>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2/11</t>
  </si>
  <si>
    <t>3/0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</si>
  <si>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</si>
  <si>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</si>
  <si>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</si>
  <si>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</si>
  <si>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</si>
  <si>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</si>
  <si>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</si>
  <si>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</si>
  <si>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</si>
  <si>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</si>
  <si>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</si>
  <si>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4/0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</si>
  <si>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</si>
  <si>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</si>
  <si>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</si>
  <si>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</si>
  <si>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</si>
  <si>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</si>
  <si>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</si>
  <si>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</si>
  <si>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</si>
  <si>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</si>
  <si>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</si>
  <si>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5/0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</si>
  <si>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</si>
  <si>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</si>
  <si>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</si>
  <si>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</si>
  <si>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</si>
  <si>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</si>
  <si>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</si>
  <si>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</si>
  <si>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</si>
  <si>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</si>
  <si>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</si>
  <si>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6/0</t>
  </si>
  <si>
    <t>6/1</t>
  </si>
  <si>
    <t>6/2</t>
  </si>
  <si>
    <t>6/3</t>
  </si>
  <si>
    <t>6/4</t>
  </si>
  <si>
    <t>6/5</t>
  </si>
  <si>
    <t>6/6</t>
  </si>
  <si>
    <t>6/7</t>
  </si>
  <si>
    <t>6/8</t>
  </si>
  <si>
    <t>6/9</t>
  </si>
  <si>
    <t>6/10</t>
  </si>
  <si>
    <t>6/11</t>
  </si>
  <si>
    <t>7/0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</si>
  <si>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</si>
  <si>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</si>
  <si>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</si>
  <si>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</si>
  <si>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</si>
  <si>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</si>
  <si>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</si>
  <si>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</si>
  <si>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</si>
  <si>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</si>
  <si>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</si>
  <si>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8/0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</si>
  <si>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</si>
  <si>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</si>
  <si>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</si>
  <si>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</si>
  <si>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</si>
  <si>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</si>
  <si>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</si>
  <si>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</si>
  <si>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</si>
  <si>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</si>
  <si>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</si>
  <si>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9/0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</si>
  <si>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</si>
  <si>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</si>
  <si>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</si>
  <si>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</si>
  <si>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</si>
  <si>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</si>
  <si>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</si>
  <si>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</si>
  <si>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</si>
  <si>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9/10</t>
  </si>
  <si>
    <t>9/11</t>
  </si>
  <si>
    <t>10/0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</si>
  <si>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</si>
  <si>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</si>
  <si>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</si>
  <si>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</si>
  <si>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</si>
  <si>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</si>
  <si>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</si>
  <si>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</si>
  <si>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</si>
  <si>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</si>
  <si>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</si>
  <si>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11/0</t>
  </si>
  <si>
    <t>11/1</t>
  </si>
  <si>
    <t>11/2</t>
  </si>
  <si>
    <t>11/3</t>
  </si>
  <si>
    <t>11/4</t>
  </si>
  <si>
    <t>11/5</t>
  </si>
  <si>
    <t>11/6</t>
  </si>
  <si>
    <t>11/7</t>
  </si>
  <si>
    <t>11/8</t>
  </si>
  <si>
    <t>11/9</t>
  </si>
  <si>
    <t>11/10</t>
  </si>
  <si>
    <t>11/11</t>
  </si>
  <si>
    <t>12/10</t>
  </si>
  <si>
    <t>13/10</t>
  </si>
  <si>
    <t>12/11</t>
  </si>
  <si>
    <t>13/11</t>
  </si>
  <si>
    <t>12/0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</si>
  <si>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</si>
  <si>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</si>
  <si>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</si>
  <si>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</si>
  <si>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</si>
  <si>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</si>
  <si>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</si>
  <si>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</si>
  <si>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</si>
  <si>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13/0</t>
  </si>
  <si>
    <t>13/1</t>
  </si>
  <si>
    <t>13/2</t>
  </si>
  <si>
    <t>13/3</t>
  </si>
  <si>
    <t>13/4</t>
  </si>
  <si>
    <t>13/5</t>
  </si>
  <si>
    <t>13/6</t>
  </si>
  <si>
    <t>13/7</t>
  </si>
  <si>
    <t>13/8</t>
  </si>
  <si>
    <t>13/9</t>
  </si>
  <si>
    <t>14/0</t>
  </si>
  <si>
    <t>14/1</t>
  </si>
  <si>
    <t>14/2</t>
  </si>
  <si>
    <t>14/3</t>
  </si>
  <si>
    <t>14/4</t>
  </si>
  <si>
    <t>14/5</t>
  </si>
  <si>
    <t>14/6</t>
  </si>
  <si>
    <t>14/7</t>
  </si>
  <si>
    <t>14/8</t>
  </si>
  <si>
    <t>14/9</t>
  </si>
  <si>
    <t>14/10</t>
  </si>
  <si>
    <t>14/11</t>
  </si>
  <si>
    <t>15/0</t>
  </si>
  <si>
    <t>15/1</t>
  </si>
  <si>
    <t>15/2</t>
  </si>
  <si>
    <t>(ab 1,57% eff.)</t>
  </si>
  <si>
    <t>SHS</t>
  </si>
  <si>
    <t>Zinsfaktor ZF:</t>
  </si>
  <si>
    <t>MGH:</t>
  </si>
  <si>
    <t>Mindestsparzeit 12 Monate</t>
  </si>
  <si>
    <t>BZ</t>
  </si>
  <si>
    <t>Bew.zahl</t>
  </si>
  <si>
    <t>ANSP</t>
  </si>
  <si>
    <t>Anspargrad</t>
  </si>
  <si>
    <t>mind. 200</t>
  </si>
  <si>
    <t>Su. Haben</t>
  </si>
  <si>
    <t>Zinssatz:</t>
  </si>
  <si>
    <t>Tilgungsbeitrag TB:</t>
  </si>
  <si>
    <t>Bausp.-Summe BS:</t>
  </si>
  <si>
    <t>Guthabenzinssatz:</t>
  </si>
  <si>
    <t>D</t>
  </si>
  <si>
    <t>Differenz</t>
  </si>
  <si>
    <t>G</t>
  </si>
  <si>
    <t>Guthaben</t>
  </si>
  <si>
    <t>Monatsende</t>
  </si>
  <si>
    <t>Zinsen</t>
  </si>
  <si>
    <t>Faktor</t>
  </si>
  <si>
    <t>F</t>
  </si>
  <si>
    <t>Mindestguthaben:</t>
  </si>
  <si>
    <t>Lfz.</t>
  </si>
  <si>
    <t>Tilgung (Promille):</t>
  </si>
  <si>
    <t>Bausparvertrag Wüstenrot - Tarif D 2020 Premium (P 1,25 bzw. P 1,50)</t>
  </si>
  <si>
    <t>14/12</t>
  </si>
  <si>
    <t>14/13</t>
  </si>
  <si>
    <t>14/14</t>
  </si>
  <si>
    <t>14/15</t>
  </si>
  <si>
    <t>14/16</t>
  </si>
  <si>
    <t>14/17</t>
  </si>
  <si>
    <t>14/18</t>
  </si>
  <si>
    <t>14/19</t>
  </si>
  <si>
    <t>14/20</t>
  </si>
  <si>
    <t>14/21</t>
  </si>
  <si>
    <t>15/3</t>
  </si>
  <si>
    <t>15/4</t>
  </si>
  <si>
    <t>15/5</t>
  </si>
  <si>
    <t>14/22</t>
  </si>
  <si>
    <t>14/23</t>
  </si>
  <si>
    <t>14/24</t>
  </si>
  <si>
    <t>14/25</t>
  </si>
  <si>
    <t>14/26</t>
  </si>
  <si>
    <t>14/27</t>
  </si>
  <si>
    <t>14/28</t>
  </si>
  <si>
    <t>14/29</t>
  </si>
  <si>
    <t>14/30</t>
  </si>
  <si>
    <t>14/31</t>
  </si>
  <si>
    <t>15/6</t>
  </si>
  <si>
    <t>15/7</t>
  </si>
  <si>
    <t>15/8</t>
  </si>
  <si>
    <t>14/32</t>
  </si>
  <si>
    <t>14/33</t>
  </si>
  <si>
    <t>14/34</t>
  </si>
  <si>
    <t>14/35</t>
  </si>
  <si>
    <t>14/36</t>
  </si>
  <si>
    <t>14/37</t>
  </si>
  <si>
    <t>14/38</t>
  </si>
  <si>
    <t>14/39</t>
  </si>
  <si>
    <t>14/40</t>
  </si>
  <si>
    <t>14/41</t>
  </si>
  <si>
    <t>15/9</t>
  </si>
  <si>
    <t>15/10</t>
  </si>
  <si>
    <t>15/11</t>
  </si>
  <si>
    <t>14/42</t>
  </si>
  <si>
    <t>14/43</t>
  </si>
  <si>
    <t>14/44</t>
  </si>
  <si>
    <t>14/45</t>
  </si>
  <si>
    <t>14/46</t>
  </si>
  <si>
    <t>14/47</t>
  </si>
  <si>
    <t>14/48</t>
  </si>
  <si>
    <t>14/49</t>
  </si>
  <si>
    <t>14/50</t>
  </si>
  <si>
    <t>14/51</t>
  </si>
  <si>
    <t>15/12</t>
  </si>
  <si>
    <t>15/13</t>
  </si>
  <si>
    <t>15/14</t>
  </si>
  <si>
    <t>14/52</t>
  </si>
  <si>
    <t>14/53</t>
  </si>
  <si>
    <t>14/54</t>
  </si>
  <si>
    <t>14/55</t>
  </si>
  <si>
    <t>14/56</t>
  </si>
  <si>
    <t>14/57</t>
  </si>
  <si>
    <t>14/58</t>
  </si>
  <si>
    <t>14/59</t>
  </si>
  <si>
    <t>14/60</t>
  </si>
  <si>
    <t>14/61</t>
  </si>
  <si>
    <t>15/15</t>
  </si>
  <si>
    <t>15/16</t>
  </si>
  <si>
    <t>15/17</t>
  </si>
  <si>
    <t>14/62</t>
  </si>
  <si>
    <t>14/63</t>
  </si>
  <si>
    <t>14/64</t>
  </si>
  <si>
    <t>14/65</t>
  </si>
  <si>
    <t>14/66</t>
  </si>
  <si>
    <t>14/67</t>
  </si>
  <si>
    <t>14/68</t>
  </si>
  <si>
    <t>14/69</t>
  </si>
  <si>
    <t>14/70</t>
  </si>
  <si>
    <t>14/71</t>
  </si>
  <si>
    <t>15/18</t>
  </si>
  <si>
    <t>15/19</t>
  </si>
  <si>
    <t>15/20</t>
  </si>
  <si>
    <t>14/72</t>
  </si>
  <si>
    <t>14/73</t>
  </si>
  <si>
    <t>14/74</t>
  </si>
  <si>
    <t>14/75</t>
  </si>
  <si>
    <t>14/76</t>
  </si>
  <si>
    <t>14/77</t>
  </si>
  <si>
    <t>14/78</t>
  </si>
  <si>
    <t>14/79</t>
  </si>
  <si>
    <t>14/80</t>
  </si>
  <si>
    <t>14/81</t>
  </si>
  <si>
    <t>15/21</t>
  </si>
  <si>
    <t>15/22</t>
  </si>
  <si>
    <t>15/23</t>
  </si>
  <si>
    <t>14/82</t>
  </si>
  <si>
    <t>14/83</t>
  </si>
  <si>
    <t>14/84</t>
  </si>
  <si>
    <t>14/85</t>
  </si>
  <si>
    <t>14/86</t>
  </si>
  <si>
    <t>14/87</t>
  </si>
  <si>
    <t>14/88</t>
  </si>
  <si>
    <t>14/89</t>
  </si>
  <si>
    <t>14/90</t>
  </si>
  <si>
    <t>14/91</t>
  </si>
  <si>
    <t>15/24</t>
  </si>
  <si>
    <t>15/25</t>
  </si>
  <si>
    <t>15/26</t>
  </si>
  <si>
    <t>14/92</t>
  </si>
  <si>
    <t>14/93</t>
  </si>
  <si>
    <t>14/94</t>
  </si>
  <si>
    <t>14/95</t>
  </si>
  <si>
    <t>14/96</t>
  </si>
  <si>
    <t>14/97</t>
  </si>
  <si>
    <t>14/98</t>
  </si>
  <si>
    <t>14/99</t>
  </si>
  <si>
    <t>14/100</t>
  </si>
  <si>
    <t>14/101</t>
  </si>
  <si>
    <t>15/27</t>
  </si>
  <si>
    <t>15/28</t>
  </si>
  <si>
    <t>15/29</t>
  </si>
  <si>
    <t>14/102</t>
  </si>
  <si>
    <t>14/103</t>
  </si>
  <si>
    <t>14/104</t>
  </si>
  <si>
    <t>14/105</t>
  </si>
  <si>
    <t>14/106</t>
  </si>
  <si>
    <t>14/107</t>
  </si>
  <si>
    <t>14/108</t>
  </si>
  <si>
    <t>14/109</t>
  </si>
  <si>
    <t>14/110</t>
  </si>
  <si>
    <t>14/111</t>
  </si>
  <si>
    <t>15/30</t>
  </si>
  <si>
    <t>15/31</t>
  </si>
  <si>
    <t>15/32</t>
  </si>
  <si>
    <t>14/112</t>
  </si>
  <si>
    <t>14/113</t>
  </si>
  <si>
    <t>14/114</t>
  </si>
  <si>
    <t>14/115</t>
  </si>
  <si>
    <t>14/116</t>
  </si>
  <si>
    <t>14/117</t>
  </si>
  <si>
    <t>14/118</t>
  </si>
  <si>
    <t>14/119</t>
  </si>
  <si>
    <t>14/120</t>
  </si>
  <si>
    <t>14/121</t>
  </si>
  <si>
    <t>15/33</t>
  </si>
  <si>
    <t>15/34</t>
  </si>
  <si>
    <t>15/35</t>
  </si>
  <si>
    <t>14/122</t>
  </si>
  <si>
    <t>14/123</t>
  </si>
  <si>
    <t>14/124</t>
  </si>
  <si>
    <t>14/125</t>
  </si>
  <si>
    <t>14/126</t>
  </si>
  <si>
    <t>14/127</t>
  </si>
  <si>
    <t>14/128</t>
  </si>
  <si>
    <t>14/129</t>
  </si>
  <si>
    <t>14/130</t>
  </si>
  <si>
    <t>14/131</t>
  </si>
  <si>
    <t>15/36</t>
  </si>
  <si>
    <t>15/37</t>
  </si>
  <si>
    <t>15/38</t>
  </si>
  <si>
    <t>14/132</t>
  </si>
  <si>
    <t>14/133</t>
  </si>
  <si>
    <t>14/134</t>
  </si>
  <si>
    <t>14/135</t>
  </si>
  <si>
    <t>14/136</t>
  </si>
  <si>
    <t>14/137</t>
  </si>
  <si>
    <t>14/138</t>
  </si>
  <si>
    <t>14/139</t>
  </si>
  <si>
    <t>14/140</t>
  </si>
  <si>
    <t>14/141</t>
  </si>
  <si>
    <t>15/39</t>
  </si>
  <si>
    <t>15/40</t>
  </si>
  <si>
    <t>15/41</t>
  </si>
  <si>
    <t>14/142</t>
  </si>
  <si>
    <t>14/143</t>
  </si>
  <si>
    <t>14/144</t>
  </si>
  <si>
    <t>14/145</t>
  </si>
  <si>
    <t>14/146</t>
  </si>
  <si>
    <t>14/147</t>
  </si>
  <si>
    <t>14/148</t>
  </si>
  <si>
    <t>14/149</t>
  </si>
  <si>
    <t>14/150</t>
  </si>
  <si>
    <t>14/151</t>
  </si>
  <si>
    <t>15/42</t>
  </si>
  <si>
    <t>15/43</t>
  </si>
  <si>
    <t>15/44</t>
  </si>
  <si>
    <t>14/152</t>
  </si>
  <si>
    <t>14/153</t>
  </si>
  <si>
    <t>14/154</t>
  </si>
  <si>
    <t>14/155</t>
  </si>
  <si>
    <t>14/156</t>
  </si>
  <si>
    <t>14/157</t>
  </si>
  <si>
    <t>14/158</t>
  </si>
  <si>
    <t>14/159</t>
  </si>
  <si>
    <t>14/160</t>
  </si>
  <si>
    <t>14/161</t>
  </si>
  <si>
    <t>15/45</t>
  </si>
  <si>
    <t>15/46</t>
  </si>
  <si>
    <t>15/47</t>
  </si>
  <si>
    <t>14/162</t>
  </si>
  <si>
    <t>14/163</t>
  </si>
  <si>
    <t>14/164</t>
  </si>
  <si>
    <t>14/165</t>
  </si>
  <si>
    <t>14/166</t>
  </si>
  <si>
    <t>14/167</t>
  </si>
  <si>
    <t>14/168</t>
  </si>
  <si>
    <t>14/169</t>
  </si>
  <si>
    <t>14/170</t>
  </si>
  <si>
    <t>14/171</t>
  </si>
  <si>
    <t>15/48</t>
  </si>
  <si>
    <t>15/49</t>
  </si>
  <si>
    <t>15/50</t>
  </si>
  <si>
    <t>14/172</t>
  </si>
  <si>
    <t>14/173</t>
  </si>
  <si>
    <t>14/174</t>
  </si>
  <si>
    <t>14/175</t>
  </si>
  <si>
    <t>14/176</t>
  </si>
  <si>
    <t>14/177</t>
  </si>
  <si>
    <t>14/178</t>
  </si>
  <si>
    <t>14/179</t>
  </si>
  <si>
    <t>14/180</t>
  </si>
  <si>
    <t>14/181</t>
  </si>
  <si>
    <t>15/51</t>
  </si>
  <si>
    <t>15/52</t>
  </si>
  <si>
    <t>15/53</t>
  </si>
  <si>
    <t>14/182</t>
  </si>
  <si>
    <t>14/183</t>
  </si>
  <si>
    <t>14/184</t>
  </si>
  <si>
    <t>14/185</t>
  </si>
  <si>
    <t>14/186</t>
  </si>
  <si>
    <t>14/187</t>
  </si>
  <si>
    <t>14/188</t>
  </si>
  <si>
    <t>14/189</t>
  </si>
  <si>
    <t>14/190</t>
  </si>
  <si>
    <t>14/191</t>
  </si>
  <si>
    <t>15/54</t>
  </si>
  <si>
    <t>15/55</t>
  </si>
  <si>
    <t>15/56</t>
  </si>
  <si>
    <t>14/192</t>
  </si>
  <si>
    <t>14/193</t>
  </si>
  <si>
    <t>14/194</t>
  </si>
  <si>
    <t>14/195</t>
  </si>
  <si>
    <t>14/196</t>
  </si>
  <si>
    <t>14/197</t>
  </si>
  <si>
    <t>14/198</t>
  </si>
  <si>
    <t>14/199</t>
  </si>
  <si>
    <t>14/200</t>
  </si>
  <si>
    <t>14/201</t>
  </si>
  <si>
    <t>15/57</t>
  </si>
  <si>
    <t>15/58</t>
  </si>
  <si>
    <t>15/59</t>
  </si>
  <si>
    <t>14/202</t>
  </si>
  <si>
    <t>14/203</t>
  </si>
  <si>
    <t>14/204</t>
  </si>
  <si>
    <t>14/205</t>
  </si>
  <si>
    <t>14/206</t>
  </si>
  <si>
    <t>14/207</t>
  </si>
  <si>
    <t>14/208</t>
  </si>
  <si>
    <t>14/209</t>
  </si>
  <si>
    <t>14/210</t>
  </si>
  <si>
    <t>14/211</t>
  </si>
  <si>
    <t>15/60</t>
  </si>
  <si>
    <t>15/61</t>
  </si>
  <si>
    <t>14/212</t>
  </si>
  <si>
    <t>14/213</t>
  </si>
  <si>
    <t>14/214</t>
  </si>
  <si>
    <t>14/215</t>
  </si>
  <si>
    <t>14/216</t>
  </si>
  <si>
    <t>14/217</t>
  </si>
  <si>
    <t>14/218</t>
  </si>
  <si>
    <t>14/219</t>
  </si>
  <si>
    <t>14/220</t>
  </si>
  <si>
    <t>14/221</t>
  </si>
  <si>
    <t>15/62</t>
  </si>
  <si>
    <t>15/63</t>
  </si>
  <si>
    <t>14/222</t>
  </si>
  <si>
    <t>14/223</t>
  </si>
  <si>
    <t>14/224</t>
  </si>
  <si>
    <t>14/225</t>
  </si>
  <si>
    <t>14/226</t>
  </si>
  <si>
    <t>14/227</t>
  </si>
  <si>
    <t>14/228</t>
  </si>
  <si>
    <t>14/229</t>
  </si>
  <si>
    <t>14/230</t>
  </si>
  <si>
    <t>14/231</t>
  </si>
  <si>
    <t>15/64</t>
  </si>
  <si>
    <t>15/65</t>
  </si>
  <si>
    <t>14/232</t>
  </si>
  <si>
    <t>14/233</t>
  </si>
  <si>
    <t>14/234</t>
  </si>
  <si>
    <t>14/235</t>
  </si>
  <si>
    <t>14/236</t>
  </si>
  <si>
    <t>14/237</t>
  </si>
  <si>
    <t>14/238</t>
  </si>
  <si>
    <t>14/239</t>
  </si>
  <si>
    <t>14/240</t>
  </si>
  <si>
    <t>14/241</t>
  </si>
  <si>
    <t>15/66</t>
  </si>
  <si>
    <t>15/67</t>
  </si>
  <si>
    <t>14/242</t>
  </si>
  <si>
    <t>14/243</t>
  </si>
  <si>
    <t>14/244</t>
  </si>
  <si>
    <t>14/245</t>
  </si>
  <si>
    <t>14/246</t>
  </si>
  <si>
    <t>14/247</t>
  </si>
  <si>
    <t>14/248</t>
  </si>
  <si>
    <t>14/249</t>
  </si>
  <si>
    <t>14/250</t>
  </si>
  <si>
    <t>14/251</t>
  </si>
  <si>
    <t>15/68</t>
  </si>
  <si>
    <t>15/69</t>
  </si>
  <si>
    <t>14/252</t>
  </si>
  <si>
    <t>14/253</t>
  </si>
  <si>
    <t>14/254</t>
  </si>
  <si>
    <t>14/255</t>
  </si>
  <si>
    <t>14/256</t>
  </si>
  <si>
    <t>14/257</t>
  </si>
  <si>
    <t>14/258</t>
  </si>
  <si>
    <t>14/259</t>
  </si>
  <si>
    <t>14/260</t>
  </si>
  <si>
    <t>14/261</t>
  </si>
  <si>
    <t>15/70</t>
  </si>
  <si>
    <t>15/71</t>
  </si>
  <si>
    <t>14/262</t>
  </si>
  <si>
    <t>14/263</t>
  </si>
  <si>
    <t>14/264</t>
  </si>
  <si>
    <t>14/265</t>
  </si>
  <si>
    <t>14/266</t>
  </si>
  <si>
    <t>14/267</t>
  </si>
  <si>
    <t>14/268</t>
  </si>
  <si>
    <t>14/269</t>
  </si>
  <si>
    <t>14/270</t>
  </si>
  <si>
    <t>14/271</t>
  </si>
  <si>
    <t>15/72</t>
  </si>
  <si>
    <t>15/73</t>
  </si>
  <si>
    <t>14/272</t>
  </si>
  <si>
    <t>14/273</t>
  </si>
  <si>
    <t>14/274</t>
  </si>
  <si>
    <t>14/275</t>
  </si>
  <si>
    <t>14/276</t>
  </si>
  <si>
    <t>14/277</t>
  </si>
  <si>
    <t>14/278</t>
  </si>
  <si>
    <t>14/279</t>
  </si>
  <si>
    <t>14/280</t>
  </si>
  <si>
    <t>14/281</t>
  </si>
  <si>
    <t>14/282</t>
  </si>
  <si>
    <t>14/283</t>
  </si>
  <si>
    <t>14/284</t>
  </si>
  <si>
    <t>14/285</t>
  </si>
  <si>
    <t>14/286</t>
  </si>
  <si>
    <t>14/287</t>
  </si>
  <si>
    <t>14/288</t>
  </si>
  <si>
    <t>14/289</t>
  </si>
  <si>
    <t>14/290</t>
  </si>
  <si>
    <t>14/291</t>
  </si>
  <si>
    <t>14/292</t>
  </si>
  <si>
    <t>14/293</t>
  </si>
  <si>
    <t>14/294</t>
  </si>
  <si>
    <t>14/295</t>
  </si>
  <si>
    <t>14/296</t>
  </si>
  <si>
    <t>14/297</t>
  </si>
  <si>
    <t>14/298</t>
  </si>
  <si>
    <t>14/299</t>
  </si>
  <si>
    <t>14/300</t>
  </si>
  <si>
    <t>14/301</t>
  </si>
  <si>
    <t>14/302</t>
  </si>
  <si>
    <t>14/303</t>
  </si>
  <si>
    <t>14/304</t>
  </si>
  <si>
    <t>14/305</t>
  </si>
  <si>
    <t>14/306</t>
  </si>
  <si>
    <t>14/307</t>
  </si>
  <si>
    <t>14/308</t>
  </si>
  <si>
    <t>14/309</t>
  </si>
  <si>
    <t>14/310</t>
  </si>
  <si>
    <t>14/311</t>
  </si>
  <si>
    <t>14/312</t>
  </si>
  <si>
    <t>14/313</t>
  </si>
  <si>
    <t>14/314</t>
  </si>
  <si>
    <t>14/315</t>
  </si>
  <si>
    <t>14/316</t>
  </si>
  <si>
    <t>14/317</t>
  </si>
  <si>
    <t>14/318</t>
  </si>
  <si>
    <t>14/319</t>
  </si>
  <si>
    <t>14/320</t>
  </si>
  <si>
    <t>14/321</t>
  </si>
  <si>
    <t>14/322</t>
  </si>
  <si>
    <t>14/323</t>
  </si>
  <si>
    <t>14/324</t>
  </si>
  <si>
    <t>14/325</t>
  </si>
  <si>
    <t>14/326</t>
  </si>
  <si>
    <t>14/327</t>
  </si>
  <si>
    <t>14/328</t>
  </si>
  <si>
    <t>14/329</t>
  </si>
  <si>
    <t>14/330</t>
  </si>
  <si>
    <t>14/331</t>
  </si>
  <si>
    <t>14/332</t>
  </si>
  <si>
    <t>14/333</t>
  </si>
  <si>
    <t>14/334</t>
  </si>
  <si>
    <t>14/335</t>
  </si>
  <si>
    <t>14/336</t>
  </si>
  <si>
    <t>14/337</t>
  </si>
  <si>
    <t>14/338</t>
  </si>
  <si>
    <t>14/339</t>
  </si>
  <si>
    <t>14/340</t>
  </si>
  <si>
    <t>14/341</t>
  </si>
  <si>
    <t>14/342</t>
  </si>
  <si>
    <t>14/343</t>
  </si>
  <si>
    <t>14/344</t>
  </si>
  <si>
    <t>14/345</t>
  </si>
  <si>
    <t>14/346</t>
  </si>
  <si>
    <t>14/347</t>
  </si>
  <si>
    <t>14/348</t>
  </si>
  <si>
    <t>14/349</t>
  </si>
  <si>
    <t>14/350</t>
  </si>
  <si>
    <t>14/351</t>
  </si>
  <si>
    <t>14/352</t>
  </si>
  <si>
    <t>14/353</t>
  </si>
  <si>
    <t>14/354</t>
  </si>
  <si>
    <t>14/355</t>
  </si>
  <si>
    <t>14/356</t>
  </si>
  <si>
    <t>14/357</t>
  </si>
  <si>
    <t>14/358</t>
  </si>
  <si>
    <t>14/359</t>
  </si>
  <si>
    <t>14/360</t>
  </si>
  <si>
    <t>14/361</t>
  </si>
  <si>
    <t>14/362</t>
  </si>
  <si>
    <t>14/363</t>
  </si>
  <si>
    <t>14/364</t>
  </si>
  <si>
    <t>14/365</t>
  </si>
  <si>
    <t>14/366</t>
  </si>
  <si>
    <t>14/367</t>
  </si>
  <si>
    <t>14/368</t>
  </si>
  <si>
    <t>14/369</t>
  </si>
  <si>
    <t>14/370</t>
  </si>
  <si>
    <t>14/371</t>
  </si>
  <si>
    <t>14/372</t>
  </si>
  <si>
    <t>14/373</t>
  </si>
  <si>
    <t>14/374</t>
  </si>
  <si>
    <t>14/375</t>
  </si>
  <si>
    <t>14/376</t>
  </si>
  <si>
    <t>14/377</t>
  </si>
  <si>
    <t>14/378</t>
  </si>
  <si>
    <t>14/379</t>
  </si>
  <si>
    <t>14/380</t>
  </si>
  <si>
    <t>14/381</t>
  </si>
  <si>
    <t>14/382</t>
  </si>
  <si>
    <t>14/383</t>
  </si>
  <si>
    <t>14/384</t>
  </si>
  <si>
    <t>14/385</t>
  </si>
  <si>
    <t>14/386</t>
  </si>
  <si>
    <t>14/387</t>
  </si>
  <si>
    <t>14/388</t>
  </si>
  <si>
    <t>14/389</t>
  </si>
  <si>
    <t>14/390</t>
  </si>
  <si>
    <t>14/391</t>
  </si>
  <si>
    <t>14/392</t>
  </si>
  <si>
    <t>14/393</t>
  </si>
  <si>
    <t>14/394</t>
  </si>
  <si>
    <t>14/395</t>
  </si>
  <si>
    <t>14/396</t>
  </si>
  <si>
    <t>14/397</t>
  </si>
  <si>
    <t>14/398</t>
  </si>
  <si>
    <t>14/399</t>
  </si>
  <si>
    <t>14/400</t>
  </si>
  <si>
    <t>14/401</t>
  </si>
  <si>
    <t>14/402</t>
  </si>
  <si>
    <t>14/403</t>
  </si>
  <si>
    <t>14/404</t>
  </si>
  <si>
    <t>14/405</t>
  </si>
  <si>
    <t>14/406</t>
  </si>
  <si>
    <t>14/407</t>
  </si>
  <si>
    <t>14/408</t>
  </si>
  <si>
    <t>14/409</t>
  </si>
  <si>
    <t>14/410</t>
  </si>
  <si>
    <t>14/411</t>
  </si>
  <si>
    <t>14/412</t>
  </si>
  <si>
    <t>14/413</t>
  </si>
  <si>
    <t>14/414</t>
  </si>
  <si>
    <t>14/415</t>
  </si>
  <si>
    <t>14/416</t>
  </si>
  <si>
    <t>14/417</t>
  </si>
  <si>
    <t>14/418</t>
  </si>
  <si>
    <t>14/419</t>
  </si>
  <si>
    <t>14/420</t>
  </si>
  <si>
    <t>14/421</t>
  </si>
  <si>
    <t>14/422</t>
  </si>
  <si>
    <t>14/423</t>
  </si>
  <si>
    <t>14/424</t>
  </si>
  <si>
    <t>14/425</t>
  </si>
  <si>
    <t>14/426</t>
  </si>
  <si>
    <t>14/427</t>
  </si>
  <si>
    <t>14/428</t>
  </si>
  <si>
    <t>14/429</t>
  </si>
  <si>
    <t>14/430</t>
  </si>
  <si>
    <t>14/431</t>
  </si>
  <si>
    <t>14/432</t>
  </si>
  <si>
    <t>14/433</t>
  </si>
  <si>
    <t>14/434</t>
  </si>
  <si>
    <t>14/435</t>
  </si>
  <si>
    <t>14/436</t>
  </si>
  <si>
    <t>14/437</t>
  </si>
  <si>
    <t>14/438</t>
  </si>
  <si>
    <t>14/439</t>
  </si>
  <si>
    <t>14/440</t>
  </si>
  <si>
    <t>14/441</t>
  </si>
  <si>
    <t>14/442</t>
  </si>
  <si>
    <t>14/443</t>
  </si>
  <si>
    <t>14/444</t>
  </si>
  <si>
    <t>14/445</t>
  </si>
  <si>
    <t>14/446</t>
  </si>
  <si>
    <t>14/447</t>
  </si>
  <si>
    <t>14/448</t>
  </si>
  <si>
    <t>14/449</t>
  </si>
  <si>
    <t>14/450</t>
  </si>
  <si>
    <t>14/451</t>
  </si>
  <si>
    <t>14/452</t>
  </si>
  <si>
    <t>14/453</t>
  </si>
  <si>
    <t>14/454</t>
  </si>
  <si>
    <t>14/455</t>
  </si>
  <si>
    <t>14/456</t>
  </si>
  <si>
    <t>14/457</t>
  </si>
  <si>
    <t>14/458</t>
  </si>
  <si>
    <t>14/459</t>
  </si>
  <si>
    <t>14/460</t>
  </si>
  <si>
    <t>14/461</t>
  </si>
  <si>
    <t>14/462</t>
  </si>
  <si>
    <t>14/463</t>
  </si>
  <si>
    <t>14/464</t>
  </si>
  <si>
    <t>14/465</t>
  </si>
  <si>
    <t>14/466</t>
  </si>
  <si>
    <t>14/467</t>
  </si>
  <si>
    <t>14/468</t>
  </si>
  <si>
    <t>14/469</t>
  </si>
  <si>
    <t>14/470</t>
  </si>
  <si>
    <t>14/471</t>
  </si>
  <si>
    <t>14/472</t>
  </si>
  <si>
    <t>14/473</t>
  </si>
  <si>
    <t>14/474</t>
  </si>
  <si>
    <t>14/475</t>
  </si>
  <si>
    <t>14/476</t>
  </si>
  <si>
    <t>14/477</t>
  </si>
  <si>
    <t>14/478</t>
  </si>
  <si>
    <t>14/479</t>
  </si>
  <si>
    <t>14/480</t>
  </si>
  <si>
    <t>14/481</t>
  </si>
  <si>
    <t>14/482</t>
  </si>
  <si>
    <t>14/483</t>
  </si>
  <si>
    <t>14/484</t>
  </si>
  <si>
    <t>14/485</t>
  </si>
  <si>
    <t>14/486</t>
  </si>
  <si>
    <t>14/487</t>
  </si>
  <si>
    <t>14/488</t>
  </si>
  <si>
    <t>14/489</t>
  </si>
  <si>
    <t>14/490</t>
  </si>
  <si>
    <t>14/491</t>
  </si>
  <si>
    <t>14/492</t>
  </si>
  <si>
    <t>14/493</t>
  </si>
  <si>
    <t>14/494</t>
  </si>
  <si>
    <t>14/495</t>
  </si>
  <si>
    <t>14/496</t>
  </si>
  <si>
    <t>14/497</t>
  </si>
  <si>
    <t>14/498</t>
  </si>
  <si>
    <t>14/499</t>
  </si>
  <si>
    <t>14/500</t>
  </si>
  <si>
    <t>14/501</t>
  </si>
  <si>
    <t>14/502</t>
  </si>
  <si>
    <t>14/503</t>
  </si>
  <si>
    <t>14/504</t>
  </si>
  <si>
    <t>14/505</t>
  </si>
  <si>
    <t>14/506</t>
  </si>
  <si>
    <t>14/507</t>
  </si>
  <si>
    <t>14/508</t>
  </si>
  <si>
    <t>14/509</t>
  </si>
  <si>
    <t>14/510</t>
  </si>
  <si>
    <t>14/511</t>
  </si>
  <si>
    <t>15/74</t>
  </si>
  <si>
    <t>14/512</t>
  </si>
  <si>
    <t>14/513</t>
  </si>
  <si>
    <t>14/514</t>
  </si>
  <si>
    <t>14/515</t>
  </si>
  <si>
    <r>
      <t>Annahme-SB (0,025 %</t>
    </r>
    <r>
      <rPr>
        <b/>
        <sz val="6"/>
        <rFont val="Arial"/>
        <family val="2"/>
      </rPr>
      <t>o</t>
    </r>
    <r>
      <rPr>
        <b/>
        <sz val="8"/>
        <rFont val="Arial"/>
        <family val="2"/>
      </rPr>
      <t>):</t>
    </r>
  </si>
  <si>
    <t>mind. 50</t>
  </si>
  <si>
    <t>siehe Tabelle</t>
  </si>
  <si>
    <t>Bausparvertrag Wüstenrot - Tarif D 2020 Komfort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</si>
</sst>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;\-#,##0.00\ [$€-1]"/>
    <numFmt numFmtId="165" formatCode="#,##0\ [$€-1];\-#,##0\ [$€-1]"/>
    <numFmt numFmtId="166" formatCode="0.0%"/>
  </numFmts>
  <fonts count="14" x14ac:knownFonts="1">
    <font>
      <sz val="10"/>
      <name val="MS Sans Serif"/>
    </font>
    <font>
      <sz val="10"/>
      <name val="MS Sans Serif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21"/>
      <name val="Arial"/>
      <family val="2"/>
    </font>
    <font>
      <sz val="8"/>
      <name val="Arial"/>
      <family val="2"/>
    </font>
    <font>
      <b/>
      <sz val="8"/>
      <color indexed="14"/>
      <name val="Arial"/>
      <family val="2"/>
    </font>
    <font>
      <sz val="8"/>
      <name val="MS Sans Serif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rgb="FF008080"/>
      <name val="Arial"/>
      <family val="2"/>
    </font>
    <font>
      <b/>
      <sz val="6"/>
      <name val="Arial"/>
      <family val="2"/>
    </font>
    <font>
      <sz val="10"/>
      <color rgb="FF92D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1" fillId="0" borderId="0" xfId="2"/>
    <xf numFmtId="0" fontId="2" fillId="0" borderId="0" xfId="0" applyFont="1"/>
    <xf numFmtId="0" fontId="3" fillId="0" borderId="0" xfId="2" applyFont="1"/>
    <xf numFmtId="0" fontId="4" fillId="0" borderId="0" xfId="2" applyFont="1"/>
    <xf numFmtId="164" fontId="5" fillId="0" borderId="0" xfId="2" applyNumberFormat="1" applyFont="1"/>
    <xf numFmtId="164" fontId="3" fillId="0" borderId="0" xfId="2" applyNumberFormat="1" applyFont="1"/>
    <xf numFmtId="0" fontId="4" fillId="0" borderId="0" xfId="0" applyFont="1"/>
    <xf numFmtId="0" fontId="3" fillId="0" borderId="0" xfId="0" applyFont="1"/>
    <xf numFmtId="10" fontId="5" fillId="0" borderId="0" xfId="2" applyNumberFormat="1" applyFont="1"/>
    <xf numFmtId="165" fontId="5" fillId="0" borderId="0" xfId="2" applyNumberFormat="1" applyFont="1"/>
    <xf numFmtId="0" fontId="7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3" fontId="6" fillId="0" borderId="0" xfId="2" applyNumberFormat="1" applyFont="1"/>
    <xf numFmtId="14" fontId="5" fillId="0" borderId="0" xfId="2" applyNumberFormat="1" applyFont="1"/>
    <xf numFmtId="165" fontId="3" fillId="0" borderId="0" xfId="2" applyNumberFormat="1" applyFont="1"/>
    <xf numFmtId="4" fontId="3" fillId="0" borderId="0" xfId="2" applyNumberFormat="1" applyFont="1"/>
    <xf numFmtId="14" fontId="3" fillId="0" borderId="0" xfId="2" applyNumberFormat="1" applyFont="1"/>
    <xf numFmtId="0" fontId="3" fillId="0" borderId="0" xfId="2" quotePrefix="1" applyFont="1"/>
    <xf numFmtId="0" fontId="2" fillId="0" borderId="1" xfId="2" applyFont="1" applyBorder="1"/>
    <xf numFmtId="0" fontId="4" fillId="0" borderId="1" xfId="0" applyFont="1" applyBorder="1"/>
    <xf numFmtId="13" fontId="6" fillId="0" borderId="1" xfId="2" applyNumberFormat="1" applyFont="1" applyBorder="1" applyAlignment="1">
      <alignment horizontal="center"/>
    </xf>
    <xf numFmtId="10" fontId="3" fillId="0" borderId="0" xfId="2" applyNumberFormat="1" applyFont="1"/>
    <xf numFmtId="166" fontId="3" fillId="0" borderId="0" xfId="1" applyNumberFormat="1" applyFont="1"/>
    <xf numFmtId="13" fontId="9" fillId="0" borderId="1" xfId="2" applyNumberFormat="1" applyFont="1" applyBorder="1"/>
    <xf numFmtId="14" fontId="10" fillId="0" borderId="0" xfId="2" applyNumberFormat="1" applyFont="1"/>
    <xf numFmtId="165" fontId="10" fillId="0" borderId="0" xfId="2" applyNumberFormat="1" applyFont="1"/>
    <xf numFmtId="164" fontId="10" fillId="0" borderId="0" xfId="2" applyNumberFormat="1" applyFont="1"/>
    <xf numFmtId="10" fontId="3" fillId="0" borderId="0" xfId="2" applyNumberFormat="1" applyFont="1" applyAlignment="1">
      <alignment horizontal="right"/>
    </xf>
    <xf numFmtId="0" fontId="11" fillId="0" borderId="0" xfId="2" applyFont="1"/>
    <xf numFmtId="0" fontId="4" fillId="0" borderId="2" xfId="2" applyFont="1" applyBorder="1" applyAlignment="1">
      <alignment horizontal="center"/>
    </xf>
    <xf numFmtId="4" fontId="3" fillId="0" borderId="0" xfId="1" applyNumberFormat="1" applyFont="1"/>
    <xf numFmtId="4" fontId="3" fillId="2" borderId="0" xfId="2" applyNumberFormat="1" applyFont="1" applyFill="1"/>
    <xf numFmtId="4" fontId="3" fillId="3" borderId="0" xfId="2" applyNumberFormat="1" applyFont="1" applyFill="1"/>
    <xf numFmtId="4" fontId="3" fillId="0" borderId="0" xfId="2" applyNumberFormat="1" applyFont="1" applyFill="1"/>
    <xf numFmtId="164" fontId="13" fillId="0" borderId="0" xfId="2" applyNumberFormat="1" applyFont="1"/>
    <xf numFmtId="0" fontId="13" fillId="0" borderId="0" xfId="0" applyFont="1"/>
  </cellXfs>
  <cellStyles count="3">
    <cellStyle name="Prozent" xfId="1" builtinId="5"/>
    <cellStyle name="Standard" xfId="0" builtinId="0"/>
    <cellStyle name="Standard_LBS20T_1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1020"/>
  <sheetViews>
    <sheetView zoomScaleNormal="100" workbookViewId="0">
      <selection activeCell="D27" sqref="D27"/>
    </sheetView>
  </sheetViews>
  <sheetFormatPr baseColWidth="10" defaultColWidth="11.44140625" defaultRowHeight="12.6" x14ac:dyDescent="0.25"/>
  <cols>
    <col min="1" max="1" width="4.6640625" style="1" customWidth="1"/>
    <col min="2" max="2" width="12.109375" style="1" customWidth="1"/>
    <col min="3" max="4" width="11.6640625" style="1" bestFit="1" customWidth="1"/>
    <col min="5" max="5" width="10.88671875" style="1" customWidth="1"/>
    <col min="6" max="6" width="14.33203125" style="1" bestFit="1" customWidth="1"/>
    <col min="7" max="7" width="11.6640625" style="1" bestFit="1" customWidth="1"/>
    <col min="8" max="8" width="10.33203125" style="1" bestFit="1" customWidth="1"/>
    <col min="9" max="9" width="10.33203125" style="1" customWidth="1"/>
    <col min="10" max="10" width="8.44140625" style="1" bestFit="1" customWidth="1"/>
    <col min="11" max="11" width="4.6640625" style="1" customWidth="1"/>
    <col min="12" max="12" width="10.6640625" style="1" customWidth="1"/>
    <col min="13" max="13" width="9.6640625" style="1" bestFit="1" customWidth="1"/>
    <col min="14" max="14" width="13.21875" style="1" customWidth="1"/>
    <col min="15" max="15" width="12.6640625" style="1" bestFit="1" customWidth="1"/>
    <col min="16" max="16" width="11.5546875" customWidth="1"/>
    <col min="17" max="16384" width="11.44140625" style="1"/>
  </cols>
  <sheetData>
    <row r="1" spans="1:15" ht="15.6" x14ac:dyDescent="0.3">
      <c r="A1" s="2" t="s">
        <v>214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2" x14ac:dyDescent="0.25">
      <c r="A2" s="4" t="s">
        <v>201</v>
      </c>
      <c r="B2" s="3"/>
      <c r="C2" s="5">
        <v>500000</v>
      </c>
      <c r="D2" s="18"/>
      <c r="E2" s="3"/>
      <c r="G2" s="4" t="s">
        <v>190</v>
      </c>
      <c r="H2" s="3">
        <v>0.503</v>
      </c>
      <c r="I2" s="3"/>
      <c r="J2" s="3"/>
      <c r="K2" s="3"/>
      <c r="L2" s="3"/>
      <c r="M2" s="3"/>
      <c r="N2" s="3"/>
      <c r="O2" s="3"/>
    </row>
    <row r="3" spans="1:15" ht="12.75" customHeight="1" x14ac:dyDescent="0.3">
      <c r="A3" s="4" t="s">
        <v>211</v>
      </c>
      <c r="B3" s="3"/>
      <c r="C3" s="6">
        <f>C2*H3</f>
        <v>225000</v>
      </c>
      <c r="D3" s="3"/>
      <c r="E3" s="3"/>
      <c r="G3" s="4" t="s">
        <v>191</v>
      </c>
      <c r="H3" s="3">
        <v>0.45</v>
      </c>
      <c r="I3" s="3"/>
      <c r="J3" s="3"/>
      <c r="K3" s="19" t="s">
        <v>0</v>
      </c>
      <c r="L3" s="3"/>
      <c r="M3" s="3"/>
      <c r="N3" s="3"/>
      <c r="O3" s="3"/>
    </row>
    <row r="4" spans="1:15" ht="13.2" x14ac:dyDescent="0.25">
      <c r="A4" s="7" t="s">
        <v>791</v>
      </c>
      <c r="B4" s="8"/>
      <c r="C4" s="6">
        <f>$C$2*0.00025</f>
        <v>125</v>
      </c>
      <c r="D4" s="8"/>
      <c r="E4" s="3"/>
      <c r="F4" s="9"/>
      <c r="G4" s="4" t="s">
        <v>192</v>
      </c>
      <c r="I4" s="3"/>
      <c r="J4" s="3"/>
      <c r="K4" s="20" t="s">
        <v>213</v>
      </c>
      <c r="M4" s="29">
        <v>3.5</v>
      </c>
      <c r="N4" s="3"/>
    </row>
    <row r="5" spans="1:15" ht="13.2" x14ac:dyDescent="0.25">
      <c r="A5" s="7" t="s">
        <v>202</v>
      </c>
      <c r="B5" s="8"/>
      <c r="C5" s="22">
        <v>1E-4</v>
      </c>
      <c r="D5" s="8"/>
      <c r="E5" s="3"/>
      <c r="F5" s="3"/>
      <c r="G5" s="3"/>
      <c r="H5" s="3"/>
      <c r="I5" s="3"/>
      <c r="J5" s="11" t="s">
        <v>197</v>
      </c>
      <c r="K5" s="20" t="s">
        <v>200</v>
      </c>
      <c r="L5" s="8"/>
      <c r="M5" s="6">
        <f>$C$2*M4/1000</f>
        <v>1750</v>
      </c>
      <c r="N5" s="3"/>
    </row>
    <row r="6" spans="1:15" ht="13.2" x14ac:dyDescent="0.25">
      <c r="A6" s="8"/>
      <c r="B6" s="8"/>
      <c r="C6" s="8"/>
      <c r="D6" s="12" t="s">
        <v>206</v>
      </c>
      <c r="E6" s="12" t="s">
        <v>208</v>
      </c>
      <c r="F6" s="12" t="s">
        <v>198</v>
      </c>
      <c r="G6" s="12" t="s">
        <v>204</v>
      </c>
      <c r="H6" s="12" t="s">
        <v>196</v>
      </c>
      <c r="I6" s="12" t="s">
        <v>209</v>
      </c>
      <c r="J6" s="30" t="s">
        <v>194</v>
      </c>
      <c r="K6" s="7" t="s">
        <v>199</v>
      </c>
      <c r="L6" s="3"/>
      <c r="M6" s="22">
        <f>IF(C2&gt;=500000,1.95%,3.5%)</f>
        <v>1.95E-2</v>
      </c>
      <c r="N6" s="3"/>
      <c r="O6" s="28" t="s">
        <v>188</v>
      </c>
    </row>
    <row r="7" spans="1:15" x14ac:dyDescent="0.25">
      <c r="A7" s="12" t="s">
        <v>212</v>
      </c>
      <c r="B7" s="12" t="s">
        <v>1</v>
      </c>
      <c r="C7" s="12" t="s">
        <v>2</v>
      </c>
      <c r="D7" s="12" t="s">
        <v>205</v>
      </c>
      <c r="E7" s="12" t="s">
        <v>207</v>
      </c>
      <c r="F7" s="12" t="s">
        <v>189</v>
      </c>
      <c r="G7" s="12" t="s">
        <v>203</v>
      </c>
      <c r="H7" s="12" t="s">
        <v>195</v>
      </c>
      <c r="I7" s="12" t="s">
        <v>210</v>
      </c>
      <c r="J7" s="30" t="s">
        <v>193</v>
      </c>
      <c r="K7" s="12" t="s">
        <v>212</v>
      </c>
      <c r="L7" s="12" t="s">
        <v>1</v>
      </c>
      <c r="M7" s="12" t="s">
        <v>2</v>
      </c>
      <c r="N7" s="12" t="s">
        <v>4</v>
      </c>
      <c r="O7" s="12" t="s">
        <v>3</v>
      </c>
    </row>
    <row r="8" spans="1:15" ht="2.25" customHeight="1" x14ac:dyDescent="0.25">
      <c r="A8" s="13"/>
      <c r="B8" s="14"/>
      <c r="C8" s="5"/>
      <c r="D8" s="6"/>
      <c r="E8" s="6"/>
      <c r="F8" s="6"/>
      <c r="G8" s="6"/>
      <c r="H8" s="6"/>
      <c r="I8" s="6"/>
      <c r="J8" s="6"/>
      <c r="K8" s="21"/>
      <c r="L8" s="14"/>
      <c r="M8" s="10"/>
      <c r="N8" s="15"/>
      <c r="O8" s="6"/>
    </row>
    <row r="9" spans="1:15" ht="13.2" x14ac:dyDescent="0.25">
      <c r="A9" s="13" t="s">
        <v>5</v>
      </c>
      <c r="B9" s="14">
        <v>45658</v>
      </c>
      <c r="C9" s="5">
        <f>-1%*C2+0</f>
        <v>-5000</v>
      </c>
      <c r="D9" s="6">
        <f t="shared" ref="D9:D72" si="0">C9+D8+IF(MONTH(B9)=1,ROUND(E8,2),0)</f>
        <v>-5000</v>
      </c>
      <c r="E9" s="6">
        <f t="shared" ref="E9:E40" si="1">MAX(0,IF(MONTH(B9)=1,0,E8)+(D9-C9)*$C$5*30/360+C9*$C$5*(30-DAY(B9))/360)</f>
        <v>0</v>
      </c>
      <c r="F9" s="6">
        <f>SUM($D$8:D9)</f>
        <v>-5000</v>
      </c>
      <c r="G9" s="6">
        <f t="shared" ref="G9:G10" si="2">MAX($C$2-D9,50%*$C$2)</f>
        <v>505000</v>
      </c>
      <c r="H9" s="23">
        <f t="shared" ref="H9:H40" si="3">D9/$C$2-$H$3</f>
        <v>-0.46</v>
      </c>
      <c r="I9" s="31">
        <f t="shared" ref="I9:I40" si="4">1-64*($M$5-0.004*$C$2)/$C$2*H9</f>
        <v>0.98528000000000004</v>
      </c>
      <c r="J9" s="16">
        <f t="shared" ref="J9:J40" si="5">(200*$M$5*I9)/(G9/750+$H$2*G9*G9/(F9+3*G9))</f>
        <v>4.0274045061406101</v>
      </c>
      <c r="K9" s="24" t="s">
        <v>5</v>
      </c>
      <c r="L9" s="14">
        <v>46905</v>
      </c>
      <c r="M9" s="26">
        <f>-(C2-C3)*1</f>
        <v>-275000</v>
      </c>
      <c r="N9" s="27">
        <f>M9</f>
        <v>-275000</v>
      </c>
      <c r="O9" s="27">
        <f>N9*$M$6/12</f>
        <v>-446.875</v>
      </c>
    </row>
    <row r="10" spans="1:15" ht="13.2" x14ac:dyDescent="0.25">
      <c r="A10" s="13" t="s">
        <v>6</v>
      </c>
      <c r="B10" s="17">
        <f>DATE(YEAR(B9),MONTH(B9)+1,IF(MONTH(B9)=1,28,30))</f>
        <v>45716</v>
      </c>
      <c r="C10" s="5">
        <f>0+IF(MONTH(B10)=12,-15)</f>
        <v>0</v>
      </c>
      <c r="D10" s="6">
        <f t="shared" si="0"/>
        <v>-5000</v>
      </c>
      <c r="E10" s="6">
        <f t="shared" si="1"/>
        <v>0</v>
      </c>
      <c r="F10" s="6">
        <f>SUM($D$8:D10)</f>
        <v>-10000</v>
      </c>
      <c r="G10" s="6">
        <f t="shared" si="2"/>
        <v>505000</v>
      </c>
      <c r="H10" s="23">
        <f t="shared" si="3"/>
        <v>-0.46</v>
      </c>
      <c r="I10" s="31">
        <f t="shared" si="4"/>
        <v>0.98528000000000004</v>
      </c>
      <c r="J10" s="16">
        <f t="shared" si="5"/>
        <v>4.0141732538235955</v>
      </c>
      <c r="K10" s="24" t="s">
        <v>6</v>
      </c>
      <c r="L10" s="25">
        <f t="shared" ref="L10:L73" si="6">DATE(YEAR(L9),MONTH(L9)+1,1)</f>
        <v>46935</v>
      </c>
      <c r="M10" s="26">
        <f t="shared" ref="M10:M41" si="7">MIN($M$5,-N9-O9)</f>
        <v>1750</v>
      </c>
      <c r="N10" s="27">
        <f t="shared" ref="N10:N73" si="8">M10+N9+O9</f>
        <v>-273696.875</v>
      </c>
      <c r="O10" s="27">
        <f t="shared" ref="O10:O40" si="9">N10*$M$6/12</f>
        <v>-444.75742187500003</v>
      </c>
    </row>
    <row r="11" spans="1:15" ht="13.2" x14ac:dyDescent="0.25">
      <c r="A11" s="13" t="s">
        <v>7</v>
      </c>
      <c r="B11" s="17">
        <f>DATE(YEAR(B10),MONTH(B10)+1,IF(MONTH(B10)=1,28,30))</f>
        <v>45746</v>
      </c>
      <c r="C11" s="5">
        <f>0+IF(MONTH(B11)=12,-15)</f>
        <v>0</v>
      </c>
      <c r="D11" s="6">
        <f t="shared" si="0"/>
        <v>-5000</v>
      </c>
      <c r="E11" s="6">
        <f t="shared" si="1"/>
        <v>0</v>
      </c>
      <c r="F11" s="6">
        <f>SUM($D$8:D11)</f>
        <v>-15000</v>
      </c>
      <c r="G11" s="6">
        <f t="shared" ref="G11:G42" si="10">MAX($C$2-D11,50%*$C$2)</f>
        <v>505000</v>
      </c>
      <c r="H11" s="23">
        <f t="shared" si="3"/>
        <v>-0.46</v>
      </c>
      <c r="I11" s="31">
        <f t="shared" si="4"/>
        <v>0.98528000000000004</v>
      </c>
      <c r="J11" s="16">
        <f t="shared" si="5"/>
        <v>4.0009413124192328</v>
      </c>
      <c r="K11" s="24" t="s">
        <v>7</v>
      </c>
      <c r="L11" s="25">
        <f t="shared" si="6"/>
        <v>46966</v>
      </c>
      <c r="M11" s="26">
        <f t="shared" si="7"/>
        <v>1750</v>
      </c>
      <c r="N11" s="27">
        <f t="shared" si="8"/>
        <v>-272391.63242187502</v>
      </c>
      <c r="O11" s="27">
        <f t="shared" si="9"/>
        <v>-442.6364026855469</v>
      </c>
    </row>
    <row r="12" spans="1:15" ht="13.2" x14ac:dyDescent="0.25">
      <c r="A12" s="13" t="s">
        <v>8</v>
      </c>
      <c r="B12" s="17">
        <f t="shared" ref="B12:B75" si="11">DATE(YEAR(B11),MONTH(B11)+1,IF(MONTH(B11)=1,28,30))</f>
        <v>45777</v>
      </c>
      <c r="C12" s="5">
        <f>0+IF(MONTH(B12)=12,-15)</f>
        <v>0</v>
      </c>
      <c r="D12" s="6">
        <f t="shared" si="0"/>
        <v>-5000</v>
      </c>
      <c r="E12" s="6">
        <f t="shared" si="1"/>
        <v>0</v>
      </c>
      <c r="F12" s="6">
        <f>SUM($D$8:D12)</f>
        <v>-20000</v>
      </c>
      <c r="G12" s="6">
        <f t="shared" si="10"/>
        <v>505000</v>
      </c>
      <c r="H12" s="23">
        <f t="shared" si="3"/>
        <v>-0.46</v>
      </c>
      <c r="I12" s="31">
        <f t="shared" si="4"/>
        <v>0.98528000000000004</v>
      </c>
      <c r="J12" s="16">
        <f t="shared" si="5"/>
        <v>3.9877086818736887</v>
      </c>
      <c r="K12" s="24" t="s">
        <v>8</v>
      </c>
      <c r="L12" s="25">
        <f t="shared" si="6"/>
        <v>46997</v>
      </c>
      <c r="M12" s="26">
        <f t="shared" si="7"/>
        <v>1750</v>
      </c>
      <c r="N12" s="27">
        <f t="shared" si="8"/>
        <v>-271084.26882456057</v>
      </c>
      <c r="O12" s="27">
        <f t="shared" si="9"/>
        <v>-440.51193683991096</v>
      </c>
    </row>
    <row r="13" spans="1:15" ht="13.2" x14ac:dyDescent="0.25">
      <c r="A13" s="13" t="s">
        <v>9</v>
      </c>
      <c r="B13" s="17">
        <f t="shared" si="11"/>
        <v>45807</v>
      </c>
      <c r="C13" s="5">
        <f>125</f>
        <v>125</v>
      </c>
      <c r="D13" s="6">
        <f t="shared" si="0"/>
        <v>-4875</v>
      </c>
      <c r="E13" s="6">
        <f t="shared" si="1"/>
        <v>0</v>
      </c>
      <c r="F13" s="6">
        <f>SUM($D$8:D13)</f>
        <v>-24875</v>
      </c>
      <c r="G13" s="6">
        <f t="shared" si="10"/>
        <v>504875</v>
      </c>
      <c r="H13" s="23">
        <f t="shared" si="3"/>
        <v>-0.45974999999999999</v>
      </c>
      <c r="I13" s="31">
        <f t="shared" si="4"/>
        <v>0.98528800000000005</v>
      </c>
      <c r="J13" s="16">
        <f t="shared" si="5"/>
        <v>3.9758062869570874</v>
      </c>
      <c r="K13" s="24" t="s">
        <v>9</v>
      </c>
      <c r="L13" s="25">
        <f t="shared" si="6"/>
        <v>47027</v>
      </c>
      <c r="M13" s="26">
        <f t="shared" si="7"/>
        <v>1750</v>
      </c>
      <c r="N13" s="27">
        <f t="shared" si="8"/>
        <v>-269774.78076140047</v>
      </c>
      <c r="O13" s="27">
        <f t="shared" si="9"/>
        <v>-438.38401873727577</v>
      </c>
    </row>
    <row r="14" spans="1:15" ht="13.2" x14ac:dyDescent="0.25">
      <c r="A14" s="13" t="s">
        <v>10</v>
      </c>
      <c r="B14" s="17">
        <f t="shared" si="11"/>
        <v>45838</v>
      </c>
      <c r="C14" s="5">
        <f>125</f>
        <v>125</v>
      </c>
      <c r="D14" s="6">
        <f t="shared" si="0"/>
        <v>-4750</v>
      </c>
      <c r="E14" s="6">
        <f t="shared" si="1"/>
        <v>0</v>
      </c>
      <c r="F14" s="6">
        <f>SUM($D$8:D14)</f>
        <v>-29625</v>
      </c>
      <c r="G14" s="6">
        <f t="shared" si="10"/>
        <v>504750</v>
      </c>
      <c r="H14" s="23">
        <f t="shared" si="3"/>
        <v>-0.45950000000000002</v>
      </c>
      <c r="I14" s="31">
        <f t="shared" si="4"/>
        <v>0.98529599999999995</v>
      </c>
      <c r="J14" s="16">
        <f t="shared" si="5"/>
        <v>3.9642219184001766</v>
      </c>
      <c r="K14" s="24" t="s">
        <v>10</v>
      </c>
      <c r="L14" s="25">
        <f t="shared" si="6"/>
        <v>47058</v>
      </c>
      <c r="M14" s="26">
        <f t="shared" si="7"/>
        <v>1750</v>
      </c>
      <c r="N14" s="27">
        <f t="shared" si="8"/>
        <v>-268463.16478013777</v>
      </c>
      <c r="O14" s="27">
        <f t="shared" si="9"/>
        <v>-436.2526427677239</v>
      </c>
    </row>
    <row r="15" spans="1:15" ht="13.2" x14ac:dyDescent="0.25">
      <c r="A15" s="13" t="s">
        <v>11</v>
      </c>
      <c r="B15" s="17">
        <f t="shared" si="11"/>
        <v>45868</v>
      </c>
      <c r="C15" s="5">
        <f>125</f>
        <v>125</v>
      </c>
      <c r="D15" s="6">
        <f>C15+D14+IF(MONTH(B15)=1,ROUND(E14,2),0)</f>
        <v>-4625</v>
      </c>
      <c r="E15" s="6">
        <f t="shared" si="1"/>
        <v>0</v>
      </c>
      <c r="F15" s="6">
        <f>SUM($D$8:D15)</f>
        <v>-34250</v>
      </c>
      <c r="G15" s="6">
        <f>MAX($C$2-D15,50%*$C$2)</f>
        <v>504625</v>
      </c>
      <c r="H15" s="23">
        <f t="shared" si="3"/>
        <v>-0.45924999999999999</v>
      </c>
      <c r="I15" s="31">
        <f t="shared" si="4"/>
        <v>0.98530399999999996</v>
      </c>
      <c r="J15" s="16">
        <f t="shared" si="5"/>
        <v>3.9529561101281301</v>
      </c>
      <c r="K15" s="24" t="s">
        <v>11</v>
      </c>
      <c r="L15" s="25">
        <f t="shared" si="6"/>
        <v>47088</v>
      </c>
      <c r="M15" s="26">
        <f t="shared" si="7"/>
        <v>1750</v>
      </c>
      <c r="N15" s="27">
        <f t="shared" si="8"/>
        <v>-267149.41742290551</v>
      </c>
      <c r="O15" s="27">
        <f t="shared" si="9"/>
        <v>-434.11780331222144</v>
      </c>
    </row>
    <row r="16" spans="1:15" ht="13.2" x14ac:dyDescent="0.25">
      <c r="A16" s="13" t="s">
        <v>12</v>
      </c>
      <c r="B16" s="17">
        <f t="shared" si="11"/>
        <v>45899</v>
      </c>
      <c r="C16" s="5">
        <f>125</f>
        <v>125</v>
      </c>
      <c r="D16" s="6">
        <f t="shared" si="0"/>
        <v>-4500</v>
      </c>
      <c r="E16" s="6">
        <f t="shared" si="1"/>
        <v>0</v>
      </c>
      <c r="F16" s="6">
        <f>SUM($D$8:D16)</f>
        <v>-38750</v>
      </c>
      <c r="G16" s="6">
        <f t="shared" si="10"/>
        <v>504500</v>
      </c>
      <c r="H16" s="23">
        <f t="shared" si="3"/>
        <v>-0.45900000000000002</v>
      </c>
      <c r="I16" s="31">
        <f t="shared" si="4"/>
        <v>0.98531199999999997</v>
      </c>
      <c r="J16" s="16">
        <f t="shared" si="5"/>
        <v>3.9420093956510049</v>
      </c>
      <c r="K16" s="24" t="s">
        <v>12</v>
      </c>
      <c r="L16" s="25">
        <f t="shared" si="6"/>
        <v>47119</v>
      </c>
      <c r="M16" s="26">
        <f t="shared" si="7"/>
        <v>1750</v>
      </c>
      <c r="N16" s="27">
        <f t="shared" si="8"/>
        <v>-265833.5352262177</v>
      </c>
      <c r="O16" s="27">
        <f t="shared" si="9"/>
        <v>-431.97949474260378</v>
      </c>
    </row>
    <row r="17" spans="1:15" ht="13.2" x14ac:dyDescent="0.25">
      <c r="A17" s="13" t="s">
        <v>13</v>
      </c>
      <c r="B17" s="17">
        <f t="shared" si="11"/>
        <v>45930</v>
      </c>
      <c r="C17" s="5">
        <f>125</f>
        <v>125</v>
      </c>
      <c r="D17" s="6">
        <f t="shared" si="0"/>
        <v>-4375</v>
      </c>
      <c r="E17" s="6">
        <f t="shared" si="1"/>
        <v>0</v>
      </c>
      <c r="F17" s="6">
        <f>SUM($D$8:D17)</f>
        <v>-43125</v>
      </c>
      <c r="G17" s="6">
        <f t="shared" si="10"/>
        <v>504375</v>
      </c>
      <c r="H17" s="23">
        <f t="shared" si="3"/>
        <v>-0.45874999999999999</v>
      </c>
      <c r="I17" s="31">
        <f t="shared" si="4"/>
        <v>0.98531999999999997</v>
      </c>
      <c r="J17" s="16">
        <f t="shared" si="5"/>
        <v>3.9313823080600114</v>
      </c>
      <c r="K17" s="24" t="s">
        <v>13</v>
      </c>
      <c r="L17" s="25">
        <f t="shared" si="6"/>
        <v>47150</v>
      </c>
      <c r="M17" s="26">
        <f t="shared" si="7"/>
        <v>1750</v>
      </c>
      <c r="N17" s="27">
        <f t="shared" si="8"/>
        <v>-264515.51472096029</v>
      </c>
      <c r="O17" s="27">
        <f t="shared" si="9"/>
        <v>-429.83771142156047</v>
      </c>
    </row>
    <row r="18" spans="1:15" ht="13.2" x14ac:dyDescent="0.25">
      <c r="A18" s="13" t="s">
        <v>14</v>
      </c>
      <c r="B18" s="17">
        <f t="shared" si="11"/>
        <v>45960</v>
      </c>
      <c r="C18" s="5">
        <f>125</f>
        <v>125</v>
      </c>
      <c r="D18" s="6">
        <f t="shared" si="0"/>
        <v>-4250</v>
      </c>
      <c r="E18" s="6">
        <f t="shared" si="1"/>
        <v>0</v>
      </c>
      <c r="F18" s="6">
        <f>SUM($D$8:D18)</f>
        <v>-47375</v>
      </c>
      <c r="G18" s="6">
        <f t="shared" si="10"/>
        <v>504250</v>
      </c>
      <c r="H18" s="23">
        <f t="shared" si="3"/>
        <v>-0.45850000000000002</v>
      </c>
      <c r="I18" s="31">
        <f t="shared" si="4"/>
        <v>0.98532799999999998</v>
      </c>
      <c r="J18" s="16">
        <f t="shared" si="5"/>
        <v>3.9210753800237743</v>
      </c>
      <c r="K18" s="24" t="s">
        <v>14</v>
      </c>
      <c r="L18" s="25">
        <f t="shared" si="6"/>
        <v>47178</v>
      </c>
      <c r="M18" s="26">
        <f t="shared" si="7"/>
        <v>1750</v>
      </c>
      <c r="N18" s="27">
        <f t="shared" si="8"/>
        <v>-263195.35243238183</v>
      </c>
      <c r="O18" s="27">
        <f t="shared" si="9"/>
        <v>-427.69244770262048</v>
      </c>
    </row>
    <row r="19" spans="1:15" ht="13.2" x14ac:dyDescent="0.25">
      <c r="A19" s="13" t="s">
        <v>15</v>
      </c>
      <c r="B19" s="17">
        <f t="shared" si="11"/>
        <v>45991</v>
      </c>
      <c r="C19" s="5">
        <f>125</f>
        <v>125</v>
      </c>
      <c r="D19" s="6">
        <f t="shared" si="0"/>
        <v>-4125</v>
      </c>
      <c r="E19" s="6">
        <f t="shared" si="1"/>
        <v>0</v>
      </c>
      <c r="F19" s="6">
        <f>SUM($D$8:D19)</f>
        <v>-51500</v>
      </c>
      <c r="G19" s="6">
        <f t="shared" si="10"/>
        <v>504125</v>
      </c>
      <c r="H19" s="23">
        <f t="shared" si="3"/>
        <v>-0.45824999999999999</v>
      </c>
      <c r="I19" s="31">
        <f t="shared" si="4"/>
        <v>0.98533599999999999</v>
      </c>
      <c r="J19" s="16">
        <f t="shared" si="5"/>
        <v>3.9110891437845976</v>
      </c>
      <c r="K19" s="24" t="s">
        <v>15</v>
      </c>
      <c r="L19" s="25">
        <f t="shared" si="6"/>
        <v>47209</v>
      </c>
      <c r="M19" s="26">
        <f t="shared" si="7"/>
        <v>1750</v>
      </c>
      <c r="N19" s="27">
        <f t="shared" si="8"/>
        <v>-261873.04488008446</v>
      </c>
      <c r="O19" s="27">
        <f t="shared" si="9"/>
        <v>-425.54369793013728</v>
      </c>
    </row>
    <row r="20" spans="1:15" ht="13.2" x14ac:dyDescent="0.25">
      <c r="A20" s="13" t="s">
        <v>16</v>
      </c>
      <c r="B20" s="17">
        <f t="shared" si="11"/>
        <v>46021</v>
      </c>
      <c r="C20" s="5">
        <f>125</f>
        <v>125</v>
      </c>
      <c r="D20" s="6">
        <f t="shared" si="0"/>
        <v>-4000</v>
      </c>
      <c r="E20" s="6">
        <f t="shared" si="1"/>
        <v>0</v>
      </c>
      <c r="F20" s="6">
        <f>SUM($D$8:D20)</f>
        <v>-55500</v>
      </c>
      <c r="G20" s="6">
        <f t="shared" si="10"/>
        <v>504000</v>
      </c>
      <c r="H20" s="23">
        <f t="shared" si="3"/>
        <v>-0.45800000000000002</v>
      </c>
      <c r="I20" s="31">
        <f t="shared" si="4"/>
        <v>0.985344</v>
      </c>
      <c r="J20" s="16">
        <f t="shared" si="5"/>
        <v>3.9014241311547289</v>
      </c>
      <c r="K20" s="24" t="s">
        <v>16</v>
      </c>
      <c r="L20" s="25">
        <f t="shared" si="6"/>
        <v>47239</v>
      </c>
      <c r="M20" s="26">
        <f t="shared" si="7"/>
        <v>1750</v>
      </c>
      <c r="N20" s="27">
        <f t="shared" si="8"/>
        <v>-260548.58857801461</v>
      </c>
      <c r="O20" s="27">
        <f t="shared" si="9"/>
        <v>-423.39145643927372</v>
      </c>
    </row>
    <row r="21" spans="1:15" ht="13.2" x14ac:dyDescent="0.25">
      <c r="A21" s="13" t="s">
        <v>17</v>
      </c>
      <c r="B21" s="17">
        <f t="shared" si="11"/>
        <v>46052</v>
      </c>
      <c r="C21" s="5">
        <f>125</f>
        <v>125</v>
      </c>
      <c r="D21" s="6">
        <f t="shared" si="0"/>
        <v>-3875</v>
      </c>
      <c r="E21" s="6">
        <f t="shared" si="1"/>
        <v>0</v>
      </c>
      <c r="F21" s="6">
        <f>SUM($D$8:D21)</f>
        <v>-59375</v>
      </c>
      <c r="G21" s="6">
        <f t="shared" si="10"/>
        <v>503875</v>
      </c>
      <c r="H21" s="23">
        <f t="shared" si="3"/>
        <v>-0.45774999999999999</v>
      </c>
      <c r="I21" s="31">
        <f t="shared" si="4"/>
        <v>0.98535200000000001</v>
      </c>
      <c r="J21" s="16">
        <f t="shared" si="5"/>
        <v>3.8920808735126124</v>
      </c>
      <c r="K21" s="24" t="s">
        <v>17</v>
      </c>
      <c r="L21" s="25">
        <f t="shared" si="6"/>
        <v>47270</v>
      </c>
      <c r="M21" s="26">
        <f t="shared" si="7"/>
        <v>1750</v>
      </c>
      <c r="N21" s="27">
        <f t="shared" si="8"/>
        <v>-259221.98003445388</v>
      </c>
      <c r="O21" s="27">
        <f t="shared" si="9"/>
        <v>-421.23571755598755</v>
      </c>
    </row>
    <row r="22" spans="1:15" ht="13.2" x14ac:dyDescent="0.25">
      <c r="A22" s="13" t="s">
        <v>18</v>
      </c>
      <c r="B22" s="17">
        <f t="shared" si="11"/>
        <v>46081</v>
      </c>
      <c r="C22" s="5">
        <f>125</f>
        <v>125</v>
      </c>
      <c r="D22" s="6">
        <f t="shared" si="0"/>
        <v>-3750</v>
      </c>
      <c r="E22" s="6">
        <f t="shared" si="1"/>
        <v>0</v>
      </c>
      <c r="F22" s="6">
        <f>SUM($D$8:D22)</f>
        <v>-63125</v>
      </c>
      <c r="G22" s="6">
        <f t="shared" si="10"/>
        <v>503750</v>
      </c>
      <c r="H22" s="23">
        <f t="shared" si="3"/>
        <v>-0.45750000000000002</v>
      </c>
      <c r="I22" s="31">
        <f t="shared" si="4"/>
        <v>0.98536000000000001</v>
      </c>
      <c r="J22" s="16">
        <f t="shared" si="5"/>
        <v>3.8830599017991552</v>
      </c>
      <c r="K22" s="24" t="s">
        <v>18</v>
      </c>
      <c r="L22" s="25">
        <f t="shared" si="6"/>
        <v>47300</v>
      </c>
      <c r="M22" s="26">
        <f t="shared" si="7"/>
        <v>1750</v>
      </c>
      <c r="N22" s="27">
        <f t="shared" si="8"/>
        <v>-257893.21575200986</v>
      </c>
      <c r="O22" s="27">
        <f t="shared" si="9"/>
        <v>-419.07647559701604</v>
      </c>
    </row>
    <row r="23" spans="1:15" ht="13.2" x14ac:dyDescent="0.25">
      <c r="A23" s="13" t="s">
        <v>19</v>
      </c>
      <c r="B23" s="17">
        <f t="shared" si="11"/>
        <v>46111</v>
      </c>
      <c r="C23" s="5">
        <f>125</f>
        <v>125</v>
      </c>
      <c r="D23" s="6">
        <f t="shared" si="0"/>
        <v>-3625</v>
      </c>
      <c r="E23" s="6">
        <f t="shared" si="1"/>
        <v>0</v>
      </c>
      <c r="F23" s="6">
        <f>SUM($D$8:D23)</f>
        <v>-66750</v>
      </c>
      <c r="G23" s="6">
        <f t="shared" si="10"/>
        <v>503625</v>
      </c>
      <c r="H23" s="23">
        <f t="shared" si="3"/>
        <v>-0.45724999999999999</v>
      </c>
      <c r="I23" s="31">
        <f t="shared" si="4"/>
        <v>0.98536800000000002</v>
      </c>
      <c r="J23" s="16">
        <f t="shared" si="5"/>
        <v>3.8743617465139844</v>
      </c>
      <c r="K23" s="24" t="s">
        <v>19</v>
      </c>
      <c r="L23" s="25">
        <f t="shared" si="6"/>
        <v>47331</v>
      </c>
      <c r="M23" s="26">
        <f t="shared" si="7"/>
        <v>1750</v>
      </c>
      <c r="N23" s="27">
        <f t="shared" si="8"/>
        <v>-256562.29222760687</v>
      </c>
      <c r="O23" s="27">
        <f t="shared" si="9"/>
        <v>-416.9137248698612</v>
      </c>
    </row>
    <row r="24" spans="1:15" ht="13.2" x14ac:dyDescent="0.25">
      <c r="A24" s="13" t="s">
        <v>20</v>
      </c>
      <c r="B24" s="17">
        <f t="shared" si="11"/>
        <v>46142</v>
      </c>
      <c r="C24" s="5">
        <f>125</f>
        <v>125</v>
      </c>
      <c r="D24" s="6">
        <f t="shared" si="0"/>
        <v>-3500</v>
      </c>
      <c r="E24" s="6">
        <f t="shared" si="1"/>
        <v>0</v>
      </c>
      <c r="F24" s="6">
        <f>SUM($D$8:D24)</f>
        <v>-70250</v>
      </c>
      <c r="G24" s="6">
        <f t="shared" si="10"/>
        <v>503500</v>
      </c>
      <c r="H24" s="23">
        <f t="shared" si="3"/>
        <v>-0.45700000000000002</v>
      </c>
      <c r="I24" s="31">
        <f t="shared" si="4"/>
        <v>0.98537600000000003</v>
      </c>
      <c r="J24" s="16">
        <f t="shared" si="5"/>
        <v>3.8659869377116989</v>
      </c>
      <c r="K24" s="24" t="s">
        <v>20</v>
      </c>
      <c r="L24" s="25">
        <f t="shared" si="6"/>
        <v>47362</v>
      </c>
      <c r="M24" s="26">
        <f t="shared" si="7"/>
        <v>1750</v>
      </c>
      <c r="N24" s="27">
        <f t="shared" si="8"/>
        <v>-255229.20595247674</v>
      </c>
      <c r="O24" s="27">
        <f t="shared" si="9"/>
        <v>-414.74745967277471</v>
      </c>
    </row>
    <row r="25" spans="1:15" ht="13.2" x14ac:dyDescent="0.25">
      <c r="A25" s="13" t="s">
        <v>21</v>
      </c>
      <c r="B25" s="17">
        <f t="shared" si="11"/>
        <v>46172</v>
      </c>
      <c r="C25" s="5">
        <f>125</f>
        <v>125</v>
      </c>
      <c r="D25" s="6">
        <f t="shared" si="0"/>
        <v>-3375</v>
      </c>
      <c r="E25" s="6">
        <f t="shared" si="1"/>
        <v>0</v>
      </c>
      <c r="F25" s="6">
        <f>SUM($D$8:D25)</f>
        <v>-73625</v>
      </c>
      <c r="G25" s="6">
        <f t="shared" si="10"/>
        <v>503375</v>
      </c>
      <c r="H25" s="23">
        <f t="shared" si="3"/>
        <v>-0.45674999999999999</v>
      </c>
      <c r="I25" s="31">
        <f t="shared" si="4"/>
        <v>0.98538400000000004</v>
      </c>
      <c r="J25" s="16">
        <f t="shared" si="5"/>
        <v>3.8579360049981273</v>
      </c>
      <c r="K25" s="24" t="s">
        <v>21</v>
      </c>
      <c r="L25" s="25">
        <f t="shared" si="6"/>
        <v>47392</v>
      </c>
      <c r="M25" s="26">
        <f t="shared" si="7"/>
        <v>1750</v>
      </c>
      <c r="N25" s="27">
        <f t="shared" si="8"/>
        <v>-253893.95341214951</v>
      </c>
      <c r="O25" s="27">
        <f t="shared" si="9"/>
        <v>-412.57767429474296</v>
      </c>
    </row>
    <row r="26" spans="1:15" ht="13.2" x14ac:dyDescent="0.25">
      <c r="A26" s="13" t="s">
        <v>22</v>
      </c>
      <c r="B26" s="17">
        <f t="shared" si="11"/>
        <v>46203</v>
      </c>
      <c r="C26" s="5">
        <f>125</f>
        <v>125</v>
      </c>
      <c r="D26" s="6">
        <f t="shared" si="0"/>
        <v>-3250</v>
      </c>
      <c r="E26" s="6">
        <f t="shared" si="1"/>
        <v>0</v>
      </c>
      <c r="F26" s="6">
        <f>SUM($D$8:D26)</f>
        <v>-76875</v>
      </c>
      <c r="G26" s="6">
        <f t="shared" si="10"/>
        <v>503250</v>
      </c>
      <c r="H26" s="23">
        <f t="shared" si="3"/>
        <v>-0.45650000000000002</v>
      </c>
      <c r="I26" s="31">
        <f t="shared" si="4"/>
        <v>0.98539200000000005</v>
      </c>
      <c r="J26" s="16">
        <f t="shared" si="5"/>
        <v>3.8502094775265849</v>
      </c>
      <c r="K26" s="24" t="s">
        <v>22</v>
      </c>
      <c r="L26" s="25">
        <f t="shared" si="6"/>
        <v>47423</v>
      </c>
      <c r="M26" s="26">
        <f t="shared" si="7"/>
        <v>1750</v>
      </c>
      <c r="N26" s="27">
        <f t="shared" si="8"/>
        <v>-252556.53108644424</v>
      </c>
      <c r="O26" s="27">
        <f t="shared" si="9"/>
        <v>-410.40436301547192</v>
      </c>
    </row>
    <row r="27" spans="1:15" ht="13.2" x14ac:dyDescent="0.25">
      <c r="A27" s="13" t="s">
        <v>23</v>
      </c>
      <c r="B27" s="17">
        <f t="shared" si="11"/>
        <v>46233</v>
      </c>
      <c r="C27" s="5">
        <f>125</f>
        <v>125</v>
      </c>
      <c r="D27" s="6">
        <f t="shared" si="0"/>
        <v>-3125</v>
      </c>
      <c r="E27" s="6">
        <f t="shared" si="1"/>
        <v>0</v>
      </c>
      <c r="F27" s="6">
        <f>SUM($D$8:D27)</f>
        <v>-80000</v>
      </c>
      <c r="G27" s="6">
        <f t="shared" si="10"/>
        <v>503125</v>
      </c>
      <c r="H27" s="23">
        <f t="shared" si="3"/>
        <v>-0.45624999999999999</v>
      </c>
      <c r="I27" s="31">
        <f t="shared" si="4"/>
        <v>0.98540000000000005</v>
      </c>
      <c r="J27" s="16">
        <f t="shared" si="5"/>
        <v>3.842807883994122</v>
      </c>
      <c r="K27" s="24" t="s">
        <v>23</v>
      </c>
      <c r="L27" s="25">
        <f t="shared" si="6"/>
        <v>47453</v>
      </c>
      <c r="M27" s="26">
        <f t="shared" si="7"/>
        <v>1750</v>
      </c>
      <c r="N27" s="27">
        <f t="shared" si="8"/>
        <v>-251216.93544945971</v>
      </c>
      <c r="O27" s="27">
        <f t="shared" si="9"/>
        <v>-408.22752010537198</v>
      </c>
    </row>
    <row r="28" spans="1:15" ht="13.2" x14ac:dyDescent="0.25">
      <c r="A28" s="13" t="s">
        <v>24</v>
      </c>
      <c r="B28" s="17">
        <f t="shared" si="11"/>
        <v>46264</v>
      </c>
      <c r="C28" s="5">
        <f>125</f>
        <v>125</v>
      </c>
      <c r="D28" s="6">
        <f t="shared" si="0"/>
        <v>-3000</v>
      </c>
      <c r="E28" s="6">
        <f t="shared" si="1"/>
        <v>0</v>
      </c>
      <c r="F28" s="6">
        <f>SUM($D$8:D28)</f>
        <v>-83000</v>
      </c>
      <c r="G28" s="6">
        <f t="shared" si="10"/>
        <v>503000</v>
      </c>
      <c r="H28" s="23">
        <f t="shared" si="3"/>
        <v>-0.45600000000000002</v>
      </c>
      <c r="I28" s="31">
        <f t="shared" si="4"/>
        <v>0.98540799999999995</v>
      </c>
      <c r="J28" s="16">
        <f t="shared" si="5"/>
        <v>3.8357317526377783</v>
      </c>
      <c r="K28" s="24" t="s">
        <v>24</v>
      </c>
      <c r="L28" s="25">
        <f t="shared" si="6"/>
        <v>47484</v>
      </c>
      <c r="M28" s="26">
        <f t="shared" si="7"/>
        <v>1750</v>
      </c>
      <c r="N28" s="27">
        <f t="shared" si="8"/>
        <v>-249875.16296956508</v>
      </c>
      <c r="O28" s="27">
        <f t="shared" si="9"/>
        <v>-406.0471398255433</v>
      </c>
    </row>
    <row r="29" spans="1:15" ht="13.2" x14ac:dyDescent="0.25">
      <c r="A29" s="13" t="s">
        <v>25</v>
      </c>
      <c r="B29" s="17">
        <f t="shared" si="11"/>
        <v>46295</v>
      </c>
      <c r="C29" s="5">
        <f>125</f>
        <v>125</v>
      </c>
      <c r="D29" s="6">
        <f t="shared" si="0"/>
        <v>-2875</v>
      </c>
      <c r="E29" s="6">
        <f t="shared" si="1"/>
        <v>0</v>
      </c>
      <c r="F29" s="6">
        <f>SUM($D$8:D29)</f>
        <v>-85875</v>
      </c>
      <c r="G29" s="6">
        <f t="shared" si="10"/>
        <v>502875</v>
      </c>
      <c r="H29" s="23">
        <f t="shared" si="3"/>
        <v>-0.45574999999999999</v>
      </c>
      <c r="I29" s="31">
        <f t="shared" si="4"/>
        <v>0.98541599999999996</v>
      </c>
      <c r="J29" s="16">
        <f t="shared" si="5"/>
        <v>3.8289816112308377</v>
      </c>
      <c r="K29" s="24" t="s">
        <v>25</v>
      </c>
      <c r="L29" s="25">
        <f t="shared" si="6"/>
        <v>47515</v>
      </c>
      <c r="M29" s="26">
        <f t="shared" si="7"/>
        <v>1750</v>
      </c>
      <c r="N29" s="27">
        <f t="shared" si="8"/>
        <v>-248531.21010939061</v>
      </c>
      <c r="O29" s="27">
        <f t="shared" si="9"/>
        <v>-403.86321642775971</v>
      </c>
    </row>
    <row r="30" spans="1:15" ht="13.2" x14ac:dyDescent="0.25">
      <c r="A30" s="13" t="s">
        <v>26</v>
      </c>
      <c r="B30" s="17">
        <f t="shared" si="11"/>
        <v>46325</v>
      </c>
      <c r="C30" s="5">
        <f>125</f>
        <v>125</v>
      </c>
      <c r="D30" s="6">
        <f t="shared" si="0"/>
        <v>-2750</v>
      </c>
      <c r="E30" s="6">
        <f t="shared" si="1"/>
        <v>0</v>
      </c>
      <c r="F30" s="6">
        <f>SUM($D$8:D30)</f>
        <v>-88625</v>
      </c>
      <c r="G30" s="6">
        <f t="shared" si="10"/>
        <v>502750</v>
      </c>
      <c r="H30" s="23">
        <f t="shared" si="3"/>
        <v>-0.45550000000000002</v>
      </c>
      <c r="I30" s="31">
        <f t="shared" si="4"/>
        <v>0.98542399999999997</v>
      </c>
      <c r="J30" s="16">
        <f t="shared" si="5"/>
        <v>3.8225579870790698</v>
      </c>
      <c r="K30" s="24" t="s">
        <v>26</v>
      </c>
      <c r="L30" s="25">
        <f t="shared" si="6"/>
        <v>47543</v>
      </c>
      <c r="M30" s="26">
        <f t="shared" si="7"/>
        <v>1750</v>
      </c>
      <c r="N30" s="27">
        <f t="shared" si="8"/>
        <v>-247185.07332581838</v>
      </c>
      <c r="O30" s="27">
        <f t="shared" si="9"/>
        <v>-401.67574415445483</v>
      </c>
    </row>
    <row r="31" spans="1:15" ht="13.2" x14ac:dyDescent="0.25">
      <c r="A31" s="13" t="s">
        <v>27</v>
      </c>
      <c r="B31" s="17">
        <f t="shared" si="11"/>
        <v>46356</v>
      </c>
      <c r="C31" s="5">
        <f>125</f>
        <v>125</v>
      </c>
      <c r="D31" s="6">
        <f t="shared" si="0"/>
        <v>-2625</v>
      </c>
      <c r="E31" s="6">
        <f t="shared" si="1"/>
        <v>0</v>
      </c>
      <c r="F31" s="6">
        <f>SUM($D$8:D31)</f>
        <v>-91250</v>
      </c>
      <c r="G31" s="6">
        <f t="shared" si="10"/>
        <v>502625</v>
      </c>
      <c r="H31" s="23">
        <f t="shared" si="3"/>
        <v>-0.45524999999999999</v>
      </c>
      <c r="I31" s="31">
        <f t="shared" si="4"/>
        <v>0.98543199999999997</v>
      </c>
      <c r="J31" s="16">
        <f t="shared" si="5"/>
        <v>3.8164614070169858</v>
      </c>
      <c r="K31" s="24" t="s">
        <v>27</v>
      </c>
      <c r="L31" s="25">
        <f t="shared" si="6"/>
        <v>47574</v>
      </c>
      <c r="M31" s="26">
        <f t="shared" si="7"/>
        <v>1750</v>
      </c>
      <c r="N31" s="27">
        <f t="shared" si="8"/>
        <v>-245836.74906997284</v>
      </c>
      <c r="O31" s="27">
        <f t="shared" si="9"/>
        <v>-399.48471723870585</v>
      </c>
    </row>
    <row r="32" spans="1:15" ht="13.2" x14ac:dyDescent="0.25">
      <c r="A32" s="13" t="s">
        <v>28</v>
      </c>
      <c r="B32" s="17">
        <f t="shared" si="11"/>
        <v>46386</v>
      </c>
      <c r="C32" s="5">
        <f>125</f>
        <v>125</v>
      </c>
      <c r="D32" s="6">
        <f t="shared" si="0"/>
        <v>-2500</v>
      </c>
      <c r="E32" s="6">
        <f t="shared" si="1"/>
        <v>0</v>
      </c>
      <c r="F32" s="6">
        <f>SUM($D$8:D32)</f>
        <v>-93750</v>
      </c>
      <c r="G32" s="6">
        <f t="shared" si="10"/>
        <v>502500</v>
      </c>
      <c r="H32" s="23">
        <f t="shared" si="3"/>
        <v>-0.45500000000000002</v>
      </c>
      <c r="I32" s="31">
        <f t="shared" si="4"/>
        <v>0.98543999999999998</v>
      </c>
      <c r="J32" s="16">
        <f t="shared" si="5"/>
        <v>3.8106923974040869</v>
      </c>
      <c r="K32" s="24" t="s">
        <v>28</v>
      </c>
      <c r="L32" s="25">
        <f t="shared" si="6"/>
        <v>47604</v>
      </c>
      <c r="M32" s="26">
        <f t="shared" si="7"/>
        <v>1750</v>
      </c>
      <c r="N32" s="27">
        <f t="shared" si="8"/>
        <v>-244486.23378721153</v>
      </c>
      <c r="O32" s="27">
        <f t="shared" si="9"/>
        <v>-397.2901299042187</v>
      </c>
    </row>
    <row r="33" spans="1:15" ht="13.2" x14ac:dyDescent="0.25">
      <c r="A33" s="13" t="s">
        <v>29</v>
      </c>
      <c r="B33" s="17">
        <f t="shared" si="11"/>
        <v>46417</v>
      </c>
      <c r="C33" s="5">
        <f>125</f>
        <v>125</v>
      </c>
      <c r="D33" s="6">
        <f t="shared" si="0"/>
        <v>-2375</v>
      </c>
      <c r="E33" s="6">
        <f t="shared" si="1"/>
        <v>0</v>
      </c>
      <c r="F33" s="6">
        <f>SUM($D$8:D33)</f>
        <v>-96125</v>
      </c>
      <c r="G33" s="6">
        <f t="shared" si="10"/>
        <v>502375</v>
      </c>
      <c r="H33" s="23">
        <f t="shared" si="3"/>
        <v>-0.45474999999999999</v>
      </c>
      <c r="I33" s="31">
        <f t="shared" si="4"/>
        <v>0.98544799999999999</v>
      </c>
      <c r="J33" s="16">
        <f t="shared" si="5"/>
        <v>3.8052514841211083</v>
      </c>
      <c r="K33" s="24" t="s">
        <v>29</v>
      </c>
      <c r="L33" s="25">
        <f t="shared" si="6"/>
        <v>47635</v>
      </c>
      <c r="M33" s="26">
        <f t="shared" si="7"/>
        <v>1750</v>
      </c>
      <c r="N33" s="27">
        <f t="shared" si="8"/>
        <v>-243133.52391711576</v>
      </c>
      <c r="O33" s="27">
        <f t="shared" si="9"/>
        <v>-395.09197636531309</v>
      </c>
    </row>
    <row r="34" spans="1:15" ht="13.2" x14ac:dyDescent="0.25">
      <c r="A34" s="13" t="s">
        <v>30</v>
      </c>
      <c r="B34" s="17">
        <f t="shared" si="11"/>
        <v>46446</v>
      </c>
      <c r="C34" s="5">
        <f>125</f>
        <v>125</v>
      </c>
      <c r="D34" s="6">
        <f t="shared" si="0"/>
        <v>-2250</v>
      </c>
      <c r="E34" s="6">
        <f t="shared" si="1"/>
        <v>0</v>
      </c>
      <c r="F34" s="6">
        <f>SUM($D$8:D34)</f>
        <v>-98375</v>
      </c>
      <c r="G34" s="6">
        <f t="shared" si="10"/>
        <v>502250</v>
      </c>
      <c r="H34" s="23">
        <f t="shared" si="3"/>
        <v>-0.45450000000000002</v>
      </c>
      <c r="I34" s="31">
        <f t="shared" si="4"/>
        <v>0.985456</v>
      </c>
      <c r="J34" s="16">
        <f t="shared" si="5"/>
        <v>3.800139192566268</v>
      </c>
      <c r="K34" s="24" t="s">
        <v>30</v>
      </c>
      <c r="L34" s="25">
        <f t="shared" si="6"/>
        <v>47665</v>
      </c>
      <c r="M34" s="26">
        <f t="shared" si="7"/>
        <v>1750</v>
      </c>
      <c r="N34" s="27">
        <f t="shared" si="8"/>
        <v>-241778.61589348107</v>
      </c>
      <c r="O34" s="27">
        <f t="shared" si="9"/>
        <v>-392.89025082690677</v>
      </c>
    </row>
    <row r="35" spans="1:15" ht="13.2" x14ac:dyDescent="0.25">
      <c r="A35" s="13" t="s">
        <v>31</v>
      </c>
      <c r="B35" s="17">
        <f t="shared" si="11"/>
        <v>46476</v>
      </c>
      <c r="C35" s="5">
        <f>125</f>
        <v>125</v>
      </c>
      <c r="D35" s="6">
        <f t="shared" si="0"/>
        <v>-2125</v>
      </c>
      <c r="E35" s="6">
        <f t="shared" si="1"/>
        <v>0</v>
      </c>
      <c r="F35" s="6">
        <f>SUM($D$8:D35)</f>
        <v>-100500</v>
      </c>
      <c r="G35" s="6">
        <f t="shared" si="10"/>
        <v>502125</v>
      </c>
      <c r="H35" s="23">
        <f t="shared" si="3"/>
        <v>-0.45424999999999999</v>
      </c>
      <c r="I35" s="31">
        <f t="shared" si="4"/>
        <v>0.98546400000000001</v>
      </c>
      <c r="J35" s="16">
        <f t="shared" si="5"/>
        <v>3.7953560476515169</v>
      </c>
      <c r="K35" s="24" t="s">
        <v>31</v>
      </c>
      <c r="L35" s="25">
        <f t="shared" si="6"/>
        <v>47696</v>
      </c>
      <c r="M35" s="26">
        <f t="shared" si="7"/>
        <v>1750</v>
      </c>
      <c r="N35" s="27">
        <f t="shared" si="8"/>
        <v>-240421.50614430796</v>
      </c>
      <c r="O35" s="27">
        <f t="shared" si="9"/>
        <v>-390.68494748450047</v>
      </c>
    </row>
    <row r="36" spans="1:15" ht="13.2" x14ac:dyDescent="0.25">
      <c r="A36" s="13" t="s">
        <v>32</v>
      </c>
      <c r="B36" s="17">
        <f t="shared" si="11"/>
        <v>46507</v>
      </c>
      <c r="C36" s="5">
        <f>125</f>
        <v>125</v>
      </c>
      <c r="D36" s="6">
        <f t="shared" si="0"/>
        <v>-2000</v>
      </c>
      <c r="E36" s="6">
        <f t="shared" si="1"/>
        <v>0</v>
      </c>
      <c r="F36" s="6">
        <f>SUM($D$8:D36)</f>
        <v>-102500</v>
      </c>
      <c r="G36" s="6">
        <f t="shared" si="10"/>
        <v>502000</v>
      </c>
      <c r="H36" s="23">
        <f t="shared" si="3"/>
        <v>-0.45400000000000001</v>
      </c>
      <c r="I36" s="31">
        <f t="shared" si="4"/>
        <v>0.98547200000000001</v>
      </c>
      <c r="J36" s="16">
        <f t="shared" si="5"/>
        <v>3.7909025737987756</v>
      </c>
      <c r="K36" s="24" t="s">
        <v>32</v>
      </c>
      <c r="L36" s="25">
        <f t="shared" si="6"/>
        <v>47727</v>
      </c>
      <c r="M36" s="26">
        <f t="shared" si="7"/>
        <v>1750</v>
      </c>
      <c r="N36" s="27">
        <f t="shared" si="8"/>
        <v>-239062.19109179245</v>
      </c>
      <c r="O36" s="27">
        <f t="shared" si="9"/>
        <v>-388.47606052416273</v>
      </c>
    </row>
    <row r="37" spans="1:15" ht="13.2" x14ac:dyDescent="0.25">
      <c r="A37" s="13" t="s">
        <v>33</v>
      </c>
      <c r="B37" s="17">
        <f t="shared" si="11"/>
        <v>46537</v>
      </c>
      <c r="C37" s="5">
        <f>125</f>
        <v>125</v>
      </c>
      <c r="D37" s="6">
        <f t="shared" si="0"/>
        <v>-1875</v>
      </c>
      <c r="E37" s="6">
        <f t="shared" si="1"/>
        <v>0</v>
      </c>
      <c r="F37" s="6">
        <f>SUM($D$8:D37)</f>
        <v>-104375</v>
      </c>
      <c r="G37" s="6">
        <f t="shared" si="10"/>
        <v>501875</v>
      </c>
      <c r="H37" s="23">
        <f t="shared" si="3"/>
        <v>-0.45374999999999999</v>
      </c>
      <c r="I37" s="31">
        <f t="shared" si="4"/>
        <v>0.98548000000000002</v>
      </c>
      <c r="J37" s="16">
        <f t="shared" si="5"/>
        <v>3.7867792949361871</v>
      </c>
      <c r="K37" s="24" t="s">
        <v>33</v>
      </c>
      <c r="L37" s="25">
        <f t="shared" si="6"/>
        <v>47757</v>
      </c>
      <c r="M37" s="26">
        <f t="shared" si="7"/>
        <v>1750</v>
      </c>
      <c r="N37" s="27">
        <f t="shared" si="8"/>
        <v>-237700.66715231663</v>
      </c>
      <c r="O37" s="27">
        <f t="shared" si="9"/>
        <v>-386.26358412251449</v>
      </c>
    </row>
    <row r="38" spans="1:15" ht="13.2" x14ac:dyDescent="0.25">
      <c r="A38" s="13" t="s">
        <v>34</v>
      </c>
      <c r="B38" s="17">
        <f t="shared" si="11"/>
        <v>46568</v>
      </c>
      <c r="C38" s="5">
        <f>125</f>
        <v>125</v>
      </c>
      <c r="D38" s="6">
        <f t="shared" si="0"/>
        <v>-1750</v>
      </c>
      <c r="E38" s="6">
        <f t="shared" si="1"/>
        <v>0</v>
      </c>
      <c r="F38" s="6">
        <f>SUM($D$8:D38)</f>
        <v>-106125</v>
      </c>
      <c r="G38" s="6">
        <f t="shared" si="10"/>
        <v>501750</v>
      </c>
      <c r="H38" s="23">
        <f t="shared" si="3"/>
        <v>-0.45350000000000001</v>
      </c>
      <c r="I38" s="31">
        <f t="shared" si="4"/>
        <v>0.98548800000000003</v>
      </c>
      <c r="J38" s="16">
        <f t="shared" si="5"/>
        <v>3.7829867344943602</v>
      </c>
      <c r="K38" s="24" t="s">
        <v>34</v>
      </c>
      <c r="L38" s="25">
        <f t="shared" si="6"/>
        <v>47788</v>
      </c>
      <c r="M38" s="26">
        <f t="shared" si="7"/>
        <v>1750</v>
      </c>
      <c r="N38" s="27">
        <f t="shared" si="8"/>
        <v>-236336.93073643916</v>
      </c>
      <c r="O38" s="27">
        <f t="shared" si="9"/>
        <v>-384.04751244671365</v>
      </c>
    </row>
    <row r="39" spans="1:15" ht="13.2" x14ac:dyDescent="0.25">
      <c r="A39" s="13" t="s">
        <v>35</v>
      </c>
      <c r="B39" s="17">
        <f t="shared" si="11"/>
        <v>46598</v>
      </c>
      <c r="C39" s="5">
        <f>125</f>
        <v>125</v>
      </c>
      <c r="D39" s="6">
        <f t="shared" si="0"/>
        <v>-1625</v>
      </c>
      <c r="E39" s="6">
        <f t="shared" si="1"/>
        <v>0</v>
      </c>
      <c r="F39" s="6">
        <f>SUM($D$8:D39)</f>
        <v>-107750</v>
      </c>
      <c r="G39" s="6">
        <f t="shared" si="10"/>
        <v>501625</v>
      </c>
      <c r="H39" s="23">
        <f t="shared" si="3"/>
        <v>-0.45324999999999999</v>
      </c>
      <c r="I39" s="31">
        <f t="shared" si="4"/>
        <v>0.98549600000000004</v>
      </c>
      <c r="J39" s="16">
        <f t="shared" si="5"/>
        <v>3.7795254154026101</v>
      </c>
      <c r="K39" s="24" t="s">
        <v>35</v>
      </c>
      <c r="L39" s="25">
        <f t="shared" si="6"/>
        <v>47818</v>
      </c>
      <c r="M39" s="26">
        <f t="shared" si="7"/>
        <v>1750</v>
      </c>
      <c r="N39" s="27">
        <f t="shared" si="8"/>
        <v>-234970.97824888586</v>
      </c>
      <c r="O39" s="27">
        <f t="shared" si="9"/>
        <v>-381.82783965443952</v>
      </c>
    </row>
    <row r="40" spans="1:15" ht="13.2" x14ac:dyDescent="0.25">
      <c r="A40" s="13" t="s">
        <v>36</v>
      </c>
      <c r="B40" s="17">
        <f t="shared" si="11"/>
        <v>46629</v>
      </c>
      <c r="C40" s="5">
        <f>125</f>
        <v>125</v>
      </c>
      <c r="D40" s="6">
        <f t="shared" si="0"/>
        <v>-1500</v>
      </c>
      <c r="E40" s="6">
        <f t="shared" si="1"/>
        <v>0</v>
      </c>
      <c r="F40" s="6">
        <f>SUM($D$8:D40)</f>
        <v>-109250</v>
      </c>
      <c r="G40" s="6">
        <f t="shared" si="10"/>
        <v>501500</v>
      </c>
      <c r="H40" s="23">
        <f t="shared" si="3"/>
        <v>-0.45300000000000001</v>
      </c>
      <c r="I40" s="31">
        <f t="shared" si="4"/>
        <v>0.98550400000000005</v>
      </c>
      <c r="J40" s="16">
        <f t="shared" si="5"/>
        <v>3.776395860085203</v>
      </c>
      <c r="K40" s="24" t="s">
        <v>36</v>
      </c>
      <c r="L40" s="25">
        <f t="shared" si="6"/>
        <v>47849</v>
      </c>
      <c r="M40" s="26">
        <f t="shared" si="7"/>
        <v>1750</v>
      </c>
      <c r="N40" s="27">
        <f t="shared" si="8"/>
        <v>-233602.8060885403</v>
      </c>
      <c r="O40" s="27">
        <f t="shared" si="9"/>
        <v>-379.60455989387793</v>
      </c>
    </row>
    <row r="41" spans="1:15" ht="13.2" x14ac:dyDescent="0.25">
      <c r="A41" s="13" t="s">
        <v>37</v>
      </c>
      <c r="B41" s="17">
        <f t="shared" si="11"/>
        <v>46660</v>
      </c>
      <c r="C41" s="5">
        <f>125</f>
        <v>125</v>
      </c>
      <c r="D41" s="6">
        <f t="shared" si="0"/>
        <v>-1375</v>
      </c>
      <c r="E41" s="6">
        <f t="shared" ref="E41:E72" si="12">MAX(0,IF(MONTH(B41)=1,0,E40)+(D41-C41)*$C$5*30/360+C41*$C$5*(30-DAY(B41))/360)</f>
        <v>0</v>
      </c>
      <c r="F41" s="6">
        <f>SUM($D$8:D41)</f>
        <v>-110625</v>
      </c>
      <c r="G41" s="6">
        <f t="shared" si="10"/>
        <v>501375</v>
      </c>
      <c r="H41" s="23">
        <f t="shared" ref="H41:H72" si="13">D41/$C$2-$H$3</f>
        <v>-0.45274999999999999</v>
      </c>
      <c r="I41" s="31">
        <f t="shared" ref="I41:I72" si="14">1-64*($M$5-0.004*$C$2)/$C$2*H41</f>
        <v>0.98551200000000005</v>
      </c>
      <c r="J41" s="16">
        <f t="shared" ref="J41:J72" si="15">(200*$M$5*I41)/(G41/750+$H$2*G41*G41/(F41+3*G41))</f>
        <v>3.7735985904576039</v>
      </c>
      <c r="K41" s="24" t="s">
        <v>37</v>
      </c>
      <c r="L41" s="25">
        <f t="shared" si="6"/>
        <v>47880</v>
      </c>
      <c r="M41" s="26">
        <f t="shared" si="7"/>
        <v>1750</v>
      </c>
      <c r="N41" s="27">
        <f t="shared" si="8"/>
        <v>-232232.41064843416</v>
      </c>
      <c r="O41" s="27">
        <f t="shared" ref="O41:O72" si="16">N41*$M$6/12</f>
        <v>-377.37766730370549</v>
      </c>
    </row>
    <row r="42" spans="1:15" ht="13.2" x14ac:dyDescent="0.25">
      <c r="A42" s="13" t="s">
        <v>38</v>
      </c>
      <c r="B42" s="17">
        <f t="shared" si="11"/>
        <v>46690</v>
      </c>
      <c r="C42" s="5">
        <f>125</f>
        <v>125</v>
      </c>
      <c r="D42" s="6">
        <f t="shared" si="0"/>
        <v>-1250</v>
      </c>
      <c r="E42" s="6">
        <f t="shared" si="12"/>
        <v>0</v>
      </c>
      <c r="F42" s="6">
        <f>SUM($D$8:D42)</f>
        <v>-111875</v>
      </c>
      <c r="G42" s="6">
        <f t="shared" si="10"/>
        <v>501250</v>
      </c>
      <c r="H42" s="23">
        <f t="shared" si="13"/>
        <v>-0.45250000000000001</v>
      </c>
      <c r="I42" s="31">
        <f t="shared" si="14"/>
        <v>0.98551999999999995</v>
      </c>
      <c r="J42" s="16">
        <f t="shared" si="15"/>
        <v>3.7711341279227129</v>
      </c>
      <c r="K42" s="24" t="s">
        <v>38</v>
      </c>
      <c r="L42" s="25">
        <f t="shared" si="6"/>
        <v>47908</v>
      </c>
      <c r="M42" s="26">
        <f t="shared" ref="M42:M73" si="17">MIN($M$5,-N41-O41)</f>
        <v>1750</v>
      </c>
      <c r="N42" s="27">
        <f t="shared" si="8"/>
        <v>-230859.78831573785</v>
      </c>
      <c r="O42" s="27">
        <f t="shared" si="16"/>
        <v>-375.14715601307398</v>
      </c>
    </row>
    <row r="43" spans="1:15" ht="13.2" x14ac:dyDescent="0.25">
      <c r="A43" s="13" t="s">
        <v>39</v>
      </c>
      <c r="B43" s="17">
        <f t="shared" si="11"/>
        <v>46721</v>
      </c>
      <c r="C43" s="5">
        <f>125</f>
        <v>125</v>
      </c>
      <c r="D43" s="6">
        <f t="shared" si="0"/>
        <v>-1125</v>
      </c>
      <c r="E43" s="6">
        <f t="shared" si="12"/>
        <v>0</v>
      </c>
      <c r="F43" s="6">
        <f>SUM($D$8:D43)</f>
        <v>-113000</v>
      </c>
      <c r="G43" s="6">
        <f t="shared" ref="G43:G74" si="18">MAX($C$2-D43,50%*$C$2)</f>
        <v>501125</v>
      </c>
      <c r="H43" s="23">
        <f t="shared" si="13"/>
        <v>-0.45224999999999999</v>
      </c>
      <c r="I43" s="31">
        <f t="shared" si="14"/>
        <v>0.98552799999999996</v>
      </c>
      <c r="J43" s="16">
        <f t="shared" si="15"/>
        <v>3.769002993367113</v>
      </c>
      <c r="K43" s="24" t="s">
        <v>39</v>
      </c>
      <c r="L43" s="25">
        <f t="shared" si="6"/>
        <v>47939</v>
      </c>
      <c r="M43" s="26">
        <f t="shared" si="17"/>
        <v>1750</v>
      </c>
      <c r="N43" s="27">
        <f t="shared" si="8"/>
        <v>-229484.93547175091</v>
      </c>
      <c r="O43" s="27">
        <f t="shared" si="16"/>
        <v>-372.91302014159527</v>
      </c>
    </row>
    <row r="44" spans="1:15" ht="13.2" x14ac:dyDescent="0.25">
      <c r="A44" s="13" t="s">
        <v>40</v>
      </c>
      <c r="B44" s="17">
        <f t="shared" si="11"/>
        <v>46751</v>
      </c>
      <c r="C44" s="5">
        <f>125</f>
        <v>125</v>
      </c>
      <c r="D44" s="6">
        <f t="shared" si="0"/>
        <v>-1000</v>
      </c>
      <c r="E44" s="6">
        <f t="shared" si="12"/>
        <v>0</v>
      </c>
      <c r="F44" s="6">
        <f>SUM($D$8:D44)</f>
        <v>-114000</v>
      </c>
      <c r="G44" s="6">
        <f t="shared" si="18"/>
        <v>501000</v>
      </c>
      <c r="H44" s="23">
        <f t="shared" si="13"/>
        <v>-0.45200000000000001</v>
      </c>
      <c r="I44" s="31">
        <f t="shared" si="14"/>
        <v>0.98553599999999997</v>
      </c>
      <c r="J44" s="16">
        <f t="shared" si="15"/>
        <v>3.7672057071573106</v>
      </c>
      <c r="K44" s="24" t="s">
        <v>40</v>
      </c>
      <c r="L44" s="25">
        <f t="shared" si="6"/>
        <v>47969</v>
      </c>
      <c r="M44" s="26">
        <f t="shared" si="17"/>
        <v>1750</v>
      </c>
      <c r="N44" s="27">
        <f t="shared" si="8"/>
        <v>-228107.84849189251</v>
      </c>
      <c r="O44" s="27">
        <f t="shared" si="16"/>
        <v>-370.67525379932528</v>
      </c>
    </row>
    <row r="45" spans="1:15" ht="13.2" x14ac:dyDescent="0.25">
      <c r="A45" s="13" t="s">
        <v>41</v>
      </c>
      <c r="B45" s="17">
        <f t="shared" si="11"/>
        <v>46782</v>
      </c>
      <c r="C45" s="5">
        <f>125</f>
        <v>125</v>
      </c>
      <c r="D45" s="6">
        <f t="shared" si="0"/>
        <v>-875</v>
      </c>
      <c r="E45" s="6">
        <f t="shared" si="12"/>
        <v>0</v>
      </c>
      <c r="F45" s="6">
        <f>SUM($D$8:D45)</f>
        <v>-114875</v>
      </c>
      <c r="G45" s="6">
        <f t="shared" si="18"/>
        <v>500875</v>
      </c>
      <c r="H45" s="23">
        <f t="shared" si="13"/>
        <v>-0.45174999999999998</v>
      </c>
      <c r="I45" s="31">
        <f t="shared" si="14"/>
        <v>0.98554399999999998</v>
      </c>
      <c r="J45" s="16">
        <f t="shared" si="15"/>
        <v>3.7657427891359765</v>
      </c>
      <c r="K45" s="24" t="s">
        <v>41</v>
      </c>
      <c r="L45" s="25">
        <f t="shared" si="6"/>
        <v>48000</v>
      </c>
      <c r="M45" s="26">
        <f t="shared" si="17"/>
        <v>1750</v>
      </c>
      <c r="N45" s="27">
        <f t="shared" si="8"/>
        <v>-226728.52374569184</v>
      </c>
      <c r="O45" s="27">
        <f t="shared" si="16"/>
        <v>-368.43385108674926</v>
      </c>
    </row>
    <row r="46" spans="1:15" ht="13.2" x14ac:dyDescent="0.25">
      <c r="A46" s="13" t="s">
        <v>42</v>
      </c>
      <c r="B46" s="17">
        <f t="shared" si="11"/>
        <v>46811</v>
      </c>
      <c r="C46" s="5">
        <f>125</f>
        <v>125</v>
      </c>
      <c r="D46" s="6">
        <f t="shared" si="0"/>
        <v>-750</v>
      </c>
      <c r="E46" s="6">
        <f t="shared" si="12"/>
        <v>0</v>
      </c>
      <c r="F46" s="6">
        <f>SUM($D$8:D46)</f>
        <v>-115625</v>
      </c>
      <c r="G46" s="6">
        <f t="shared" si="18"/>
        <v>500750</v>
      </c>
      <c r="H46" s="23">
        <f t="shared" si="13"/>
        <v>-0.45150000000000001</v>
      </c>
      <c r="I46" s="31">
        <f t="shared" si="14"/>
        <v>0.98555199999999998</v>
      </c>
      <c r="J46" s="16">
        <f t="shared" si="15"/>
        <v>3.7646147586181899</v>
      </c>
      <c r="K46" s="24" t="s">
        <v>42</v>
      </c>
      <c r="L46" s="25">
        <f t="shared" si="6"/>
        <v>48030</v>
      </c>
      <c r="M46" s="26">
        <f t="shared" si="17"/>
        <v>1750</v>
      </c>
      <c r="N46" s="27">
        <f t="shared" si="8"/>
        <v>-225346.95759677858</v>
      </c>
      <c r="O46" s="27">
        <f t="shared" si="16"/>
        <v>-366.1888060947652</v>
      </c>
    </row>
    <row r="47" spans="1:15" ht="13.2" x14ac:dyDescent="0.25">
      <c r="A47" s="13" t="s">
        <v>43</v>
      </c>
      <c r="B47" s="17">
        <f t="shared" si="11"/>
        <v>46842</v>
      </c>
      <c r="C47" s="5">
        <f>125</f>
        <v>125</v>
      </c>
      <c r="D47" s="6">
        <f t="shared" si="0"/>
        <v>-625</v>
      </c>
      <c r="E47" s="6">
        <f t="shared" si="12"/>
        <v>0</v>
      </c>
      <c r="F47" s="6">
        <f>SUM($D$8:D47)</f>
        <v>-116250</v>
      </c>
      <c r="G47" s="6">
        <f t="shared" si="18"/>
        <v>500625</v>
      </c>
      <c r="H47" s="23">
        <f t="shared" si="13"/>
        <v>-0.45124999999999998</v>
      </c>
      <c r="I47" s="31">
        <f t="shared" si="14"/>
        <v>0.98555999999999999</v>
      </c>
      <c r="J47" s="16">
        <f t="shared" si="15"/>
        <v>3.7638221343876803</v>
      </c>
      <c r="K47" s="24" t="s">
        <v>43</v>
      </c>
      <c r="L47" s="25">
        <f t="shared" si="6"/>
        <v>48061</v>
      </c>
      <c r="M47" s="26">
        <f t="shared" si="17"/>
        <v>1750</v>
      </c>
      <c r="N47" s="27">
        <f t="shared" si="8"/>
        <v>-223963.14640287333</v>
      </c>
      <c r="O47" s="27">
        <f t="shared" si="16"/>
        <v>-363.94011290466915</v>
      </c>
    </row>
    <row r="48" spans="1:15" ht="13.2" x14ac:dyDescent="0.25">
      <c r="A48" s="13" t="s">
        <v>44</v>
      </c>
      <c r="B48" s="17">
        <f t="shared" si="11"/>
        <v>46873</v>
      </c>
      <c r="C48" s="5">
        <f>125</f>
        <v>125</v>
      </c>
      <c r="D48" s="6">
        <f t="shared" si="0"/>
        <v>-500</v>
      </c>
      <c r="E48" s="6">
        <f t="shared" si="12"/>
        <v>0</v>
      </c>
      <c r="F48" s="6">
        <f>SUM($D$8:D48)</f>
        <v>-116750</v>
      </c>
      <c r="G48" s="6">
        <f t="shared" si="18"/>
        <v>500500</v>
      </c>
      <c r="H48" s="23">
        <f t="shared" si="13"/>
        <v>-0.45100000000000001</v>
      </c>
      <c r="I48" s="31">
        <f t="shared" si="14"/>
        <v>0.985568</v>
      </c>
      <c r="J48" s="16">
        <f t="shared" si="15"/>
        <v>3.7633654346930685</v>
      </c>
      <c r="K48" s="24" t="s">
        <v>44</v>
      </c>
      <c r="L48" s="25">
        <f t="shared" si="6"/>
        <v>48092</v>
      </c>
      <c r="M48" s="26">
        <f t="shared" si="17"/>
        <v>1750</v>
      </c>
      <c r="N48" s="27">
        <f t="shared" si="8"/>
        <v>-222577.08651577801</v>
      </c>
      <c r="O48" s="27">
        <f t="shared" si="16"/>
        <v>-361.68776558813926</v>
      </c>
    </row>
    <row r="49" spans="1:16" ht="13.2" x14ac:dyDescent="0.25">
      <c r="A49" s="13" t="s">
        <v>45</v>
      </c>
      <c r="B49" s="17">
        <f t="shared" si="11"/>
        <v>46903</v>
      </c>
      <c r="C49" s="5">
        <f>125</f>
        <v>125</v>
      </c>
      <c r="D49" s="6">
        <f t="shared" si="0"/>
        <v>-375</v>
      </c>
      <c r="E49" s="6">
        <f t="shared" si="12"/>
        <v>0</v>
      </c>
      <c r="F49" s="6">
        <f>SUM($D$8:D49)</f>
        <v>-117125</v>
      </c>
      <c r="G49" s="6">
        <f t="shared" si="18"/>
        <v>500375</v>
      </c>
      <c r="H49" s="23">
        <f t="shared" si="13"/>
        <v>-0.45074999999999998</v>
      </c>
      <c r="I49" s="31">
        <f t="shared" si="14"/>
        <v>0.98557600000000001</v>
      </c>
      <c r="J49" s="16">
        <f t="shared" si="15"/>
        <v>3.76324517724411</v>
      </c>
      <c r="K49" s="24" t="s">
        <v>45</v>
      </c>
      <c r="L49" s="25">
        <f t="shared" si="6"/>
        <v>48122</v>
      </c>
      <c r="M49" s="26">
        <f t="shared" si="17"/>
        <v>1750</v>
      </c>
      <c r="N49" s="27">
        <f t="shared" si="8"/>
        <v>-221188.77428136615</v>
      </c>
      <c r="O49" s="27">
        <f t="shared" si="16"/>
        <v>-359.43175820721996</v>
      </c>
    </row>
    <row r="50" spans="1:16" ht="13.2" x14ac:dyDescent="0.25">
      <c r="A50" s="13" t="s">
        <v>46</v>
      </c>
      <c r="B50" s="17">
        <f t="shared" si="11"/>
        <v>46934</v>
      </c>
      <c r="C50" s="5">
        <f>125</f>
        <v>125</v>
      </c>
      <c r="D50" s="6">
        <f t="shared" si="0"/>
        <v>-250</v>
      </c>
      <c r="E50" s="6">
        <f t="shared" si="12"/>
        <v>0</v>
      </c>
      <c r="F50" s="6">
        <f>SUM($D$8:D50)</f>
        <v>-117375</v>
      </c>
      <c r="G50" s="6">
        <f t="shared" si="18"/>
        <v>500250</v>
      </c>
      <c r="H50" s="23">
        <f t="shared" si="13"/>
        <v>-0.45050000000000001</v>
      </c>
      <c r="I50" s="31">
        <f t="shared" si="14"/>
        <v>0.98558400000000002</v>
      </c>
      <c r="J50" s="16">
        <f t="shared" si="15"/>
        <v>3.763461879207938</v>
      </c>
      <c r="K50" s="24" t="s">
        <v>46</v>
      </c>
      <c r="L50" s="25">
        <f t="shared" si="6"/>
        <v>48153</v>
      </c>
      <c r="M50" s="26">
        <f t="shared" si="17"/>
        <v>1750</v>
      </c>
      <c r="N50" s="27">
        <f t="shared" si="8"/>
        <v>-219798.20603957336</v>
      </c>
      <c r="O50" s="27">
        <f t="shared" si="16"/>
        <v>-357.17208481430674</v>
      </c>
    </row>
    <row r="51" spans="1:16" ht="13.2" x14ac:dyDescent="0.25">
      <c r="A51" s="13" t="s">
        <v>47</v>
      </c>
      <c r="B51" s="17">
        <f t="shared" si="11"/>
        <v>46964</v>
      </c>
      <c r="C51" s="5">
        <f>125</f>
        <v>125</v>
      </c>
      <c r="D51" s="6">
        <f t="shared" si="0"/>
        <v>-125</v>
      </c>
      <c r="E51" s="6">
        <f t="shared" si="12"/>
        <v>0</v>
      </c>
      <c r="F51" s="6">
        <f>SUM($D$8:D51)</f>
        <v>-117500</v>
      </c>
      <c r="G51" s="6">
        <f t="shared" si="18"/>
        <v>500125</v>
      </c>
      <c r="H51" s="23">
        <f t="shared" si="13"/>
        <v>-0.45024999999999998</v>
      </c>
      <c r="I51" s="31">
        <f t="shared" si="14"/>
        <v>0.98559200000000002</v>
      </c>
      <c r="J51" s="16">
        <f t="shared" si="15"/>
        <v>3.764016057205303</v>
      </c>
      <c r="K51" s="24" t="s">
        <v>47</v>
      </c>
      <c r="L51" s="25">
        <f t="shared" si="6"/>
        <v>48183</v>
      </c>
      <c r="M51" s="26">
        <f t="shared" si="17"/>
        <v>1750</v>
      </c>
      <c r="N51" s="27">
        <f t="shared" si="8"/>
        <v>-218405.37812438767</v>
      </c>
      <c r="O51" s="27">
        <f t="shared" si="16"/>
        <v>-354.90873945212996</v>
      </c>
    </row>
    <row r="52" spans="1:16" ht="13.2" x14ac:dyDescent="0.25">
      <c r="A52" s="13" t="s">
        <v>48</v>
      </c>
      <c r="B52" s="17">
        <f t="shared" si="11"/>
        <v>46995</v>
      </c>
      <c r="C52" s="5">
        <f>125</f>
        <v>125</v>
      </c>
      <c r="D52" s="6">
        <f t="shared" si="0"/>
        <v>0</v>
      </c>
      <c r="E52" s="6">
        <f t="shared" si="12"/>
        <v>0</v>
      </c>
      <c r="F52" s="6">
        <f>SUM($D$8:D52)</f>
        <v>-117500</v>
      </c>
      <c r="G52" s="6">
        <f t="shared" si="18"/>
        <v>500000</v>
      </c>
      <c r="H52" s="23">
        <f t="shared" si="13"/>
        <v>-0.45</v>
      </c>
      <c r="I52" s="31">
        <f t="shared" si="14"/>
        <v>0.98560000000000003</v>
      </c>
      <c r="J52" s="16">
        <f t="shared" si="15"/>
        <v>3.7649082273068166</v>
      </c>
      <c r="K52" s="24" t="s">
        <v>48</v>
      </c>
      <c r="L52" s="25">
        <f t="shared" si="6"/>
        <v>48214</v>
      </c>
      <c r="M52" s="26">
        <f t="shared" si="17"/>
        <v>1750</v>
      </c>
      <c r="N52" s="27">
        <f t="shared" si="8"/>
        <v>-217010.28686383981</v>
      </c>
      <c r="O52" s="27">
        <f t="shared" si="16"/>
        <v>-352.64171615373971</v>
      </c>
    </row>
    <row r="53" spans="1:16" ht="13.2" x14ac:dyDescent="0.25">
      <c r="A53" s="13" t="s">
        <v>49</v>
      </c>
      <c r="B53" s="17">
        <f t="shared" si="11"/>
        <v>47026</v>
      </c>
      <c r="C53" s="5">
        <f>125</f>
        <v>125</v>
      </c>
      <c r="D53" s="6">
        <f t="shared" si="0"/>
        <v>125</v>
      </c>
      <c r="E53" s="6">
        <f t="shared" si="12"/>
        <v>0</v>
      </c>
      <c r="F53" s="6">
        <f>SUM($D$8:D53)</f>
        <v>-117375</v>
      </c>
      <c r="G53" s="6">
        <f t="shared" si="18"/>
        <v>499875</v>
      </c>
      <c r="H53" s="23">
        <f t="shared" si="13"/>
        <v>-0.44975000000000004</v>
      </c>
      <c r="I53" s="31">
        <f t="shared" si="14"/>
        <v>0.98560800000000004</v>
      </c>
      <c r="J53" s="16">
        <f t="shared" si="15"/>
        <v>3.7661389050291971</v>
      </c>
      <c r="K53" s="24" t="s">
        <v>49</v>
      </c>
      <c r="L53" s="25">
        <f t="shared" si="6"/>
        <v>48245</v>
      </c>
      <c r="M53" s="26">
        <f t="shared" si="17"/>
        <v>1750</v>
      </c>
      <c r="N53" s="27">
        <f t="shared" si="8"/>
        <v>-215612.92857999355</v>
      </c>
      <c r="O53" s="27">
        <f t="shared" si="16"/>
        <v>-350.37100894248948</v>
      </c>
    </row>
    <row r="54" spans="1:16" ht="13.2" x14ac:dyDescent="0.25">
      <c r="A54" s="13" t="s">
        <v>50</v>
      </c>
      <c r="B54" s="17">
        <f t="shared" si="11"/>
        <v>47056</v>
      </c>
      <c r="C54" s="5">
        <f>125</f>
        <v>125</v>
      </c>
      <c r="D54" s="6">
        <f t="shared" si="0"/>
        <v>250</v>
      </c>
      <c r="E54" s="6">
        <f t="shared" si="12"/>
        <v>1.0416666666666667E-3</v>
      </c>
      <c r="F54" s="6">
        <f>SUM($D$8:D54)</f>
        <v>-117125</v>
      </c>
      <c r="G54" s="6">
        <f t="shared" si="18"/>
        <v>499750</v>
      </c>
      <c r="H54" s="23">
        <f t="shared" si="13"/>
        <v>-0.44950000000000001</v>
      </c>
      <c r="I54" s="31">
        <f t="shared" si="14"/>
        <v>0.98561600000000005</v>
      </c>
      <c r="J54" s="16">
        <f t="shared" si="15"/>
        <v>3.7677086053315101</v>
      </c>
      <c r="K54" s="24" t="s">
        <v>50</v>
      </c>
      <c r="L54" s="25">
        <f t="shared" si="6"/>
        <v>48274</v>
      </c>
      <c r="M54" s="26">
        <f t="shared" si="17"/>
        <v>1750</v>
      </c>
      <c r="N54" s="27">
        <f t="shared" si="8"/>
        <v>-214213.29958893603</v>
      </c>
      <c r="O54" s="27">
        <f t="shared" si="16"/>
        <v>-348.0966118320211</v>
      </c>
    </row>
    <row r="55" spans="1:16" ht="13.2" x14ac:dyDescent="0.25">
      <c r="A55" s="13" t="s">
        <v>51</v>
      </c>
      <c r="B55" s="17">
        <f t="shared" si="11"/>
        <v>47087</v>
      </c>
      <c r="C55" s="5">
        <f>125</f>
        <v>125</v>
      </c>
      <c r="D55" s="6">
        <f t="shared" si="0"/>
        <v>375</v>
      </c>
      <c r="E55" s="6">
        <f t="shared" si="12"/>
        <v>3.1250000000000002E-3</v>
      </c>
      <c r="F55" s="6">
        <f>SUM($D$8:D55)</f>
        <v>-116750</v>
      </c>
      <c r="G55" s="6">
        <f t="shared" si="18"/>
        <v>499625</v>
      </c>
      <c r="H55" s="23">
        <f t="shared" si="13"/>
        <v>-0.44925000000000004</v>
      </c>
      <c r="I55" s="31">
        <f t="shared" si="14"/>
        <v>0.98562399999999994</v>
      </c>
      <c r="J55" s="16">
        <f t="shared" si="15"/>
        <v>3.7696178426114084</v>
      </c>
      <c r="K55" s="24" t="s">
        <v>51</v>
      </c>
      <c r="L55" s="25">
        <f t="shared" si="6"/>
        <v>48305</v>
      </c>
      <c r="M55" s="26">
        <f t="shared" si="17"/>
        <v>1750</v>
      </c>
      <c r="N55" s="27">
        <f t="shared" si="8"/>
        <v>-212811.39620076804</v>
      </c>
      <c r="O55" s="27">
        <f t="shared" si="16"/>
        <v>-345.81851882624807</v>
      </c>
    </row>
    <row r="56" spans="1:16" ht="13.2" x14ac:dyDescent="0.25">
      <c r="A56" s="13" t="s">
        <v>52</v>
      </c>
      <c r="B56" s="17">
        <f t="shared" si="11"/>
        <v>47117</v>
      </c>
      <c r="C56" s="5">
        <f>125</f>
        <v>125</v>
      </c>
      <c r="D56" s="6">
        <f t="shared" si="0"/>
        <v>500</v>
      </c>
      <c r="E56" s="6">
        <f t="shared" si="12"/>
        <v>6.2500000000000003E-3</v>
      </c>
      <c r="F56" s="6">
        <f>SUM($D$8:D56)</f>
        <v>-116250</v>
      </c>
      <c r="G56" s="6">
        <f t="shared" si="18"/>
        <v>499500</v>
      </c>
      <c r="H56" s="23">
        <f t="shared" si="13"/>
        <v>-0.44900000000000001</v>
      </c>
      <c r="I56" s="31">
        <f t="shared" si="14"/>
        <v>0.98563199999999995</v>
      </c>
      <c r="J56" s="16">
        <f t="shared" si="15"/>
        <v>3.7718671307013865</v>
      </c>
      <c r="K56" s="24" t="s">
        <v>52</v>
      </c>
      <c r="L56" s="25">
        <f t="shared" si="6"/>
        <v>48335</v>
      </c>
      <c r="M56" s="26">
        <f t="shared" si="17"/>
        <v>1750</v>
      </c>
      <c r="N56" s="27">
        <f t="shared" si="8"/>
        <v>-211407.21471959428</v>
      </c>
      <c r="O56" s="27">
        <f t="shared" si="16"/>
        <v>-343.53672391934066</v>
      </c>
    </row>
    <row r="57" spans="1:16" ht="13.2" x14ac:dyDescent="0.25">
      <c r="A57" s="13" t="s">
        <v>53</v>
      </c>
      <c r="B57" s="17">
        <f t="shared" si="11"/>
        <v>47148</v>
      </c>
      <c r="C57" s="5">
        <f>125</f>
        <v>125</v>
      </c>
      <c r="D57" s="6">
        <f t="shared" si="0"/>
        <v>625.01</v>
      </c>
      <c r="E57" s="6">
        <f t="shared" si="12"/>
        <v>4.1667500000000003E-3</v>
      </c>
      <c r="F57" s="6">
        <f>SUM($D$8:D57)</f>
        <v>-115624.99</v>
      </c>
      <c r="G57" s="6">
        <f t="shared" si="18"/>
        <v>499374.99</v>
      </c>
      <c r="H57" s="23">
        <f t="shared" si="13"/>
        <v>-0.44874997999999999</v>
      </c>
      <c r="I57" s="31">
        <f t="shared" si="14"/>
        <v>0.98564000064000001</v>
      </c>
      <c r="J57" s="16">
        <f t="shared" si="15"/>
        <v>3.7744570817269016</v>
      </c>
      <c r="K57" s="24" t="s">
        <v>53</v>
      </c>
      <c r="L57" s="25">
        <f t="shared" si="6"/>
        <v>48366</v>
      </c>
      <c r="M57" s="26">
        <f t="shared" si="17"/>
        <v>1750</v>
      </c>
      <c r="N57" s="27">
        <f t="shared" si="8"/>
        <v>-210000.75144351361</v>
      </c>
      <c r="O57" s="27">
        <f t="shared" si="16"/>
        <v>-341.25122109570958</v>
      </c>
    </row>
    <row r="58" spans="1:16" ht="13.2" x14ac:dyDescent="0.25">
      <c r="A58" s="13" t="s">
        <v>54</v>
      </c>
      <c r="B58" s="17">
        <f t="shared" si="11"/>
        <v>47177</v>
      </c>
      <c r="C58" s="5">
        <f>125</f>
        <v>125</v>
      </c>
      <c r="D58" s="6">
        <f t="shared" si="0"/>
        <v>750.01</v>
      </c>
      <c r="E58" s="6">
        <f t="shared" si="12"/>
        <v>9.444611111111112E-3</v>
      </c>
      <c r="F58" s="6">
        <f>SUM($D$8:D58)</f>
        <v>-114874.98000000001</v>
      </c>
      <c r="G58" s="6">
        <f t="shared" si="18"/>
        <v>499249.99</v>
      </c>
      <c r="H58" s="23">
        <f t="shared" si="13"/>
        <v>-0.44849998000000002</v>
      </c>
      <c r="I58" s="31">
        <f t="shared" si="14"/>
        <v>0.98564800064000002</v>
      </c>
      <c r="J58" s="16">
        <f t="shared" si="15"/>
        <v>3.7773880379005638</v>
      </c>
      <c r="K58" s="24" t="s">
        <v>54</v>
      </c>
      <c r="L58" s="25">
        <f t="shared" si="6"/>
        <v>48396</v>
      </c>
      <c r="M58" s="26">
        <f t="shared" si="17"/>
        <v>1750</v>
      </c>
      <c r="N58" s="27">
        <f t="shared" si="8"/>
        <v>-208592.00266460932</v>
      </c>
      <c r="O58" s="27">
        <f t="shared" si="16"/>
        <v>-338.96200432999012</v>
      </c>
      <c r="P58" s="1"/>
    </row>
    <row r="59" spans="1:16" ht="13.2" x14ac:dyDescent="0.25">
      <c r="A59" s="13" t="s">
        <v>55</v>
      </c>
      <c r="B59" s="17">
        <f t="shared" si="11"/>
        <v>47207</v>
      </c>
      <c r="C59" s="5">
        <f>125</f>
        <v>125</v>
      </c>
      <c r="D59" s="6">
        <f t="shared" si="0"/>
        <v>875.01</v>
      </c>
      <c r="E59" s="6">
        <f t="shared" si="12"/>
        <v>1.5694694444444445E-2</v>
      </c>
      <c r="F59" s="6">
        <f>SUM($D$8:D59)</f>
        <v>-113999.97000000002</v>
      </c>
      <c r="G59" s="6">
        <f t="shared" si="18"/>
        <v>499124.99</v>
      </c>
      <c r="H59" s="23">
        <f t="shared" si="13"/>
        <v>-0.44824997999999999</v>
      </c>
      <c r="I59" s="31">
        <f t="shared" si="14"/>
        <v>0.98565600064000003</v>
      </c>
      <c r="J59" s="16">
        <f t="shared" si="15"/>
        <v>3.7806605829942979</v>
      </c>
      <c r="K59" s="24" t="s">
        <v>55</v>
      </c>
      <c r="L59" s="25">
        <f t="shared" si="6"/>
        <v>48427</v>
      </c>
      <c r="M59" s="26">
        <f t="shared" si="17"/>
        <v>1750</v>
      </c>
      <c r="N59" s="27">
        <f t="shared" si="8"/>
        <v>-207180.9646689393</v>
      </c>
      <c r="O59" s="27">
        <f t="shared" si="16"/>
        <v>-336.66906758702635</v>
      </c>
      <c r="P59" s="1"/>
    </row>
    <row r="60" spans="1:16" ht="13.2" x14ac:dyDescent="0.25">
      <c r="A60" s="13" t="s">
        <v>56</v>
      </c>
      <c r="B60" s="17">
        <f t="shared" si="11"/>
        <v>47238</v>
      </c>
      <c r="C60" s="5">
        <f>125</f>
        <v>125</v>
      </c>
      <c r="D60" s="6">
        <f t="shared" si="0"/>
        <v>1000.01</v>
      </c>
      <c r="E60" s="6">
        <f t="shared" si="12"/>
        <v>2.2986444444444445E-2</v>
      </c>
      <c r="F60" s="6">
        <f>SUM($D$8:D60)</f>
        <v>-112999.96000000002</v>
      </c>
      <c r="G60" s="6">
        <f t="shared" si="18"/>
        <v>498999.99</v>
      </c>
      <c r="H60" s="23">
        <f t="shared" si="13"/>
        <v>-0.44799998000000002</v>
      </c>
      <c r="I60" s="31">
        <f t="shared" si="14"/>
        <v>0.98566400064000004</v>
      </c>
      <c r="J60" s="16">
        <f t="shared" si="15"/>
        <v>3.7842752285423389</v>
      </c>
      <c r="K60" s="24" t="s">
        <v>56</v>
      </c>
      <c r="L60" s="25">
        <f t="shared" si="6"/>
        <v>48458</v>
      </c>
      <c r="M60" s="26">
        <f t="shared" si="17"/>
        <v>1750</v>
      </c>
      <c r="N60" s="27">
        <f t="shared" si="8"/>
        <v>-205767.63373652633</v>
      </c>
      <c r="O60" s="27">
        <f t="shared" si="16"/>
        <v>-334.3724048218553</v>
      </c>
      <c r="P60" s="1"/>
    </row>
    <row r="61" spans="1:16" ht="13.2" x14ac:dyDescent="0.25">
      <c r="A61" s="13" t="s">
        <v>57</v>
      </c>
      <c r="B61" s="17">
        <f t="shared" si="11"/>
        <v>47268</v>
      </c>
      <c r="C61" s="5">
        <f>125</f>
        <v>125</v>
      </c>
      <c r="D61" s="6">
        <f t="shared" si="0"/>
        <v>1125.01</v>
      </c>
      <c r="E61" s="6">
        <f t="shared" si="12"/>
        <v>3.1319861111111111E-2</v>
      </c>
      <c r="F61" s="6">
        <f>SUM($D$8:D61)</f>
        <v>-111874.95000000003</v>
      </c>
      <c r="G61" s="6">
        <f t="shared" si="18"/>
        <v>498874.99</v>
      </c>
      <c r="H61" s="23">
        <f t="shared" si="13"/>
        <v>-0.44774997999999999</v>
      </c>
      <c r="I61" s="31">
        <f t="shared" si="14"/>
        <v>0.98567200064000005</v>
      </c>
      <c r="J61" s="16">
        <f t="shared" si="15"/>
        <v>3.7882324854949854</v>
      </c>
      <c r="K61" s="24" t="s">
        <v>57</v>
      </c>
      <c r="L61" s="25">
        <f t="shared" si="6"/>
        <v>48488</v>
      </c>
      <c r="M61" s="26">
        <f t="shared" si="17"/>
        <v>1750</v>
      </c>
      <c r="N61" s="27">
        <f t="shared" si="8"/>
        <v>-204352.00614134819</v>
      </c>
      <c r="O61" s="27">
        <f t="shared" si="16"/>
        <v>-332.07200997969079</v>
      </c>
      <c r="P61" s="1"/>
    </row>
    <row r="62" spans="1:16" ht="13.2" x14ac:dyDescent="0.25">
      <c r="A62" s="13" t="s">
        <v>58</v>
      </c>
      <c r="B62" s="17">
        <f t="shared" si="11"/>
        <v>47299</v>
      </c>
      <c r="C62" s="5">
        <f>125</f>
        <v>125</v>
      </c>
      <c r="D62" s="6">
        <f t="shared" si="0"/>
        <v>1250.01</v>
      </c>
      <c r="E62" s="6">
        <f t="shared" si="12"/>
        <v>4.0694944444444443E-2</v>
      </c>
      <c r="F62" s="6">
        <f>SUM($D$8:D62)</f>
        <v>-110624.94000000003</v>
      </c>
      <c r="G62" s="6">
        <f t="shared" si="18"/>
        <v>498749.99</v>
      </c>
      <c r="H62" s="23">
        <f t="shared" si="13"/>
        <v>-0.44749998000000002</v>
      </c>
      <c r="I62" s="31">
        <f t="shared" si="14"/>
        <v>0.98568000064000005</v>
      </c>
      <c r="J62" s="16">
        <f t="shared" si="15"/>
        <v>3.7925328642148473</v>
      </c>
      <c r="K62" s="24" t="s">
        <v>58</v>
      </c>
      <c r="L62" s="25">
        <f t="shared" si="6"/>
        <v>48519</v>
      </c>
      <c r="M62" s="26">
        <f t="shared" si="17"/>
        <v>1750</v>
      </c>
      <c r="N62" s="27">
        <f t="shared" si="8"/>
        <v>-202934.07815132788</v>
      </c>
      <c r="O62" s="27">
        <f t="shared" si="16"/>
        <v>-329.76787699590778</v>
      </c>
      <c r="P62" s="1"/>
    </row>
    <row r="63" spans="1:16" ht="13.2" x14ac:dyDescent="0.25">
      <c r="A63" s="13" t="s">
        <v>59</v>
      </c>
      <c r="B63" s="17">
        <f t="shared" si="11"/>
        <v>47329</v>
      </c>
      <c r="C63" s="5">
        <f>125</f>
        <v>125</v>
      </c>
      <c r="D63" s="6">
        <f t="shared" si="0"/>
        <v>1375.01</v>
      </c>
      <c r="E63" s="6">
        <f t="shared" si="12"/>
        <v>5.1111694444444446E-2</v>
      </c>
      <c r="F63" s="6">
        <f>SUM($D$8:D63)</f>
        <v>-109249.93000000004</v>
      </c>
      <c r="G63" s="6">
        <f t="shared" si="18"/>
        <v>498624.99</v>
      </c>
      <c r="H63" s="23">
        <f t="shared" si="13"/>
        <v>-0.44724997999999999</v>
      </c>
      <c r="I63" s="31">
        <f t="shared" si="14"/>
        <v>0.98568800063999995</v>
      </c>
      <c r="J63" s="16">
        <f t="shared" si="15"/>
        <v>3.797176874473092</v>
      </c>
      <c r="K63" s="24" t="s">
        <v>59</v>
      </c>
      <c r="L63" s="25">
        <f t="shared" si="6"/>
        <v>48549</v>
      </c>
      <c r="M63" s="26">
        <f t="shared" si="17"/>
        <v>1750</v>
      </c>
      <c r="N63" s="27">
        <f t="shared" si="8"/>
        <v>-201513.84602832378</v>
      </c>
      <c r="O63" s="27">
        <f t="shared" si="16"/>
        <v>-327.45999979602612</v>
      </c>
      <c r="P63" s="1"/>
    </row>
    <row r="64" spans="1:16" ht="13.2" x14ac:dyDescent="0.25">
      <c r="A64" s="13" t="s">
        <v>60</v>
      </c>
      <c r="B64" s="17">
        <f t="shared" si="11"/>
        <v>47360</v>
      </c>
      <c r="C64" s="5">
        <f>125</f>
        <v>125</v>
      </c>
      <c r="D64" s="6">
        <f t="shared" si="0"/>
        <v>1500.01</v>
      </c>
      <c r="E64" s="6">
        <f t="shared" si="12"/>
        <v>6.2570111111111118E-2</v>
      </c>
      <c r="F64" s="6">
        <f>SUM($D$8:D64)</f>
        <v>-107749.92000000004</v>
      </c>
      <c r="G64" s="6">
        <f t="shared" si="18"/>
        <v>498499.99</v>
      </c>
      <c r="H64" s="23">
        <f t="shared" si="13"/>
        <v>-0.44699998000000002</v>
      </c>
      <c r="I64" s="31">
        <f t="shared" si="14"/>
        <v>0.98569600063999996</v>
      </c>
      <c r="J64" s="16">
        <f t="shared" si="15"/>
        <v>3.8021650254456976</v>
      </c>
      <c r="K64" s="24" t="s">
        <v>60</v>
      </c>
      <c r="L64" s="25">
        <f t="shared" si="6"/>
        <v>48580</v>
      </c>
      <c r="M64" s="26">
        <f t="shared" si="17"/>
        <v>1750</v>
      </c>
      <c r="N64" s="27">
        <f t="shared" si="8"/>
        <v>-200091.30602811981</v>
      </c>
      <c r="O64" s="27">
        <f t="shared" si="16"/>
        <v>-325.14837229569468</v>
      </c>
      <c r="P64" s="1"/>
    </row>
    <row r="65" spans="1:16" ht="13.2" x14ac:dyDescent="0.25">
      <c r="A65" s="13" t="s">
        <v>61</v>
      </c>
      <c r="B65" s="17">
        <f t="shared" si="11"/>
        <v>47391</v>
      </c>
      <c r="C65" s="5">
        <f>125</f>
        <v>125</v>
      </c>
      <c r="D65" s="6">
        <f t="shared" si="0"/>
        <v>1625.01</v>
      </c>
      <c r="E65" s="6">
        <f t="shared" si="12"/>
        <v>7.5070194444444446E-2</v>
      </c>
      <c r="F65" s="6">
        <f>SUM($D$8:D65)</f>
        <v>-106124.91000000005</v>
      </c>
      <c r="G65" s="6">
        <f t="shared" si="18"/>
        <v>498374.99</v>
      </c>
      <c r="H65" s="23">
        <f t="shared" si="13"/>
        <v>-0.44674997999999999</v>
      </c>
      <c r="I65" s="31">
        <f t="shared" si="14"/>
        <v>0.98570400063999997</v>
      </c>
      <c r="J65" s="16">
        <f t="shared" si="15"/>
        <v>3.8074978257096985</v>
      </c>
      <c r="K65" s="24" t="s">
        <v>61</v>
      </c>
      <c r="L65" s="25">
        <f t="shared" si="6"/>
        <v>48611</v>
      </c>
      <c r="M65" s="26">
        <f t="shared" si="17"/>
        <v>1750</v>
      </c>
      <c r="N65" s="27">
        <f t="shared" si="8"/>
        <v>-198666.4544004155</v>
      </c>
      <c r="O65" s="27">
        <f t="shared" si="16"/>
        <v>-322.83298840067522</v>
      </c>
      <c r="P65" s="1"/>
    </row>
    <row r="66" spans="1:16" ht="13.2" x14ac:dyDescent="0.25">
      <c r="A66" s="13" t="s">
        <v>62</v>
      </c>
      <c r="B66" s="17">
        <f t="shared" si="11"/>
        <v>47421</v>
      </c>
      <c r="C66" s="5">
        <f>125</f>
        <v>125</v>
      </c>
      <c r="D66" s="6">
        <f t="shared" si="0"/>
        <v>1750.01</v>
      </c>
      <c r="E66" s="6">
        <f t="shared" si="12"/>
        <v>8.8611944444444452E-2</v>
      </c>
      <c r="F66" s="6">
        <f>SUM($D$8:D66)</f>
        <v>-104374.90000000005</v>
      </c>
      <c r="G66" s="6">
        <f t="shared" si="18"/>
        <v>498249.99</v>
      </c>
      <c r="H66" s="23">
        <f t="shared" si="13"/>
        <v>-0.44649998000000002</v>
      </c>
      <c r="I66" s="31">
        <f t="shared" si="14"/>
        <v>0.98571200063999997</v>
      </c>
      <c r="J66" s="16">
        <f t="shared" si="15"/>
        <v>3.8131757832394393</v>
      </c>
      <c r="K66" s="24" t="s">
        <v>62</v>
      </c>
      <c r="L66" s="25">
        <f t="shared" si="6"/>
        <v>48639</v>
      </c>
      <c r="M66" s="26">
        <f t="shared" si="17"/>
        <v>1750</v>
      </c>
      <c r="N66" s="27">
        <f t="shared" si="8"/>
        <v>-197239.28738881618</v>
      </c>
      <c r="O66" s="27">
        <f t="shared" si="16"/>
        <v>-320.51384200682634</v>
      </c>
      <c r="P66" s="1"/>
    </row>
    <row r="67" spans="1:16" ht="13.2" x14ac:dyDescent="0.25">
      <c r="A67" s="13" t="s">
        <v>63</v>
      </c>
      <c r="B67" s="17">
        <f t="shared" si="11"/>
        <v>47452</v>
      </c>
      <c r="C67" s="5">
        <f>125</f>
        <v>125</v>
      </c>
      <c r="D67" s="6">
        <f t="shared" si="0"/>
        <v>1875.01</v>
      </c>
      <c r="E67" s="6">
        <f t="shared" si="12"/>
        <v>0.10319536111111112</v>
      </c>
      <c r="F67" s="6">
        <f>SUM($D$8:D67)</f>
        <v>-102499.89000000006</v>
      </c>
      <c r="G67" s="6">
        <f t="shared" si="18"/>
        <v>498124.99</v>
      </c>
      <c r="H67" s="23">
        <f t="shared" si="13"/>
        <v>-0.44624997999999999</v>
      </c>
      <c r="I67" s="31">
        <f t="shared" si="14"/>
        <v>0.98572000063999998</v>
      </c>
      <c r="J67" s="16">
        <f t="shared" si="15"/>
        <v>3.819199405402828</v>
      </c>
      <c r="K67" s="24" t="s">
        <v>63</v>
      </c>
      <c r="L67" s="25">
        <f t="shared" si="6"/>
        <v>48670</v>
      </c>
      <c r="M67" s="26">
        <f t="shared" si="17"/>
        <v>1750</v>
      </c>
      <c r="N67" s="27">
        <f t="shared" si="8"/>
        <v>-195809.80123082301</v>
      </c>
      <c r="O67" s="27">
        <f t="shared" si="16"/>
        <v>-318.19092700008736</v>
      </c>
      <c r="P67" s="1"/>
    </row>
    <row r="68" spans="1:16" ht="13.2" x14ac:dyDescent="0.25">
      <c r="A68" s="13" t="s">
        <v>64</v>
      </c>
      <c r="B68" s="17">
        <f t="shared" si="11"/>
        <v>47482</v>
      </c>
      <c r="C68" s="5">
        <f>125</f>
        <v>125</v>
      </c>
      <c r="D68" s="6">
        <f t="shared" si="0"/>
        <v>2000.01</v>
      </c>
      <c r="E68" s="6">
        <f t="shared" si="12"/>
        <v>0.11882044444444445</v>
      </c>
      <c r="F68" s="6">
        <f>SUM($D$8:D68)</f>
        <v>-100499.88000000006</v>
      </c>
      <c r="G68" s="6">
        <f t="shared" si="18"/>
        <v>497999.99</v>
      </c>
      <c r="H68" s="23">
        <f t="shared" si="13"/>
        <v>-0.44599998000000002</v>
      </c>
      <c r="I68" s="31">
        <f t="shared" si="14"/>
        <v>0.98572800063999999</v>
      </c>
      <c r="J68" s="16">
        <f t="shared" si="15"/>
        <v>3.8255691989575848</v>
      </c>
      <c r="K68" s="24" t="s">
        <v>64</v>
      </c>
      <c r="L68" s="25">
        <f t="shared" si="6"/>
        <v>48700</v>
      </c>
      <c r="M68" s="26">
        <f t="shared" si="17"/>
        <v>1750</v>
      </c>
      <c r="N68" s="27">
        <f t="shared" si="8"/>
        <v>-194377.99215782309</v>
      </c>
      <c r="O68" s="27">
        <f t="shared" si="16"/>
        <v>-315.8642372564625</v>
      </c>
      <c r="P68" s="1"/>
    </row>
    <row r="69" spans="1:16" ht="13.2" x14ac:dyDescent="0.25">
      <c r="A69" s="13" t="s">
        <v>65</v>
      </c>
      <c r="B69" s="17">
        <f t="shared" si="11"/>
        <v>47513</v>
      </c>
      <c r="C69" s="5">
        <f>125</f>
        <v>125</v>
      </c>
      <c r="D69" s="6">
        <f t="shared" si="0"/>
        <v>2125.13</v>
      </c>
      <c r="E69" s="6">
        <f t="shared" si="12"/>
        <v>1.6667750000000002E-2</v>
      </c>
      <c r="F69" s="6">
        <f>SUM($D$8:D69)</f>
        <v>-98374.750000000058</v>
      </c>
      <c r="G69" s="6">
        <f t="shared" si="18"/>
        <v>497874.87</v>
      </c>
      <c r="H69" s="23">
        <f t="shared" si="13"/>
        <v>-0.44574974000000001</v>
      </c>
      <c r="I69" s="31">
        <f t="shared" si="14"/>
        <v>0.98573600831999997</v>
      </c>
      <c r="J69" s="16">
        <f t="shared" si="15"/>
        <v>3.832286886104145</v>
      </c>
      <c r="K69" s="24" t="s">
        <v>65</v>
      </c>
      <c r="L69" s="25">
        <f t="shared" si="6"/>
        <v>48731</v>
      </c>
      <c r="M69" s="26">
        <f t="shared" si="17"/>
        <v>1750</v>
      </c>
      <c r="N69" s="27">
        <f t="shared" si="8"/>
        <v>-192943.85639507955</v>
      </c>
      <c r="O69" s="27">
        <f t="shared" si="16"/>
        <v>-313.53376664200425</v>
      </c>
      <c r="P69" s="1"/>
    </row>
    <row r="70" spans="1:16" ht="13.2" x14ac:dyDescent="0.25">
      <c r="A70" s="13" t="s">
        <v>66</v>
      </c>
      <c r="B70" s="17">
        <f t="shared" si="11"/>
        <v>47542</v>
      </c>
      <c r="C70" s="5">
        <f>125</f>
        <v>125</v>
      </c>
      <c r="D70" s="6">
        <f t="shared" si="0"/>
        <v>2250.13</v>
      </c>
      <c r="E70" s="6">
        <f t="shared" si="12"/>
        <v>3.4446611111111108E-2</v>
      </c>
      <c r="F70" s="6">
        <f>SUM($D$8:D70)</f>
        <v>-96124.620000000054</v>
      </c>
      <c r="G70" s="6">
        <f t="shared" si="18"/>
        <v>497749.87</v>
      </c>
      <c r="H70" s="23">
        <f t="shared" si="13"/>
        <v>-0.44549974000000003</v>
      </c>
      <c r="I70" s="31">
        <f t="shared" si="14"/>
        <v>0.98574400831999998</v>
      </c>
      <c r="J70" s="16">
        <f t="shared" si="15"/>
        <v>3.8393508711652218</v>
      </c>
      <c r="K70" s="24" t="s">
        <v>66</v>
      </c>
      <c r="L70" s="25">
        <f t="shared" si="6"/>
        <v>48761</v>
      </c>
      <c r="M70" s="26">
        <f t="shared" si="17"/>
        <v>1750</v>
      </c>
      <c r="N70" s="27">
        <f t="shared" si="8"/>
        <v>-191507.39016172156</v>
      </c>
      <c r="O70" s="27">
        <f t="shared" si="16"/>
        <v>-311.19950901279753</v>
      </c>
      <c r="P70" s="1"/>
    </row>
    <row r="71" spans="1:16" ht="13.2" x14ac:dyDescent="0.25">
      <c r="A71" s="13" t="s">
        <v>67</v>
      </c>
      <c r="B71" s="17">
        <f t="shared" si="11"/>
        <v>47572</v>
      </c>
      <c r="C71" s="5">
        <f>125</f>
        <v>125</v>
      </c>
      <c r="D71" s="6">
        <f t="shared" si="0"/>
        <v>2375.13</v>
      </c>
      <c r="E71" s="6">
        <f t="shared" si="12"/>
        <v>5.3197694444444443E-2</v>
      </c>
      <c r="F71" s="6">
        <f>SUM($D$8:D71)</f>
        <v>-93749.490000000049</v>
      </c>
      <c r="G71" s="6">
        <f t="shared" si="18"/>
        <v>497624.87</v>
      </c>
      <c r="H71" s="23">
        <f t="shared" si="13"/>
        <v>-0.44524974</v>
      </c>
      <c r="I71" s="31">
        <f t="shared" si="14"/>
        <v>0.98575200831999998</v>
      </c>
      <c r="J71" s="16">
        <f t="shared" si="15"/>
        <v>3.8467625446819249</v>
      </c>
      <c r="K71" s="24" t="s">
        <v>67</v>
      </c>
      <c r="L71" s="25">
        <f t="shared" si="6"/>
        <v>48792</v>
      </c>
      <c r="M71" s="26">
        <f t="shared" si="17"/>
        <v>1750</v>
      </c>
      <c r="N71" s="27">
        <f t="shared" si="8"/>
        <v>-190068.58967073436</v>
      </c>
      <c r="O71" s="27">
        <f t="shared" si="16"/>
        <v>-308.86145821494335</v>
      </c>
      <c r="P71" s="1"/>
    </row>
    <row r="72" spans="1:16" ht="13.2" x14ac:dyDescent="0.25">
      <c r="A72" s="13" t="s">
        <v>68</v>
      </c>
      <c r="B72" s="17">
        <f t="shared" si="11"/>
        <v>47603</v>
      </c>
      <c r="C72" s="5">
        <f>125</f>
        <v>125</v>
      </c>
      <c r="D72" s="6">
        <f t="shared" si="0"/>
        <v>2500.13</v>
      </c>
      <c r="E72" s="6">
        <f t="shared" si="12"/>
        <v>7.2990444444444441E-2</v>
      </c>
      <c r="F72" s="6">
        <f>SUM($D$8:D72)</f>
        <v>-91249.360000000044</v>
      </c>
      <c r="G72" s="6">
        <f t="shared" si="18"/>
        <v>497499.87</v>
      </c>
      <c r="H72" s="23">
        <f t="shared" si="13"/>
        <v>-0.44499974000000003</v>
      </c>
      <c r="I72" s="31">
        <f t="shared" si="14"/>
        <v>0.98576000831999999</v>
      </c>
      <c r="J72" s="16">
        <f t="shared" si="15"/>
        <v>3.8545224109332019</v>
      </c>
      <c r="K72" s="24" t="s">
        <v>68</v>
      </c>
      <c r="L72" s="25">
        <f t="shared" si="6"/>
        <v>48823</v>
      </c>
      <c r="M72" s="26">
        <f t="shared" si="17"/>
        <v>1750</v>
      </c>
      <c r="N72" s="27">
        <f t="shared" si="8"/>
        <v>-188627.45112894929</v>
      </c>
      <c r="O72" s="27">
        <f t="shared" si="16"/>
        <v>-306.5196080845426</v>
      </c>
      <c r="P72" s="1"/>
    </row>
    <row r="73" spans="1:16" ht="13.2" x14ac:dyDescent="0.25">
      <c r="A73" s="13" t="s">
        <v>69</v>
      </c>
      <c r="B73" s="17">
        <f t="shared" si="11"/>
        <v>47633</v>
      </c>
      <c r="C73" s="5">
        <f>125</f>
        <v>125</v>
      </c>
      <c r="D73" s="6">
        <f t="shared" ref="D73:D136" si="19">C73+D72+IF(MONTH(B73)=1,ROUND(E72,2),0)</f>
        <v>2625.13</v>
      </c>
      <c r="E73" s="6">
        <f t="shared" ref="E73:E104" si="20">MAX(0,IF(MONTH(B73)=1,0,E72)+(D73-C73)*$C$5*30/360+C73*$C$5*(30-DAY(B73))/360)</f>
        <v>9.3824861111111116E-2</v>
      </c>
      <c r="F73" s="6">
        <f>SUM($D$8:D73)</f>
        <v>-88624.23000000004</v>
      </c>
      <c r="G73" s="6">
        <f t="shared" si="18"/>
        <v>497374.87</v>
      </c>
      <c r="H73" s="23">
        <f t="shared" ref="H73:H104" si="21">D73/$C$2-$H$3</f>
        <v>-0.44474974</v>
      </c>
      <c r="I73" s="31">
        <f t="shared" ref="I73:I104" si="22">1-64*($M$5-0.004*$C$2)/$C$2*H73</f>
        <v>0.98576800832</v>
      </c>
      <c r="J73" s="16">
        <f t="shared" ref="J73:J104" si="23">(200*$M$5*I73)/(G73/750+$H$2*G73*G73/(F73+3*G73))</f>
        <v>3.862630973569098</v>
      </c>
      <c r="K73" s="24" t="s">
        <v>69</v>
      </c>
      <c r="L73" s="25">
        <f t="shared" si="6"/>
        <v>48853</v>
      </c>
      <c r="M73" s="26">
        <f t="shared" si="17"/>
        <v>1750</v>
      </c>
      <c r="N73" s="27">
        <f t="shared" si="8"/>
        <v>-187183.97073703384</v>
      </c>
      <c r="O73" s="27">
        <f t="shared" ref="O73:O104" si="24">N73*$M$6/12</f>
        <v>-304.17395244767999</v>
      </c>
      <c r="P73" s="1"/>
    </row>
    <row r="74" spans="1:16" ht="13.2" x14ac:dyDescent="0.25">
      <c r="A74" s="13" t="s">
        <v>70</v>
      </c>
      <c r="B74" s="17">
        <f t="shared" si="11"/>
        <v>47664</v>
      </c>
      <c r="C74" s="5">
        <f>125</f>
        <v>125</v>
      </c>
      <c r="D74" s="6">
        <f t="shared" si="19"/>
        <v>2750.13</v>
      </c>
      <c r="E74" s="6">
        <f t="shared" si="20"/>
        <v>0.11570094444444445</v>
      </c>
      <c r="F74" s="6">
        <f>SUM($D$8:D74)</f>
        <v>-85874.100000000035</v>
      </c>
      <c r="G74" s="6">
        <f t="shared" si="18"/>
        <v>497249.87</v>
      </c>
      <c r="H74" s="23">
        <f t="shared" si="21"/>
        <v>-0.44449974000000003</v>
      </c>
      <c r="I74" s="31">
        <f t="shared" si="22"/>
        <v>0.98577600832000001</v>
      </c>
      <c r="J74" s="16">
        <f t="shared" si="23"/>
        <v>3.8710887356070147</v>
      </c>
      <c r="K74" s="24" t="s">
        <v>70</v>
      </c>
      <c r="L74" s="25">
        <f t="shared" ref="L74:L137" si="25">DATE(YEAR(L73),MONTH(L73)+1,1)</f>
        <v>48884</v>
      </c>
      <c r="M74" s="26">
        <f t="shared" ref="M74:M105" si="26">MIN($M$5,-N73-O73)</f>
        <v>1750</v>
      </c>
      <c r="N74" s="27">
        <f t="shared" ref="N74:N137" si="27">M74+N73+O73</f>
        <v>-185738.14468948153</v>
      </c>
      <c r="O74" s="27">
        <f t="shared" si="24"/>
        <v>-301.82448512040747</v>
      </c>
      <c r="P74" s="1"/>
    </row>
    <row r="75" spans="1:16" ht="13.2" x14ac:dyDescent="0.25">
      <c r="A75" s="13" t="s">
        <v>71</v>
      </c>
      <c r="B75" s="17">
        <f t="shared" si="11"/>
        <v>47694</v>
      </c>
      <c r="C75" s="5">
        <f>125</f>
        <v>125</v>
      </c>
      <c r="D75" s="6">
        <f t="shared" si="19"/>
        <v>2875.13</v>
      </c>
      <c r="E75" s="6">
        <f t="shared" si="20"/>
        <v>0.13861869444444444</v>
      </c>
      <c r="F75" s="6">
        <f>SUM($D$8:D75)</f>
        <v>-82998.97000000003</v>
      </c>
      <c r="G75" s="6">
        <f t="shared" ref="G75:G106" si="28">MAX($C$2-D75,50%*$C$2)</f>
        <v>497124.87</v>
      </c>
      <c r="H75" s="23">
        <f t="shared" si="21"/>
        <v>-0.44424974</v>
      </c>
      <c r="I75" s="31">
        <f t="shared" si="22"/>
        <v>0.98578400832000002</v>
      </c>
      <c r="J75" s="16">
        <f t="shared" si="23"/>
        <v>3.8798961994279706</v>
      </c>
      <c r="K75" s="24" t="s">
        <v>71</v>
      </c>
      <c r="L75" s="25">
        <f t="shared" si="25"/>
        <v>48914</v>
      </c>
      <c r="M75" s="26">
        <f t="shared" si="26"/>
        <v>1750</v>
      </c>
      <c r="N75" s="27">
        <f t="shared" si="27"/>
        <v>-184289.96917460195</v>
      </c>
      <c r="O75" s="27">
        <f t="shared" si="24"/>
        <v>-299.47119990872818</v>
      </c>
      <c r="P75" s="1"/>
    </row>
    <row r="76" spans="1:16" ht="13.2" x14ac:dyDescent="0.25">
      <c r="A76" s="13" t="s">
        <v>72</v>
      </c>
      <c r="B76" s="17">
        <f t="shared" ref="B76:B139" si="29">DATE(YEAR(B75),MONTH(B75)+1,IF(MONTH(B75)=1,28,30))</f>
        <v>47725</v>
      </c>
      <c r="C76" s="5">
        <f>125</f>
        <v>125</v>
      </c>
      <c r="D76" s="6">
        <f t="shared" si="19"/>
        <v>3000.13</v>
      </c>
      <c r="E76" s="6">
        <f t="shared" si="20"/>
        <v>0.16257811111111112</v>
      </c>
      <c r="F76" s="6">
        <f>SUM($D$8:D76)</f>
        <v>-79998.840000000026</v>
      </c>
      <c r="G76" s="6">
        <f t="shared" si="28"/>
        <v>496999.87</v>
      </c>
      <c r="H76" s="23">
        <f t="shared" si="21"/>
        <v>-0.44399974000000003</v>
      </c>
      <c r="I76" s="31">
        <f t="shared" si="22"/>
        <v>0.98579200832000002</v>
      </c>
      <c r="J76" s="16">
        <f t="shared" si="23"/>
        <v>3.8890538667728656</v>
      </c>
      <c r="K76" s="24" t="s">
        <v>72</v>
      </c>
      <c r="L76" s="25">
        <f t="shared" si="25"/>
        <v>48945</v>
      </c>
      <c r="M76" s="26">
        <f t="shared" si="26"/>
        <v>1750</v>
      </c>
      <c r="N76" s="27">
        <f t="shared" si="27"/>
        <v>-182839.44037451068</v>
      </c>
      <c r="O76" s="27">
        <f t="shared" si="24"/>
        <v>-297.11409060857983</v>
      </c>
      <c r="P76" s="1"/>
    </row>
    <row r="77" spans="1:16" ht="13.2" x14ac:dyDescent="0.25">
      <c r="A77" s="13" t="s">
        <v>73</v>
      </c>
      <c r="B77" s="17">
        <f t="shared" si="29"/>
        <v>47756</v>
      </c>
      <c r="C77" s="5">
        <f>125</f>
        <v>125</v>
      </c>
      <c r="D77" s="6">
        <f t="shared" si="19"/>
        <v>3125.13</v>
      </c>
      <c r="E77" s="6">
        <f t="shared" si="20"/>
        <v>0.18757919444444446</v>
      </c>
      <c r="F77" s="6">
        <f>SUM($D$8:D77)</f>
        <v>-76873.710000000021</v>
      </c>
      <c r="G77" s="6">
        <f t="shared" si="28"/>
        <v>496874.87</v>
      </c>
      <c r="H77" s="23">
        <f t="shared" si="21"/>
        <v>-0.44374974</v>
      </c>
      <c r="I77" s="31">
        <f t="shared" si="22"/>
        <v>0.98580000832000003</v>
      </c>
      <c r="J77" s="16">
        <f t="shared" si="23"/>
        <v>3.8985622387387511</v>
      </c>
      <c r="K77" s="24" t="s">
        <v>73</v>
      </c>
      <c r="L77" s="25">
        <f t="shared" si="25"/>
        <v>48976</v>
      </c>
      <c r="M77" s="26">
        <f t="shared" si="26"/>
        <v>1750</v>
      </c>
      <c r="N77" s="27">
        <f t="shared" si="27"/>
        <v>-181386.55446511926</v>
      </c>
      <c r="O77" s="27">
        <f t="shared" si="24"/>
        <v>-294.75315100581878</v>
      </c>
      <c r="P77" s="1"/>
    </row>
    <row r="78" spans="1:16" ht="13.2" x14ac:dyDescent="0.25">
      <c r="A78" s="13" t="s">
        <v>74</v>
      </c>
      <c r="B78" s="17">
        <f t="shared" si="29"/>
        <v>47786</v>
      </c>
      <c r="C78" s="5">
        <f>125</f>
        <v>125</v>
      </c>
      <c r="D78" s="6">
        <f t="shared" si="19"/>
        <v>3250.13</v>
      </c>
      <c r="E78" s="6">
        <f t="shared" si="20"/>
        <v>0.21362194444444446</v>
      </c>
      <c r="F78" s="6">
        <f>SUM($D$8:D78)</f>
        <v>-73623.580000000016</v>
      </c>
      <c r="G78" s="6">
        <f t="shared" si="28"/>
        <v>496749.87</v>
      </c>
      <c r="H78" s="23">
        <f t="shared" si="21"/>
        <v>-0.44349974000000003</v>
      </c>
      <c r="I78" s="31">
        <f t="shared" si="22"/>
        <v>0.98580800832000004</v>
      </c>
      <c r="J78" s="16">
        <f t="shared" si="23"/>
        <v>3.9084218157750903</v>
      </c>
      <c r="K78" s="24" t="s">
        <v>74</v>
      </c>
      <c r="L78" s="25">
        <f t="shared" si="25"/>
        <v>49004</v>
      </c>
      <c r="M78" s="26">
        <f t="shared" si="26"/>
        <v>1750</v>
      </c>
      <c r="N78" s="27">
        <f t="shared" si="27"/>
        <v>-179931.30761612509</v>
      </c>
      <c r="O78" s="27">
        <f t="shared" si="24"/>
        <v>-292.38837487620327</v>
      </c>
      <c r="P78" s="1"/>
    </row>
    <row r="79" spans="1:16" ht="13.2" x14ac:dyDescent="0.25">
      <c r="A79" s="13" t="s">
        <v>75</v>
      </c>
      <c r="B79" s="17">
        <f t="shared" si="29"/>
        <v>47817</v>
      </c>
      <c r="C79" s="5">
        <f>125</f>
        <v>125</v>
      </c>
      <c r="D79" s="6">
        <f t="shared" si="19"/>
        <v>3375.13</v>
      </c>
      <c r="E79" s="6">
        <f t="shared" si="20"/>
        <v>0.24070636111111113</v>
      </c>
      <c r="F79" s="6">
        <f>SUM($D$8:D79)</f>
        <v>-70248.450000000012</v>
      </c>
      <c r="G79" s="6">
        <f t="shared" si="28"/>
        <v>496624.87</v>
      </c>
      <c r="H79" s="23">
        <f t="shared" si="21"/>
        <v>-0.44324974</v>
      </c>
      <c r="I79" s="31">
        <f t="shared" si="22"/>
        <v>0.98581600832000005</v>
      </c>
      <c r="J79" s="16">
        <f t="shared" si="23"/>
        <v>3.9186330976800288</v>
      </c>
      <c r="K79" s="24" t="s">
        <v>75</v>
      </c>
      <c r="L79" s="25">
        <f t="shared" si="25"/>
        <v>49035</v>
      </c>
      <c r="M79" s="26">
        <f t="shared" si="26"/>
        <v>1750</v>
      </c>
      <c r="N79" s="27">
        <f t="shared" si="27"/>
        <v>-178473.6959910013</v>
      </c>
      <c r="O79" s="27">
        <f t="shared" si="24"/>
        <v>-290.01975598537712</v>
      </c>
      <c r="P79" s="1"/>
    </row>
    <row r="80" spans="1:16" ht="13.2" x14ac:dyDescent="0.25">
      <c r="A80" s="13" t="s">
        <v>76</v>
      </c>
      <c r="B80" s="17">
        <f t="shared" si="29"/>
        <v>47847</v>
      </c>
      <c r="C80" s="5">
        <f>125</f>
        <v>125</v>
      </c>
      <c r="D80" s="6">
        <f t="shared" si="19"/>
        <v>3500.13</v>
      </c>
      <c r="E80" s="6">
        <f t="shared" si="20"/>
        <v>0.26883244444444448</v>
      </c>
      <c r="F80" s="6">
        <f>SUM($D$8:D80)</f>
        <v>-66748.320000000007</v>
      </c>
      <c r="G80" s="6">
        <f t="shared" si="28"/>
        <v>496499.87</v>
      </c>
      <c r="H80" s="23">
        <f t="shared" si="21"/>
        <v>-0.44299974000000003</v>
      </c>
      <c r="I80" s="31">
        <f t="shared" si="22"/>
        <v>0.98582400831999994</v>
      </c>
      <c r="J80" s="16">
        <f t="shared" si="23"/>
        <v>3.9291965835966662</v>
      </c>
      <c r="K80" s="24" t="s">
        <v>76</v>
      </c>
      <c r="L80" s="25">
        <f t="shared" si="25"/>
        <v>49065</v>
      </c>
      <c r="M80" s="26">
        <f t="shared" si="26"/>
        <v>1750</v>
      </c>
      <c r="N80" s="27">
        <f t="shared" si="27"/>
        <v>-177013.71574698668</v>
      </c>
      <c r="O80" s="27">
        <f t="shared" si="24"/>
        <v>-287.64728808885337</v>
      </c>
      <c r="P80" s="1"/>
    </row>
    <row r="81" spans="1:16" ht="13.2" x14ac:dyDescent="0.25">
      <c r="A81" s="13" t="s">
        <v>77</v>
      </c>
      <c r="B81" s="17">
        <f t="shared" si="29"/>
        <v>47878</v>
      </c>
      <c r="C81" s="5">
        <f>125</f>
        <v>125</v>
      </c>
      <c r="D81" s="6">
        <f t="shared" si="19"/>
        <v>3625.4</v>
      </c>
      <c r="E81" s="6">
        <f t="shared" si="20"/>
        <v>2.9170000000000001E-2</v>
      </c>
      <c r="F81" s="6">
        <f>SUM($D$8:D81)</f>
        <v>-63122.920000000006</v>
      </c>
      <c r="G81" s="6">
        <f t="shared" si="28"/>
        <v>496374.6</v>
      </c>
      <c r="H81" s="23">
        <f t="shared" si="21"/>
        <v>-0.44274920000000001</v>
      </c>
      <c r="I81" s="31">
        <f t="shared" si="22"/>
        <v>0.98583202560000005</v>
      </c>
      <c r="J81" s="16">
        <f t="shared" si="23"/>
        <v>3.9401156305061851</v>
      </c>
      <c r="K81" s="24" t="s">
        <v>77</v>
      </c>
      <c r="L81" s="25">
        <f t="shared" si="25"/>
        <v>49096</v>
      </c>
      <c r="M81" s="26">
        <f t="shared" si="26"/>
        <v>1750</v>
      </c>
      <c r="N81" s="27">
        <f t="shared" si="27"/>
        <v>-175551.36303507554</v>
      </c>
      <c r="O81" s="27">
        <f t="shared" si="24"/>
        <v>-285.27096493199775</v>
      </c>
      <c r="P81" s="1"/>
    </row>
    <row r="82" spans="1:16" ht="13.2" x14ac:dyDescent="0.25">
      <c r="A82" s="13" t="s">
        <v>78</v>
      </c>
      <c r="B82" s="17">
        <f t="shared" si="29"/>
        <v>47907</v>
      </c>
      <c r="C82" s="5">
        <f>125</f>
        <v>125</v>
      </c>
      <c r="D82" s="6">
        <f t="shared" si="19"/>
        <v>3750.4</v>
      </c>
      <c r="E82" s="6">
        <f t="shared" si="20"/>
        <v>5.9451111111111107E-2</v>
      </c>
      <c r="F82" s="6">
        <f>SUM($D$8:D82)</f>
        <v>-59372.520000000004</v>
      </c>
      <c r="G82" s="6">
        <f t="shared" si="28"/>
        <v>496249.59999999998</v>
      </c>
      <c r="H82" s="23">
        <f t="shared" si="21"/>
        <v>-0.44249920000000004</v>
      </c>
      <c r="I82" s="31">
        <f t="shared" si="22"/>
        <v>0.98584002559999995</v>
      </c>
      <c r="J82" s="16">
        <f t="shared" si="23"/>
        <v>3.9513857727199726</v>
      </c>
      <c r="K82" s="24" t="s">
        <v>78</v>
      </c>
      <c r="L82" s="25">
        <f t="shared" si="25"/>
        <v>49126</v>
      </c>
      <c r="M82" s="26">
        <f t="shared" si="26"/>
        <v>1750</v>
      </c>
      <c r="N82" s="27">
        <f t="shared" si="27"/>
        <v>-174086.63400000753</v>
      </c>
      <c r="O82" s="27">
        <f t="shared" si="24"/>
        <v>-282.89078025001226</v>
      </c>
      <c r="P82" s="1"/>
    </row>
    <row r="83" spans="1:16" ht="13.2" x14ac:dyDescent="0.25">
      <c r="A83" s="13" t="s">
        <v>79</v>
      </c>
      <c r="B83" s="17">
        <f t="shared" si="29"/>
        <v>47937</v>
      </c>
      <c r="C83" s="5">
        <f>125</f>
        <v>125</v>
      </c>
      <c r="D83" s="6">
        <f t="shared" si="19"/>
        <v>3875.4</v>
      </c>
      <c r="E83" s="6">
        <f t="shared" si="20"/>
        <v>9.0704444444444449E-2</v>
      </c>
      <c r="F83" s="6">
        <f>SUM($D$8:D83)</f>
        <v>-55497.120000000003</v>
      </c>
      <c r="G83" s="6">
        <f t="shared" si="28"/>
        <v>496124.6</v>
      </c>
      <c r="H83" s="23">
        <f t="shared" si="21"/>
        <v>-0.44224920000000001</v>
      </c>
      <c r="I83" s="31">
        <f t="shared" si="22"/>
        <v>0.98584802559999996</v>
      </c>
      <c r="J83" s="16">
        <f t="shared" si="23"/>
        <v>3.9630096135013622</v>
      </c>
      <c r="K83" s="24" t="s">
        <v>79</v>
      </c>
      <c r="L83" s="25">
        <f t="shared" si="25"/>
        <v>49157</v>
      </c>
      <c r="M83" s="26">
        <f t="shared" si="26"/>
        <v>1750</v>
      </c>
      <c r="N83" s="27">
        <f t="shared" si="27"/>
        <v>-172619.52478025755</v>
      </c>
      <c r="O83" s="27">
        <f t="shared" si="24"/>
        <v>-280.50672776791851</v>
      </c>
      <c r="P83" s="1"/>
    </row>
    <row r="84" spans="1:16" ht="13.2" x14ac:dyDescent="0.25">
      <c r="A84" s="13" t="s">
        <v>80</v>
      </c>
      <c r="B84" s="17">
        <f t="shared" si="29"/>
        <v>47968</v>
      </c>
      <c r="C84" s="5">
        <f>125</f>
        <v>125</v>
      </c>
      <c r="D84" s="6">
        <f t="shared" si="19"/>
        <v>4000.4</v>
      </c>
      <c r="E84" s="6">
        <f t="shared" si="20"/>
        <v>0.12299944444444445</v>
      </c>
      <c r="F84" s="6">
        <f>SUM($D$8:D84)</f>
        <v>-51496.72</v>
      </c>
      <c r="G84" s="6">
        <f t="shared" si="28"/>
        <v>495999.6</v>
      </c>
      <c r="H84" s="23">
        <f t="shared" si="21"/>
        <v>-0.44199920000000004</v>
      </c>
      <c r="I84" s="31">
        <f t="shared" si="22"/>
        <v>0.98585602559999996</v>
      </c>
      <c r="J84" s="16">
        <f t="shared" si="23"/>
        <v>3.9749876493346079</v>
      </c>
      <c r="K84" s="24" t="s">
        <v>80</v>
      </c>
      <c r="L84" s="25">
        <f t="shared" si="25"/>
        <v>49188</v>
      </c>
      <c r="M84" s="26">
        <f t="shared" si="26"/>
        <v>1750</v>
      </c>
      <c r="N84" s="27">
        <f t="shared" si="27"/>
        <v>-171150.03150802545</v>
      </c>
      <c r="O84" s="27">
        <f t="shared" si="24"/>
        <v>-278.11880120054133</v>
      </c>
      <c r="P84" s="1"/>
    </row>
    <row r="85" spans="1:16" ht="13.2" x14ac:dyDescent="0.25">
      <c r="A85" s="13" t="s">
        <v>81</v>
      </c>
      <c r="B85" s="17">
        <f t="shared" si="29"/>
        <v>47998</v>
      </c>
      <c r="C85" s="5">
        <f>125</f>
        <v>125</v>
      </c>
      <c r="D85" s="6">
        <f t="shared" si="19"/>
        <v>4125.3999999999996</v>
      </c>
      <c r="E85" s="6">
        <f t="shared" si="20"/>
        <v>0.15633611111111112</v>
      </c>
      <c r="F85" s="6">
        <f>SUM($D$8:D85)</f>
        <v>-47371.32</v>
      </c>
      <c r="G85" s="6">
        <f t="shared" si="28"/>
        <v>495874.6</v>
      </c>
      <c r="H85" s="23">
        <f t="shared" si="21"/>
        <v>-0.44174920000000001</v>
      </c>
      <c r="I85" s="31">
        <f t="shared" si="22"/>
        <v>0.98586402559999997</v>
      </c>
      <c r="J85" s="16">
        <f t="shared" si="23"/>
        <v>3.9873203760302904</v>
      </c>
      <c r="K85" s="24" t="s">
        <v>81</v>
      </c>
      <c r="L85" s="25">
        <f t="shared" si="25"/>
        <v>49218</v>
      </c>
      <c r="M85" s="26">
        <f t="shared" si="26"/>
        <v>1750</v>
      </c>
      <c r="N85" s="27">
        <f t="shared" si="27"/>
        <v>-169678.15030922598</v>
      </c>
      <c r="O85" s="27">
        <f t="shared" si="24"/>
        <v>-275.7269942524922</v>
      </c>
      <c r="P85" s="1"/>
    </row>
    <row r="86" spans="1:16" ht="13.2" x14ac:dyDescent="0.25">
      <c r="A86" s="13" t="s">
        <v>82</v>
      </c>
      <c r="B86" s="17">
        <f t="shared" si="29"/>
        <v>48029</v>
      </c>
      <c r="C86" s="5">
        <f>125</f>
        <v>125</v>
      </c>
      <c r="D86" s="6">
        <f t="shared" si="19"/>
        <v>4250.3999999999996</v>
      </c>
      <c r="E86" s="6">
        <f t="shared" si="20"/>
        <v>0.19071444444444446</v>
      </c>
      <c r="F86" s="6">
        <f>SUM($D$8:D86)</f>
        <v>-43120.92</v>
      </c>
      <c r="G86" s="6">
        <f t="shared" si="28"/>
        <v>495749.6</v>
      </c>
      <c r="H86" s="23">
        <f t="shared" si="21"/>
        <v>-0.44149920000000004</v>
      </c>
      <c r="I86" s="31">
        <f t="shared" si="22"/>
        <v>0.98587202559999998</v>
      </c>
      <c r="J86" s="16">
        <f t="shared" si="23"/>
        <v>4.0000082887215989</v>
      </c>
      <c r="K86" s="24" t="s">
        <v>82</v>
      </c>
      <c r="L86" s="25">
        <f t="shared" si="25"/>
        <v>49249</v>
      </c>
      <c r="M86" s="26">
        <f t="shared" si="26"/>
        <v>1750</v>
      </c>
      <c r="N86" s="27">
        <f t="shared" si="27"/>
        <v>-168203.87730347848</v>
      </c>
      <c r="O86" s="27">
        <f t="shared" si="24"/>
        <v>-273.33130061815251</v>
      </c>
      <c r="P86" s="1"/>
    </row>
    <row r="87" spans="1:16" ht="13.2" x14ac:dyDescent="0.25">
      <c r="A87" s="13" t="s">
        <v>83</v>
      </c>
      <c r="B87" s="17">
        <f t="shared" si="29"/>
        <v>48059</v>
      </c>
      <c r="C87" s="5">
        <f>125</f>
        <v>125</v>
      </c>
      <c r="D87" s="6">
        <f t="shared" si="19"/>
        <v>4375.3999999999996</v>
      </c>
      <c r="E87" s="6">
        <f t="shared" si="20"/>
        <v>0.22613444444444447</v>
      </c>
      <c r="F87" s="6">
        <f>SUM($D$8:D87)</f>
        <v>-38745.519999999997</v>
      </c>
      <c r="G87" s="6">
        <f t="shared" si="28"/>
        <v>495624.6</v>
      </c>
      <c r="H87" s="23">
        <f t="shared" si="21"/>
        <v>-0.44124920000000001</v>
      </c>
      <c r="I87" s="31">
        <f t="shared" si="22"/>
        <v>0.98588002559999999</v>
      </c>
      <c r="J87" s="16">
        <f t="shared" si="23"/>
        <v>4.0130518818606085</v>
      </c>
      <c r="K87" s="24" t="s">
        <v>83</v>
      </c>
      <c r="L87" s="25">
        <f t="shared" si="25"/>
        <v>49279</v>
      </c>
      <c r="M87" s="26">
        <f t="shared" si="26"/>
        <v>1750</v>
      </c>
      <c r="N87" s="27">
        <f t="shared" si="27"/>
        <v>-166727.20860409664</v>
      </c>
      <c r="O87" s="27">
        <f t="shared" si="24"/>
        <v>-270.93171398165703</v>
      </c>
      <c r="P87" s="1"/>
    </row>
    <row r="88" spans="1:16" ht="13.2" x14ac:dyDescent="0.25">
      <c r="A88" s="13" t="s">
        <v>84</v>
      </c>
      <c r="B88" s="17">
        <f t="shared" si="29"/>
        <v>48090</v>
      </c>
      <c r="C88" s="5">
        <f>125</f>
        <v>125</v>
      </c>
      <c r="D88" s="6">
        <f t="shared" si="19"/>
        <v>4500.3999999999996</v>
      </c>
      <c r="E88" s="6">
        <f t="shared" si="20"/>
        <v>0.26259611111111114</v>
      </c>
      <c r="F88" s="6">
        <f>SUM($D$8:D88)</f>
        <v>-34245.119999999995</v>
      </c>
      <c r="G88" s="6">
        <f t="shared" si="28"/>
        <v>495499.6</v>
      </c>
      <c r="H88" s="23">
        <f t="shared" si="21"/>
        <v>-0.44099920000000004</v>
      </c>
      <c r="I88" s="31">
        <f t="shared" si="22"/>
        <v>0.9858880256</v>
      </c>
      <c r="J88" s="16">
        <f t="shared" si="23"/>
        <v>4.026451649214577</v>
      </c>
      <c r="K88" s="24" t="s">
        <v>84</v>
      </c>
      <c r="L88" s="25">
        <f t="shared" si="25"/>
        <v>49310</v>
      </c>
      <c r="M88" s="26">
        <f t="shared" si="26"/>
        <v>1750</v>
      </c>
      <c r="N88" s="27">
        <f t="shared" si="27"/>
        <v>-165248.14031807831</v>
      </c>
      <c r="O88" s="27">
        <f t="shared" si="24"/>
        <v>-268.52822801687722</v>
      </c>
      <c r="P88" s="1"/>
    </row>
    <row r="89" spans="1:16" ht="13.2" x14ac:dyDescent="0.25">
      <c r="A89" s="13" t="s">
        <v>85</v>
      </c>
      <c r="B89" s="17">
        <f t="shared" si="29"/>
        <v>48121</v>
      </c>
      <c r="C89" s="5">
        <f>125</f>
        <v>125</v>
      </c>
      <c r="D89" s="6">
        <f t="shared" si="19"/>
        <v>4625.3999999999996</v>
      </c>
      <c r="E89" s="6">
        <f t="shared" si="20"/>
        <v>0.30009944444444447</v>
      </c>
      <c r="F89" s="6">
        <f>SUM($D$8:D89)</f>
        <v>-29619.719999999994</v>
      </c>
      <c r="G89" s="6">
        <f t="shared" si="28"/>
        <v>495374.6</v>
      </c>
      <c r="H89" s="23">
        <f t="shared" si="21"/>
        <v>-0.44074920000000001</v>
      </c>
      <c r="I89" s="31">
        <f t="shared" si="22"/>
        <v>0.9858960256</v>
      </c>
      <c r="J89" s="16">
        <f t="shared" si="23"/>
        <v>4.0402080838622236</v>
      </c>
      <c r="K89" s="24" t="s">
        <v>85</v>
      </c>
      <c r="L89" s="25">
        <f t="shared" si="25"/>
        <v>49341</v>
      </c>
      <c r="M89" s="26">
        <f t="shared" si="26"/>
        <v>1750</v>
      </c>
      <c r="N89" s="27">
        <f t="shared" si="27"/>
        <v>-163766.6685460952</v>
      </c>
      <c r="O89" s="27">
        <f t="shared" si="24"/>
        <v>-266.12083638740472</v>
      </c>
      <c r="P89" s="1"/>
    </row>
    <row r="90" spans="1:16" ht="13.2" x14ac:dyDescent="0.25">
      <c r="A90" s="13" t="s">
        <v>86</v>
      </c>
      <c r="B90" s="17">
        <f t="shared" si="29"/>
        <v>48151</v>
      </c>
      <c r="C90" s="5">
        <f>125</f>
        <v>125</v>
      </c>
      <c r="D90" s="6">
        <f t="shared" si="19"/>
        <v>4750.3999999999996</v>
      </c>
      <c r="E90" s="6">
        <f t="shared" si="20"/>
        <v>0.33864444444444447</v>
      </c>
      <c r="F90" s="6">
        <f>SUM($D$8:D90)</f>
        <v>-24869.319999999992</v>
      </c>
      <c r="G90" s="6">
        <f t="shared" si="28"/>
        <v>495249.6</v>
      </c>
      <c r="H90" s="23">
        <f t="shared" si="21"/>
        <v>-0.44049920000000004</v>
      </c>
      <c r="I90" s="31">
        <f t="shared" si="22"/>
        <v>0.98590402560000001</v>
      </c>
      <c r="J90" s="16">
        <f t="shared" si="23"/>
        <v>4.0543216781900249</v>
      </c>
      <c r="K90" s="24" t="s">
        <v>86</v>
      </c>
      <c r="L90" s="25">
        <f t="shared" si="25"/>
        <v>49369</v>
      </c>
      <c r="M90" s="26">
        <f t="shared" si="26"/>
        <v>1750</v>
      </c>
      <c r="N90" s="27">
        <f t="shared" si="27"/>
        <v>-162282.78938248262</v>
      </c>
      <c r="O90" s="27">
        <f t="shared" si="24"/>
        <v>-263.70953274653425</v>
      </c>
      <c r="P90" s="1"/>
    </row>
    <row r="91" spans="1:16" ht="13.2" x14ac:dyDescent="0.25">
      <c r="A91" s="13" t="s">
        <v>87</v>
      </c>
      <c r="B91" s="17">
        <f t="shared" si="29"/>
        <v>48182</v>
      </c>
      <c r="C91" s="5">
        <f>125</f>
        <v>125</v>
      </c>
      <c r="D91" s="6">
        <f t="shared" si="19"/>
        <v>4875.3999999999996</v>
      </c>
      <c r="E91" s="6">
        <f t="shared" si="20"/>
        <v>0.37823111111111113</v>
      </c>
      <c r="F91" s="6">
        <f>SUM($D$8:D91)</f>
        <v>-19993.919999999991</v>
      </c>
      <c r="G91" s="6">
        <f t="shared" si="28"/>
        <v>495124.6</v>
      </c>
      <c r="H91" s="23">
        <f t="shared" si="21"/>
        <v>-0.44024920000000001</v>
      </c>
      <c r="I91" s="31">
        <f t="shared" si="22"/>
        <v>0.98591202560000002</v>
      </c>
      <c r="J91" s="16">
        <f t="shared" si="23"/>
        <v>4.0687929238885081</v>
      </c>
      <c r="K91" s="24" t="s">
        <v>87</v>
      </c>
      <c r="L91" s="25">
        <f t="shared" si="25"/>
        <v>49400</v>
      </c>
      <c r="M91" s="26">
        <f t="shared" si="26"/>
        <v>1750</v>
      </c>
      <c r="N91" s="27">
        <f t="shared" si="27"/>
        <v>-160796.49891522914</v>
      </c>
      <c r="O91" s="27">
        <f t="shared" si="24"/>
        <v>-261.29431073724737</v>
      </c>
      <c r="P91" s="1"/>
    </row>
    <row r="92" spans="1:16" ht="13.2" x14ac:dyDescent="0.25">
      <c r="A92" s="13" t="s">
        <v>88</v>
      </c>
      <c r="B92" s="17">
        <f t="shared" si="29"/>
        <v>48212</v>
      </c>
      <c r="C92" s="5">
        <f>125</f>
        <v>125</v>
      </c>
      <c r="D92" s="6">
        <f t="shared" si="19"/>
        <v>5000.3999999999996</v>
      </c>
      <c r="E92" s="6">
        <f t="shared" si="20"/>
        <v>0.41885944444444445</v>
      </c>
      <c r="F92" s="6">
        <f>SUM($D$8:D92)</f>
        <v>-14993.519999999991</v>
      </c>
      <c r="G92" s="6">
        <f t="shared" si="28"/>
        <v>494999.6</v>
      </c>
      <c r="H92" s="23">
        <f t="shared" si="21"/>
        <v>-0.43999920000000003</v>
      </c>
      <c r="I92" s="31">
        <f t="shared" si="22"/>
        <v>0.98592002560000003</v>
      </c>
      <c r="J92" s="16">
        <f t="shared" si="23"/>
        <v>4.0836223119485444</v>
      </c>
      <c r="K92" s="24" t="s">
        <v>88</v>
      </c>
      <c r="L92" s="25">
        <f t="shared" si="25"/>
        <v>49430</v>
      </c>
      <c r="M92" s="26">
        <f t="shared" si="26"/>
        <v>1750</v>
      </c>
      <c r="N92" s="27">
        <f t="shared" si="27"/>
        <v>-159307.79322596639</v>
      </c>
      <c r="O92" s="27">
        <f t="shared" si="24"/>
        <v>-258.87516399219538</v>
      </c>
      <c r="P92" s="1"/>
    </row>
    <row r="93" spans="1:16" ht="13.2" x14ac:dyDescent="0.25">
      <c r="A93" s="13" t="s">
        <v>89</v>
      </c>
      <c r="B93" s="17">
        <f t="shared" si="29"/>
        <v>48243</v>
      </c>
      <c r="C93" s="5">
        <f>125</f>
        <v>125</v>
      </c>
      <c r="D93" s="6">
        <f t="shared" si="19"/>
        <v>5125.82</v>
      </c>
      <c r="E93" s="6">
        <f t="shared" si="20"/>
        <v>4.1673500000000002E-2</v>
      </c>
      <c r="F93" s="6">
        <f>SUM($D$8:D93)</f>
        <v>-9867.6999999999916</v>
      </c>
      <c r="G93" s="6">
        <f t="shared" si="28"/>
        <v>494874.18</v>
      </c>
      <c r="H93" s="23">
        <f t="shared" si="21"/>
        <v>-0.43974836</v>
      </c>
      <c r="I93" s="31">
        <f t="shared" si="22"/>
        <v>0.98592805248000004</v>
      </c>
      <c r="J93" s="16">
        <f t="shared" si="23"/>
        <v>4.09881505813979</v>
      </c>
      <c r="K93" s="24" t="s">
        <v>89</v>
      </c>
      <c r="L93" s="25">
        <f t="shared" si="25"/>
        <v>49461</v>
      </c>
      <c r="M93" s="26">
        <f t="shared" si="26"/>
        <v>1750</v>
      </c>
      <c r="N93" s="27">
        <f t="shared" si="27"/>
        <v>-157816.66838995859</v>
      </c>
      <c r="O93" s="27">
        <f t="shared" si="24"/>
        <v>-256.45208613368271</v>
      </c>
      <c r="P93" s="1"/>
    </row>
    <row r="94" spans="1:16" ht="13.2" x14ac:dyDescent="0.25">
      <c r="A94" s="13" t="s">
        <v>90</v>
      </c>
      <c r="B94" s="17">
        <f t="shared" si="29"/>
        <v>48272</v>
      </c>
      <c r="C94" s="5">
        <f>125</f>
        <v>125</v>
      </c>
      <c r="D94" s="6">
        <f t="shared" si="19"/>
        <v>5250.82</v>
      </c>
      <c r="E94" s="6">
        <f t="shared" si="20"/>
        <v>8.4458111111111109E-2</v>
      </c>
      <c r="F94" s="6">
        <f>SUM($D$8:D94)</f>
        <v>-4616.8799999999919</v>
      </c>
      <c r="G94" s="6">
        <f t="shared" si="28"/>
        <v>494749.18</v>
      </c>
      <c r="H94" s="23">
        <f t="shared" si="21"/>
        <v>-0.43949836000000003</v>
      </c>
      <c r="I94" s="31">
        <f t="shared" si="22"/>
        <v>0.98593605248000005</v>
      </c>
      <c r="J94" s="16">
        <f t="shared" si="23"/>
        <v>4.1143633870839214</v>
      </c>
      <c r="K94" s="24" t="s">
        <v>90</v>
      </c>
      <c r="L94" s="25">
        <f t="shared" si="25"/>
        <v>49491</v>
      </c>
      <c r="M94" s="26">
        <f t="shared" si="26"/>
        <v>1750</v>
      </c>
      <c r="N94" s="27">
        <f t="shared" si="27"/>
        <v>-156323.12047609227</v>
      </c>
      <c r="O94" s="27">
        <f t="shared" si="24"/>
        <v>-254.02507077364996</v>
      </c>
      <c r="P94" s="1"/>
    </row>
    <row r="95" spans="1:16" ht="13.2" x14ac:dyDescent="0.25">
      <c r="A95" s="13" t="s">
        <v>91</v>
      </c>
      <c r="B95" s="17">
        <f t="shared" si="29"/>
        <v>48303</v>
      </c>
      <c r="C95" s="5">
        <f>125</f>
        <v>125</v>
      </c>
      <c r="D95" s="6">
        <f t="shared" si="19"/>
        <v>5375.82</v>
      </c>
      <c r="E95" s="6">
        <f t="shared" si="20"/>
        <v>0.12821494444444445</v>
      </c>
      <c r="F95" s="6">
        <f>SUM($D$8:D95)</f>
        <v>758.94000000000779</v>
      </c>
      <c r="G95" s="6">
        <f t="shared" si="28"/>
        <v>494624.18</v>
      </c>
      <c r="H95" s="23">
        <f t="shared" si="21"/>
        <v>-0.43924836</v>
      </c>
      <c r="I95" s="31">
        <f t="shared" si="22"/>
        <v>0.98594405248000005</v>
      </c>
      <c r="J95" s="16">
        <f t="shared" si="23"/>
        <v>4.1302713288165229</v>
      </c>
      <c r="K95" s="24" t="s">
        <v>91</v>
      </c>
      <c r="L95" s="25">
        <f t="shared" si="25"/>
        <v>49522</v>
      </c>
      <c r="M95" s="26">
        <f t="shared" si="26"/>
        <v>1750</v>
      </c>
      <c r="N95" s="27">
        <f t="shared" si="27"/>
        <v>-154827.14554686591</v>
      </c>
      <c r="O95" s="27">
        <f t="shared" si="24"/>
        <v>-251.59411151365711</v>
      </c>
      <c r="P95" s="1"/>
    </row>
    <row r="96" spans="1:16" ht="13.2" x14ac:dyDescent="0.25">
      <c r="A96" s="13" t="s">
        <v>92</v>
      </c>
      <c r="B96" s="17">
        <f t="shared" si="29"/>
        <v>48334</v>
      </c>
      <c r="C96" s="5">
        <f>125</f>
        <v>125</v>
      </c>
      <c r="D96" s="6">
        <f t="shared" si="19"/>
        <v>5500.82</v>
      </c>
      <c r="E96" s="6">
        <f t="shared" si="20"/>
        <v>0.17301344444444444</v>
      </c>
      <c r="F96" s="6">
        <f>SUM($D$8:D96)</f>
        <v>6259.7600000000075</v>
      </c>
      <c r="G96" s="6">
        <f t="shared" si="28"/>
        <v>494499.18</v>
      </c>
      <c r="H96" s="23">
        <f t="shared" si="21"/>
        <v>-0.43899836000000003</v>
      </c>
      <c r="I96" s="31">
        <f t="shared" si="22"/>
        <v>0.98595205247999995</v>
      </c>
      <c r="J96" s="16">
        <f t="shared" si="23"/>
        <v>4.1465393714905598</v>
      </c>
      <c r="K96" s="24" t="s">
        <v>92</v>
      </c>
      <c r="L96" s="25">
        <f t="shared" si="25"/>
        <v>49553</v>
      </c>
      <c r="M96" s="26">
        <f t="shared" si="26"/>
        <v>1750</v>
      </c>
      <c r="N96" s="27">
        <f t="shared" si="27"/>
        <v>-153328.73965837958</v>
      </c>
      <c r="O96" s="27">
        <f t="shared" si="24"/>
        <v>-249.15920194486682</v>
      </c>
      <c r="P96" s="1"/>
    </row>
    <row r="97" spans="1:16" ht="13.2" x14ac:dyDescent="0.25">
      <c r="A97" s="13" t="s">
        <v>93</v>
      </c>
      <c r="B97" s="17">
        <f t="shared" si="29"/>
        <v>48364</v>
      </c>
      <c r="C97" s="5">
        <f>125</f>
        <v>125</v>
      </c>
      <c r="D97" s="6">
        <f t="shared" si="19"/>
        <v>5625.82</v>
      </c>
      <c r="E97" s="6">
        <f t="shared" si="20"/>
        <v>0.21885361111111112</v>
      </c>
      <c r="F97" s="6">
        <f>SUM($D$8:D97)</f>
        <v>11885.580000000007</v>
      </c>
      <c r="G97" s="6">
        <f t="shared" si="28"/>
        <v>494374.18</v>
      </c>
      <c r="H97" s="23">
        <f t="shared" si="21"/>
        <v>-0.43874836</v>
      </c>
      <c r="I97" s="31">
        <f t="shared" si="22"/>
        <v>0.98596005247999996</v>
      </c>
      <c r="J97" s="16">
        <f t="shared" si="23"/>
        <v>4.163168002540842</v>
      </c>
      <c r="K97" s="24" t="s">
        <v>93</v>
      </c>
      <c r="L97" s="25">
        <f>DATE(YEAR(L96),MONTH(L96)+1,1)</f>
        <v>49583</v>
      </c>
      <c r="M97" s="26">
        <f t="shared" si="26"/>
        <v>1750</v>
      </c>
      <c r="N97" s="27">
        <f t="shared" si="27"/>
        <v>-151827.89886032444</v>
      </c>
      <c r="O97" s="27">
        <f t="shared" si="24"/>
        <v>-246.7203356480272</v>
      </c>
      <c r="P97" s="1"/>
    </row>
    <row r="98" spans="1:16" ht="13.2" x14ac:dyDescent="0.25">
      <c r="A98" s="13" t="s">
        <v>94</v>
      </c>
      <c r="B98" s="17">
        <f t="shared" si="29"/>
        <v>48395</v>
      </c>
      <c r="C98" s="5">
        <f>125</f>
        <v>125</v>
      </c>
      <c r="D98" s="6">
        <f t="shared" si="19"/>
        <v>5750.82</v>
      </c>
      <c r="E98" s="6">
        <f t="shared" si="20"/>
        <v>0.26573544444444447</v>
      </c>
      <c r="F98" s="6">
        <f>SUM($D$8:D98)</f>
        <v>17636.400000000009</v>
      </c>
      <c r="G98" s="6">
        <f t="shared" si="28"/>
        <v>494249.18</v>
      </c>
      <c r="H98" s="23">
        <f t="shared" si="21"/>
        <v>-0.43849836000000003</v>
      </c>
      <c r="I98" s="31">
        <f t="shared" si="22"/>
        <v>0.98596805247999997</v>
      </c>
      <c r="J98" s="16">
        <f t="shared" si="23"/>
        <v>4.1801577086803352</v>
      </c>
      <c r="K98" s="24" t="s">
        <v>94</v>
      </c>
      <c r="L98" s="25">
        <f t="shared" si="25"/>
        <v>49614</v>
      </c>
      <c r="M98" s="26">
        <f t="shared" si="26"/>
        <v>1750</v>
      </c>
      <c r="N98" s="27">
        <f t="shared" si="27"/>
        <v>-150324.61919597245</v>
      </c>
      <c r="O98" s="27">
        <f t="shared" si="24"/>
        <v>-244.27750619345522</v>
      </c>
      <c r="P98" s="1"/>
    </row>
    <row r="99" spans="1:16" ht="13.2" x14ac:dyDescent="0.25">
      <c r="A99" s="13" t="s">
        <v>95</v>
      </c>
      <c r="B99" s="17">
        <f t="shared" si="29"/>
        <v>48425</v>
      </c>
      <c r="C99" s="5">
        <f>125</f>
        <v>125</v>
      </c>
      <c r="D99" s="6">
        <f t="shared" si="19"/>
        <v>5875.82</v>
      </c>
      <c r="E99" s="6">
        <f t="shared" si="20"/>
        <v>0.31365894444444448</v>
      </c>
      <c r="F99" s="6">
        <f>SUM($D$8:D99)</f>
        <v>23512.220000000008</v>
      </c>
      <c r="G99" s="6">
        <f t="shared" si="28"/>
        <v>494124.18</v>
      </c>
      <c r="H99" s="23">
        <f t="shared" si="21"/>
        <v>-0.43824836</v>
      </c>
      <c r="I99" s="31">
        <f t="shared" si="22"/>
        <v>0.98597605247999998</v>
      </c>
      <c r="J99" s="16">
        <f t="shared" si="23"/>
        <v>4.1975089758964828</v>
      </c>
      <c r="K99" s="24" t="s">
        <v>95</v>
      </c>
      <c r="L99" s="25">
        <f t="shared" si="25"/>
        <v>49644</v>
      </c>
      <c r="M99" s="26">
        <f t="shared" si="26"/>
        <v>1750</v>
      </c>
      <c r="N99" s="27">
        <f t="shared" si="27"/>
        <v>-148818.89670216592</v>
      </c>
      <c r="O99" s="27">
        <f t="shared" si="24"/>
        <v>-241.83070714101962</v>
      </c>
      <c r="P99" s="1"/>
    </row>
    <row r="100" spans="1:16" ht="13.2" x14ac:dyDescent="0.25">
      <c r="A100" s="13" t="s">
        <v>96</v>
      </c>
      <c r="B100" s="17">
        <f t="shared" si="29"/>
        <v>48456</v>
      </c>
      <c r="C100" s="5">
        <f>125</f>
        <v>125</v>
      </c>
      <c r="D100" s="6">
        <f t="shared" si="19"/>
        <v>6000.82</v>
      </c>
      <c r="E100" s="6">
        <f t="shared" si="20"/>
        <v>0.36262411111111115</v>
      </c>
      <c r="F100" s="6">
        <f>SUM($D$8:D100)</f>
        <v>29513.040000000008</v>
      </c>
      <c r="G100" s="6">
        <f t="shared" si="28"/>
        <v>493999.18</v>
      </c>
      <c r="H100" s="23">
        <f t="shared" si="21"/>
        <v>-0.43799836000000003</v>
      </c>
      <c r="I100" s="31">
        <f t="shared" si="22"/>
        <v>0.98598405247999998</v>
      </c>
      <c r="J100" s="16">
        <f t="shared" si="23"/>
        <v>4.2152222894475155</v>
      </c>
      <c r="K100" s="24" t="s">
        <v>96</v>
      </c>
      <c r="L100" s="25">
        <f t="shared" si="25"/>
        <v>49675</v>
      </c>
      <c r="M100" s="26">
        <f t="shared" si="26"/>
        <v>1750</v>
      </c>
      <c r="N100" s="27">
        <f t="shared" si="27"/>
        <v>-147310.72740930694</v>
      </c>
      <c r="O100" s="27">
        <f t="shared" si="24"/>
        <v>-239.37993204012378</v>
      </c>
      <c r="P100" s="1"/>
    </row>
    <row r="101" spans="1:16" ht="13.2" x14ac:dyDescent="0.25">
      <c r="A101" s="13" t="s">
        <v>97</v>
      </c>
      <c r="B101" s="17">
        <f t="shared" si="29"/>
        <v>48487</v>
      </c>
      <c r="C101" s="5">
        <f>125</f>
        <v>125</v>
      </c>
      <c r="D101" s="6">
        <f t="shared" si="19"/>
        <v>6125.82</v>
      </c>
      <c r="E101" s="6">
        <f t="shared" si="20"/>
        <v>0.41263094444444448</v>
      </c>
      <c r="F101" s="6">
        <f>SUM($D$8:D101)</f>
        <v>35638.860000000008</v>
      </c>
      <c r="G101" s="6">
        <f t="shared" si="28"/>
        <v>493874.18</v>
      </c>
      <c r="H101" s="23">
        <f t="shared" si="21"/>
        <v>-0.43774836</v>
      </c>
      <c r="I101" s="31">
        <f t="shared" si="22"/>
        <v>0.98599205247999999</v>
      </c>
      <c r="J101" s="16">
        <f t="shared" si="23"/>
        <v>4.2332981338587716</v>
      </c>
      <c r="K101" s="24" t="s">
        <v>97</v>
      </c>
      <c r="L101" s="25">
        <f t="shared" si="25"/>
        <v>49706</v>
      </c>
      <c r="M101" s="26">
        <f t="shared" si="26"/>
        <v>1750</v>
      </c>
      <c r="N101" s="27">
        <f t="shared" si="27"/>
        <v>-145800.10734134706</v>
      </c>
      <c r="O101" s="27">
        <f t="shared" si="24"/>
        <v>-236.92517442968895</v>
      </c>
      <c r="P101" s="1"/>
    </row>
    <row r="102" spans="1:16" ht="13.2" x14ac:dyDescent="0.25">
      <c r="A102" s="13" t="s">
        <v>98</v>
      </c>
      <c r="B102" s="17">
        <f t="shared" si="29"/>
        <v>48517</v>
      </c>
      <c r="C102" s="5">
        <f>125</f>
        <v>125</v>
      </c>
      <c r="D102" s="6">
        <f t="shared" si="19"/>
        <v>6250.82</v>
      </c>
      <c r="E102" s="6">
        <f t="shared" si="20"/>
        <v>0.46367944444444448</v>
      </c>
      <c r="F102" s="6">
        <f>SUM($D$8:D102)</f>
        <v>41889.680000000008</v>
      </c>
      <c r="G102" s="6">
        <f t="shared" si="28"/>
        <v>493749.18</v>
      </c>
      <c r="H102" s="23">
        <f t="shared" si="21"/>
        <v>-0.43749836000000003</v>
      </c>
      <c r="I102" s="31">
        <f t="shared" si="22"/>
        <v>0.98600005248</v>
      </c>
      <c r="J102" s="16">
        <f t="shared" si="23"/>
        <v>4.251736992919021</v>
      </c>
      <c r="K102" s="24" t="s">
        <v>98</v>
      </c>
      <c r="L102" s="25">
        <f t="shared" si="25"/>
        <v>49735</v>
      </c>
      <c r="M102" s="26">
        <f t="shared" si="26"/>
        <v>1750</v>
      </c>
      <c r="N102" s="27">
        <f t="shared" si="27"/>
        <v>-144287.03251577675</v>
      </c>
      <c r="O102" s="27">
        <f t="shared" si="24"/>
        <v>-234.46642783813721</v>
      </c>
      <c r="P102" s="1"/>
    </row>
    <row r="103" spans="1:16" ht="13.2" x14ac:dyDescent="0.25">
      <c r="A103" s="13" t="s">
        <v>99</v>
      </c>
      <c r="B103" s="17">
        <f t="shared" si="29"/>
        <v>48548</v>
      </c>
      <c r="C103" s="5">
        <f>125</f>
        <v>125</v>
      </c>
      <c r="D103" s="6">
        <f t="shared" si="19"/>
        <v>6375.82</v>
      </c>
      <c r="E103" s="6">
        <f t="shared" si="20"/>
        <v>0.51576961111111119</v>
      </c>
      <c r="F103" s="6">
        <f>SUM($D$8:D103)</f>
        <v>48265.500000000007</v>
      </c>
      <c r="G103" s="6">
        <f t="shared" si="28"/>
        <v>493624.18</v>
      </c>
      <c r="H103" s="23">
        <f t="shared" si="21"/>
        <v>-0.43724836</v>
      </c>
      <c r="I103" s="31">
        <f t="shared" si="22"/>
        <v>0.98600805248000001</v>
      </c>
      <c r="J103" s="16">
        <f t="shared" si="23"/>
        <v>4.2705393496767945</v>
      </c>
      <c r="K103" s="24" t="s">
        <v>99</v>
      </c>
      <c r="L103" s="25">
        <f t="shared" si="25"/>
        <v>49766</v>
      </c>
      <c r="M103" s="26">
        <f t="shared" si="26"/>
        <v>1750</v>
      </c>
      <c r="N103" s="27">
        <f t="shared" si="27"/>
        <v>-142771.49894361489</v>
      </c>
      <c r="O103" s="27">
        <f t="shared" si="24"/>
        <v>-232.00368578337418</v>
      </c>
      <c r="P103" s="1"/>
    </row>
    <row r="104" spans="1:16" ht="13.2" x14ac:dyDescent="0.25">
      <c r="A104" s="13" t="s">
        <v>100</v>
      </c>
      <c r="B104" s="17">
        <f t="shared" si="29"/>
        <v>48578</v>
      </c>
      <c r="C104" s="5">
        <f>125</f>
        <v>125</v>
      </c>
      <c r="D104" s="6">
        <f t="shared" si="19"/>
        <v>6500.82</v>
      </c>
      <c r="E104" s="6">
        <f t="shared" si="20"/>
        <v>0.56890144444444457</v>
      </c>
      <c r="F104" s="6">
        <f>SUM($D$8:D104)</f>
        <v>54766.320000000007</v>
      </c>
      <c r="G104" s="6">
        <f t="shared" si="28"/>
        <v>493499.18</v>
      </c>
      <c r="H104" s="23">
        <f t="shared" si="21"/>
        <v>-0.43699836000000003</v>
      </c>
      <c r="I104" s="31">
        <f t="shared" si="22"/>
        <v>0.98601605248000002</v>
      </c>
      <c r="J104" s="16">
        <f t="shared" si="23"/>
        <v>4.2897056864367045</v>
      </c>
      <c r="K104" s="24" t="s">
        <v>100</v>
      </c>
      <c r="L104" s="25">
        <f t="shared" si="25"/>
        <v>49796</v>
      </c>
      <c r="M104" s="26">
        <f t="shared" si="26"/>
        <v>1750</v>
      </c>
      <c r="N104" s="27">
        <f t="shared" si="27"/>
        <v>-141253.50262939825</v>
      </c>
      <c r="O104" s="27">
        <f t="shared" si="24"/>
        <v>-229.53694177277217</v>
      </c>
      <c r="P104" s="1"/>
    </row>
    <row r="105" spans="1:16" ht="13.2" x14ac:dyDescent="0.25">
      <c r="A105" s="13" t="s">
        <v>101</v>
      </c>
      <c r="B105" s="17">
        <f t="shared" si="29"/>
        <v>48609</v>
      </c>
      <c r="C105" s="5">
        <f>125</f>
        <v>125</v>
      </c>
      <c r="D105" s="6">
        <f t="shared" si="19"/>
        <v>6626.3899999999994</v>
      </c>
      <c r="E105" s="6">
        <f t="shared" ref="E105:E136" si="30">MAX(0,IF(MONTH(B105)=1,0,E104)+(D105-C105)*$C$5*30/360+C105*$C$5*(30-DAY(B105))/360)</f>
        <v>5.4178250000000004E-2</v>
      </c>
      <c r="F105" s="6">
        <f>SUM($D$8:D105)</f>
        <v>61392.710000000006</v>
      </c>
      <c r="G105" s="6">
        <f t="shared" si="28"/>
        <v>493373.61</v>
      </c>
      <c r="H105" s="23">
        <f t="shared" ref="H105:H136" si="31">D105/$C$2-$H$3</f>
        <v>-0.43674721999999999</v>
      </c>
      <c r="I105" s="31">
        <f t="shared" ref="I105:I136" si="32">1-64*($M$5-0.004*$C$2)/$C$2*H105</f>
        <v>0.98602408896000004</v>
      </c>
      <c r="J105" s="16">
        <f t="shared" ref="J105:J136" si="33">(200*$M$5*I105)/(G105/750+$H$2*G105*G105/(F105+3*G105))</f>
        <v>4.3092433996639281</v>
      </c>
      <c r="K105" s="24" t="s">
        <v>101</v>
      </c>
      <c r="L105" s="25">
        <f t="shared" si="25"/>
        <v>49827</v>
      </c>
      <c r="M105" s="26">
        <f t="shared" si="26"/>
        <v>1750</v>
      </c>
      <c r="N105" s="27">
        <f t="shared" si="27"/>
        <v>-139733.03957117102</v>
      </c>
      <c r="O105" s="27">
        <f t="shared" ref="O105:O136" si="34">N105*$M$6/12</f>
        <v>-227.0661893031529</v>
      </c>
      <c r="P105" s="1"/>
    </row>
    <row r="106" spans="1:16" ht="13.2" x14ac:dyDescent="0.25">
      <c r="A106" s="13" t="s">
        <v>102</v>
      </c>
      <c r="B106" s="17">
        <f t="shared" si="29"/>
        <v>48638</v>
      </c>
      <c r="C106" s="5">
        <f>125</f>
        <v>125</v>
      </c>
      <c r="D106" s="6">
        <f t="shared" si="19"/>
        <v>6751.3899999999994</v>
      </c>
      <c r="E106" s="6">
        <f t="shared" si="30"/>
        <v>0.1094676111111111</v>
      </c>
      <c r="F106" s="6">
        <f>SUM($D$8:D106)</f>
        <v>68144.100000000006</v>
      </c>
      <c r="G106" s="6">
        <f t="shared" si="28"/>
        <v>493248.61</v>
      </c>
      <c r="H106" s="23">
        <f t="shared" si="31"/>
        <v>-0.43649722000000002</v>
      </c>
      <c r="I106" s="31">
        <f t="shared" si="32"/>
        <v>0.98603208896000005</v>
      </c>
      <c r="J106" s="16">
        <f t="shared" si="33"/>
        <v>4.3291407688364654</v>
      </c>
      <c r="K106" s="24" t="s">
        <v>102</v>
      </c>
      <c r="L106" s="25">
        <f t="shared" si="25"/>
        <v>49857</v>
      </c>
      <c r="M106" s="26">
        <f t="shared" ref="M106:M137" si="35">MIN($M$5,-N105-O105)</f>
        <v>1750</v>
      </c>
      <c r="N106" s="27">
        <f t="shared" si="27"/>
        <v>-138210.10576047417</v>
      </c>
      <c r="O106" s="27">
        <f t="shared" si="34"/>
        <v>-224.59142186077051</v>
      </c>
      <c r="P106" s="1"/>
    </row>
    <row r="107" spans="1:16" ht="13.2" x14ac:dyDescent="0.25">
      <c r="A107" s="13" t="s">
        <v>103</v>
      </c>
      <c r="B107" s="17">
        <f t="shared" si="29"/>
        <v>48668</v>
      </c>
      <c r="C107" s="5">
        <f>125</f>
        <v>125</v>
      </c>
      <c r="D107" s="6">
        <f t="shared" si="19"/>
        <v>6876.3899999999994</v>
      </c>
      <c r="E107" s="6">
        <f t="shared" si="30"/>
        <v>0.16572919444444442</v>
      </c>
      <c r="F107" s="6">
        <f>SUM($D$8:D107)</f>
        <v>75020.490000000005</v>
      </c>
      <c r="G107" s="6">
        <f t="shared" ref="G107:G140" si="36">MAX($C$2-D107,50%*$C$2)</f>
        <v>493123.61</v>
      </c>
      <c r="H107" s="23">
        <f t="shared" si="31"/>
        <v>-0.43624721999999999</v>
      </c>
      <c r="I107" s="31">
        <f t="shared" si="32"/>
        <v>0.98604008895999995</v>
      </c>
      <c r="J107" s="16">
        <f t="shared" si="33"/>
        <v>4.3494035626987033</v>
      </c>
      <c r="K107" s="24" t="s">
        <v>103</v>
      </c>
      <c r="L107" s="25">
        <f t="shared" si="25"/>
        <v>49888</v>
      </c>
      <c r="M107" s="26">
        <f t="shared" si="35"/>
        <v>1750</v>
      </c>
      <c r="N107" s="27">
        <f t="shared" si="27"/>
        <v>-136684.69718233493</v>
      </c>
      <c r="O107" s="27">
        <f t="shared" si="34"/>
        <v>-222.11263292129425</v>
      </c>
      <c r="P107" s="1"/>
    </row>
    <row r="108" spans="1:16" ht="13.2" x14ac:dyDescent="0.25">
      <c r="A108" s="13" t="s">
        <v>104</v>
      </c>
      <c r="B108" s="17">
        <f t="shared" si="29"/>
        <v>48699</v>
      </c>
      <c r="C108" s="5">
        <f>125</f>
        <v>125</v>
      </c>
      <c r="D108" s="6">
        <f t="shared" si="19"/>
        <v>7001.3899999999994</v>
      </c>
      <c r="E108" s="6">
        <f t="shared" si="30"/>
        <v>0.22303244444444442</v>
      </c>
      <c r="F108" s="6">
        <f>SUM($D$8:D108)</f>
        <v>82021.88</v>
      </c>
      <c r="G108" s="6">
        <f t="shared" si="36"/>
        <v>492998.61</v>
      </c>
      <c r="H108" s="23">
        <f t="shared" si="31"/>
        <v>-0.43599722000000002</v>
      </c>
      <c r="I108" s="31">
        <f t="shared" si="32"/>
        <v>0.98604808895999996</v>
      </c>
      <c r="J108" s="16">
        <f t="shared" si="33"/>
        <v>4.3700322605396806</v>
      </c>
      <c r="K108" s="24" t="s">
        <v>104</v>
      </c>
      <c r="L108" s="25">
        <f t="shared" si="25"/>
        <v>49919</v>
      </c>
      <c r="M108" s="26">
        <f t="shared" si="35"/>
        <v>1750</v>
      </c>
      <c r="N108" s="27">
        <f t="shared" si="27"/>
        <v>-135156.80981525622</v>
      </c>
      <c r="O108" s="27">
        <f t="shared" si="34"/>
        <v>-219.62981594979135</v>
      </c>
      <c r="P108" s="1"/>
    </row>
    <row r="109" spans="1:16" ht="13.2" x14ac:dyDescent="0.25">
      <c r="A109" s="13" t="s">
        <v>105</v>
      </c>
      <c r="B109" s="17">
        <f t="shared" si="29"/>
        <v>48729</v>
      </c>
      <c r="C109" s="5">
        <f>125</f>
        <v>125</v>
      </c>
      <c r="D109" s="6">
        <f t="shared" si="19"/>
        <v>7126.3899999999994</v>
      </c>
      <c r="E109" s="6">
        <f t="shared" si="30"/>
        <v>0.28137736111111111</v>
      </c>
      <c r="F109" s="6">
        <f>SUM($D$8:D109)</f>
        <v>89148.27</v>
      </c>
      <c r="G109" s="6">
        <f t="shared" si="36"/>
        <v>492873.61</v>
      </c>
      <c r="H109" s="23">
        <f t="shared" si="31"/>
        <v>-0.43574721999999999</v>
      </c>
      <c r="I109" s="31">
        <f t="shared" si="32"/>
        <v>0.98605608895999997</v>
      </c>
      <c r="J109" s="16">
        <f t="shared" si="33"/>
        <v>4.3910273408861951</v>
      </c>
      <c r="K109" s="24" t="s">
        <v>105</v>
      </c>
      <c r="L109" s="25">
        <f t="shared" si="25"/>
        <v>49949</v>
      </c>
      <c r="M109" s="26">
        <f t="shared" si="35"/>
        <v>1750</v>
      </c>
      <c r="N109" s="27">
        <f t="shared" si="27"/>
        <v>-133626.43963120601</v>
      </c>
      <c r="O109" s="27">
        <f t="shared" si="34"/>
        <v>-217.14296440070976</v>
      </c>
      <c r="P109" s="1"/>
    </row>
    <row r="110" spans="1:16" ht="13.2" x14ac:dyDescent="0.25">
      <c r="A110" s="13" t="s">
        <v>106</v>
      </c>
      <c r="B110" s="17">
        <f t="shared" si="29"/>
        <v>48760</v>
      </c>
      <c r="C110" s="5">
        <f>125</f>
        <v>125</v>
      </c>
      <c r="D110" s="6">
        <f t="shared" si="19"/>
        <v>7251.3899999999994</v>
      </c>
      <c r="E110" s="6">
        <f t="shared" si="30"/>
        <v>0.34076394444444447</v>
      </c>
      <c r="F110" s="6">
        <f>SUM($D$8:D110)</f>
        <v>96399.66</v>
      </c>
      <c r="G110" s="6">
        <f t="shared" si="36"/>
        <v>492748.61</v>
      </c>
      <c r="H110" s="23">
        <f t="shared" si="31"/>
        <v>-0.43549722000000002</v>
      </c>
      <c r="I110" s="31">
        <f t="shared" si="32"/>
        <v>0.98606408895999997</v>
      </c>
      <c r="J110" s="16">
        <f t="shared" si="33"/>
        <v>4.4123892814991574</v>
      </c>
      <c r="K110" s="24" t="s">
        <v>106</v>
      </c>
      <c r="L110" s="25">
        <f t="shared" si="25"/>
        <v>49980</v>
      </c>
      <c r="M110" s="26">
        <f t="shared" si="35"/>
        <v>1750</v>
      </c>
      <c r="N110" s="27">
        <f t="shared" si="27"/>
        <v>-132093.58259560671</v>
      </c>
      <c r="O110" s="27">
        <f t="shared" si="34"/>
        <v>-214.65207171786093</v>
      </c>
      <c r="P110" s="1"/>
    </row>
    <row r="111" spans="1:16" ht="13.2" x14ac:dyDescent="0.25">
      <c r="A111" s="13" t="s">
        <v>107</v>
      </c>
      <c r="B111" s="17">
        <f t="shared" si="29"/>
        <v>48790</v>
      </c>
      <c r="C111" s="5">
        <f>125</f>
        <v>125</v>
      </c>
      <c r="D111" s="6">
        <f t="shared" si="19"/>
        <v>7376.3899999999994</v>
      </c>
      <c r="E111" s="6">
        <f t="shared" si="30"/>
        <v>0.40119219444444448</v>
      </c>
      <c r="F111" s="6">
        <f>SUM($D$8:D111)</f>
        <v>103776.05</v>
      </c>
      <c r="G111" s="6">
        <f t="shared" si="36"/>
        <v>492623.61</v>
      </c>
      <c r="H111" s="23">
        <f t="shared" si="31"/>
        <v>-0.43524721999999999</v>
      </c>
      <c r="I111" s="31">
        <f t="shared" si="32"/>
        <v>0.98607208895999998</v>
      </c>
      <c r="J111" s="16">
        <f t="shared" si="33"/>
        <v>4.4341185593699386</v>
      </c>
      <c r="K111" s="24" t="s">
        <v>107</v>
      </c>
      <c r="L111" s="25">
        <f t="shared" si="25"/>
        <v>50010</v>
      </c>
      <c r="M111" s="26">
        <f t="shared" si="35"/>
        <v>1750</v>
      </c>
      <c r="N111" s="27">
        <f t="shared" si="27"/>
        <v>-130558.23466732458</v>
      </c>
      <c r="O111" s="27">
        <f t="shared" si="34"/>
        <v>-212.15713133440246</v>
      </c>
      <c r="P111" s="1"/>
    </row>
    <row r="112" spans="1:16" ht="13.2" x14ac:dyDescent="0.25">
      <c r="A112" s="13" t="s">
        <v>108</v>
      </c>
      <c r="B112" s="17">
        <f t="shared" si="29"/>
        <v>48821</v>
      </c>
      <c r="C112" s="5">
        <f>125</f>
        <v>125</v>
      </c>
      <c r="D112" s="6">
        <f t="shared" si="19"/>
        <v>7501.3899999999994</v>
      </c>
      <c r="E112" s="6">
        <f t="shared" si="30"/>
        <v>0.46266211111111116</v>
      </c>
      <c r="F112" s="6">
        <f>SUM($D$8:D112)</f>
        <v>111277.44</v>
      </c>
      <c r="G112" s="6">
        <f t="shared" si="36"/>
        <v>492498.61</v>
      </c>
      <c r="H112" s="23">
        <f t="shared" si="31"/>
        <v>-0.43499722000000002</v>
      </c>
      <c r="I112" s="31">
        <f t="shared" si="32"/>
        <v>0.98608008895999999</v>
      </c>
      <c r="J112" s="16">
        <f t="shared" si="33"/>
        <v>4.4562156507167234</v>
      </c>
      <c r="K112" s="24" t="s">
        <v>108</v>
      </c>
      <c r="L112" s="25">
        <f t="shared" si="25"/>
        <v>50041</v>
      </c>
      <c r="M112" s="26">
        <f t="shared" si="35"/>
        <v>1750</v>
      </c>
      <c r="N112" s="27">
        <f t="shared" si="27"/>
        <v>-129020.39179865898</v>
      </c>
      <c r="O112" s="27">
        <f t="shared" si="34"/>
        <v>-209.65813667282086</v>
      </c>
      <c r="P112" s="1"/>
    </row>
    <row r="113" spans="1:16" ht="13.2" x14ac:dyDescent="0.25">
      <c r="A113" s="13" t="s">
        <v>109</v>
      </c>
      <c r="B113" s="17">
        <f t="shared" si="29"/>
        <v>48852</v>
      </c>
      <c r="C113" s="5">
        <f>125</f>
        <v>125</v>
      </c>
      <c r="D113" s="6">
        <f t="shared" si="19"/>
        <v>7626.3899999999994</v>
      </c>
      <c r="E113" s="6">
        <f t="shared" si="30"/>
        <v>0.52517369444444451</v>
      </c>
      <c r="F113" s="6">
        <f>SUM($D$8:D113)</f>
        <v>118903.83</v>
      </c>
      <c r="G113" s="6">
        <f t="shared" si="36"/>
        <v>492373.61</v>
      </c>
      <c r="H113" s="23">
        <f t="shared" si="31"/>
        <v>-0.43474721999999999</v>
      </c>
      <c r="I113" s="31">
        <f t="shared" si="32"/>
        <v>0.98608808896</v>
      </c>
      <c r="J113" s="16">
        <f t="shared" si="33"/>
        <v>4.4786810309808773</v>
      </c>
      <c r="K113" s="24" t="s">
        <v>109</v>
      </c>
      <c r="L113" s="25">
        <f t="shared" si="25"/>
        <v>50072</v>
      </c>
      <c r="M113" s="26">
        <f t="shared" si="35"/>
        <v>1750</v>
      </c>
      <c r="N113" s="27">
        <f t="shared" si="27"/>
        <v>-127480.0499353318</v>
      </c>
      <c r="O113" s="27">
        <f t="shared" si="34"/>
        <v>-207.15508114491419</v>
      </c>
      <c r="P113" s="1"/>
    </row>
    <row r="114" spans="1:16" ht="13.2" x14ac:dyDescent="0.25">
      <c r="A114" s="13" t="s">
        <v>110</v>
      </c>
      <c r="B114" s="17">
        <f t="shared" si="29"/>
        <v>48882</v>
      </c>
      <c r="C114" s="5">
        <f>125</f>
        <v>125</v>
      </c>
      <c r="D114" s="6">
        <f t="shared" si="19"/>
        <v>7751.3899999999994</v>
      </c>
      <c r="E114" s="6">
        <f t="shared" si="30"/>
        <v>0.58872694444444451</v>
      </c>
      <c r="F114" s="6">
        <f>SUM($D$8:D114)</f>
        <v>126655.22</v>
      </c>
      <c r="G114" s="6">
        <f t="shared" si="36"/>
        <v>492248.61</v>
      </c>
      <c r="H114" s="23">
        <f t="shared" si="31"/>
        <v>-0.43449722000000002</v>
      </c>
      <c r="I114" s="31">
        <f t="shared" si="32"/>
        <v>0.98609608896000001</v>
      </c>
      <c r="J114" s="16">
        <f t="shared" si="33"/>
        <v>4.5015151748233011</v>
      </c>
      <c r="K114" s="24" t="s">
        <v>110</v>
      </c>
      <c r="L114" s="25">
        <f t="shared" si="25"/>
        <v>50100</v>
      </c>
      <c r="M114" s="26">
        <f t="shared" si="35"/>
        <v>1750</v>
      </c>
      <c r="N114" s="27">
        <f t="shared" si="27"/>
        <v>-125937.20501647671</v>
      </c>
      <c r="O114" s="27">
        <f t="shared" si="34"/>
        <v>-204.64795815177467</v>
      </c>
      <c r="P114" s="1"/>
    </row>
    <row r="115" spans="1:16" ht="13.2" x14ac:dyDescent="0.25">
      <c r="A115" s="13" t="s">
        <v>111</v>
      </c>
      <c r="B115" s="17">
        <f t="shared" si="29"/>
        <v>48913</v>
      </c>
      <c r="C115" s="5">
        <f>125</f>
        <v>125</v>
      </c>
      <c r="D115" s="6">
        <f t="shared" si="19"/>
        <v>7876.3899999999994</v>
      </c>
      <c r="E115" s="6">
        <f t="shared" si="30"/>
        <v>0.65332186111111112</v>
      </c>
      <c r="F115" s="6">
        <f>SUM($D$8:D115)</f>
        <v>134531.60999999999</v>
      </c>
      <c r="G115" s="6">
        <f t="shared" si="36"/>
        <v>492123.61</v>
      </c>
      <c r="H115" s="23">
        <f t="shared" si="31"/>
        <v>-0.43424721999999999</v>
      </c>
      <c r="I115" s="31">
        <f t="shared" si="32"/>
        <v>0.98610408896000001</v>
      </c>
      <c r="J115" s="16">
        <f t="shared" si="33"/>
        <v>4.5247185561208019</v>
      </c>
      <c r="K115" s="24" t="s">
        <v>111</v>
      </c>
      <c r="L115" s="25">
        <f t="shared" si="25"/>
        <v>50131</v>
      </c>
      <c r="M115" s="26">
        <f t="shared" si="35"/>
        <v>1750</v>
      </c>
      <c r="N115" s="27">
        <f t="shared" si="27"/>
        <v>-124391.85297462849</v>
      </c>
      <c r="O115" s="27">
        <f t="shared" si="34"/>
        <v>-202.13676108377129</v>
      </c>
      <c r="P115" s="1"/>
    </row>
    <row r="116" spans="1:16" ht="13.2" x14ac:dyDescent="0.25">
      <c r="A116" s="13" t="s">
        <v>112</v>
      </c>
      <c r="B116" s="17">
        <f t="shared" si="29"/>
        <v>48943</v>
      </c>
      <c r="C116" s="5">
        <f>125</f>
        <v>125</v>
      </c>
      <c r="D116" s="6">
        <f t="shared" si="19"/>
        <v>8001.3899999999994</v>
      </c>
      <c r="E116" s="6">
        <f t="shared" si="30"/>
        <v>0.71895844444444446</v>
      </c>
      <c r="F116" s="6">
        <f>SUM($D$8:D116)</f>
        <v>142533</v>
      </c>
      <c r="G116" s="6">
        <f t="shared" si="36"/>
        <v>491998.61</v>
      </c>
      <c r="H116" s="23">
        <f t="shared" si="31"/>
        <v>-0.43399722000000002</v>
      </c>
      <c r="I116" s="31">
        <f t="shared" si="32"/>
        <v>0.98611208896000002</v>
      </c>
      <c r="J116" s="16">
        <f t="shared" si="33"/>
        <v>4.5482916479624604</v>
      </c>
      <c r="K116" s="24" t="s">
        <v>112</v>
      </c>
      <c r="L116" s="25">
        <f t="shared" si="25"/>
        <v>50161</v>
      </c>
      <c r="M116" s="26">
        <f t="shared" si="35"/>
        <v>1750</v>
      </c>
      <c r="N116" s="27">
        <f t="shared" si="27"/>
        <v>-122843.98973571227</v>
      </c>
      <c r="O116" s="27">
        <f t="shared" si="34"/>
        <v>-199.62148332053243</v>
      </c>
      <c r="P116" s="1"/>
    </row>
    <row r="117" spans="1:16" ht="13.2" x14ac:dyDescent="0.25">
      <c r="A117" s="13" t="s">
        <v>113</v>
      </c>
      <c r="B117" s="17">
        <f t="shared" si="29"/>
        <v>48974</v>
      </c>
      <c r="C117" s="5">
        <f>125</f>
        <v>125</v>
      </c>
      <c r="D117" s="6">
        <f t="shared" si="19"/>
        <v>8127.11</v>
      </c>
      <c r="E117" s="6">
        <f t="shared" si="30"/>
        <v>6.668425E-2</v>
      </c>
      <c r="F117" s="6">
        <f>SUM($D$8:D117)</f>
        <v>150660.10999999999</v>
      </c>
      <c r="G117" s="6">
        <f t="shared" si="36"/>
        <v>491872.89</v>
      </c>
      <c r="H117" s="23">
        <f t="shared" si="31"/>
        <v>-0.43374578000000003</v>
      </c>
      <c r="I117" s="31">
        <f t="shared" si="32"/>
        <v>0.98612013503999996</v>
      </c>
      <c r="J117" s="16">
        <f t="shared" si="33"/>
        <v>4.5722444504198956</v>
      </c>
      <c r="K117" s="24" t="s">
        <v>113</v>
      </c>
      <c r="L117" s="25">
        <f t="shared" si="25"/>
        <v>50192</v>
      </c>
      <c r="M117" s="26">
        <f t="shared" si="35"/>
        <v>1750</v>
      </c>
      <c r="N117" s="27">
        <f t="shared" si="27"/>
        <v>-121293.6112190328</v>
      </c>
      <c r="O117" s="27">
        <f t="shared" si="34"/>
        <v>-197.10211823092831</v>
      </c>
      <c r="P117" s="1"/>
    </row>
    <row r="118" spans="1:16" ht="13.2" x14ac:dyDescent="0.25">
      <c r="A118" s="13" t="s">
        <v>114</v>
      </c>
      <c r="B118" s="17">
        <f t="shared" si="29"/>
        <v>49003</v>
      </c>
      <c r="C118" s="5">
        <f>125</f>
        <v>125</v>
      </c>
      <c r="D118" s="6">
        <f t="shared" si="19"/>
        <v>8252.11</v>
      </c>
      <c r="E118" s="6">
        <f t="shared" si="30"/>
        <v>0.13447961111111112</v>
      </c>
      <c r="F118" s="6">
        <f>SUM($D$8:D118)</f>
        <v>158912.21999999997</v>
      </c>
      <c r="G118" s="6">
        <f t="shared" si="36"/>
        <v>491747.89</v>
      </c>
      <c r="H118" s="23">
        <f t="shared" si="31"/>
        <v>-0.43349578</v>
      </c>
      <c r="I118" s="31">
        <f t="shared" si="32"/>
        <v>0.98612813503999996</v>
      </c>
      <c r="J118" s="16">
        <f t="shared" si="33"/>
        <v>4.596560460382082</v>
      </c>
      <c r="K118" s="24" t="s">
        <v>114</v>
      </c>
      <c r="L118" s="25">
        <f t="shared" si="25"/>
        <v>50222</v>
      </c>
      <c r="M118" s="26">
        <f t="shared" si="35"/>
        <v>1750</v>
      </c>
      <c r="N118" s="27">
        <f t="shared" si="27"/>
        <v>-119740.71333726373</v>
      </c>
      <c r="O118" s="27">
        <f t="shared" si="34"/>
        <v>-194.57865917305355</v>
      </c>
      <c r="P118" s="1"/>
    </row>
    <row r="119" spans="1:16" ht="13.2" x14ac:dyDescent="0.25">
      <c r="A119" s="13" t="s">
        <v>115</v>
      </c>
      <c r="B119" s="17">
        <f t="shared" si="29"/>
        <v>49033</v>
      </c>
      <c r="C119" s="5">
        <f>125</f>
        <v>125</v>
      </c>
      <c r="D119" s="6">
        <f t="shared" si="19"/>
        <v>8377.11</v>
      </c>
      <c r="E119" s="6">
        <f t="shared" si="30"/>
        <v>0.20324719444444447</v>
      </c>
      <c r="F119" s="6">
        <f>SUM($D$8:D119)</f>
        <v>167289.32999999996</v>
      </c>
      <c r="G119" s="6">
        <f t="shared" si="36"/>
        <v>491622.89</v>
      </c>
      <c r="H119" s="23">
        <f t="shared" si="31"/>
        <v>-0.43324578000000002</v>
      </c>
      <c r="I119" s="31">
        <f t="shared" si="32"/>
        <v>0.98613613503999997</v>
      </c>
      <c r="J119" s="16">
        <f t="shared" si="33"/>
        <v>4.6212475982400276</v>
      </c>
      <c r="K119" s="24" t="s">
        <v>115</v>
      </c>
      <c r="L119" s="25">
        <f t="shared" si="25"/>
        <v>50253</v>
      </c>
      <c r="M119" s="26">
        <f t="shared" si="35"/>
        <v>1750</v>
      </c>
      <c r="N119" s="27">
        <f t="shared" si="27"/>
        <v>-118185.29199643679</v>
      </c>
      <c r="O119" s="27">
        <f t="shared" si="34"/>
        <v>-192.05109949420978</v>
      </c>
      <c r="P119" s="1"/>
    </row>
    <row r="120" spans="1:16" ht="13.2" x14ac:dyDescent="0.25">
      <c r="A120" s="13" t="s">
        <v>116</v>
      </c>
      <c r="B120" s="17">
        <f t="shared" si="29"/>
        <v>49064</v>
      </c>
      <c r="C120" s="5">
        <f>125</f>
        <v>125</v>
      </c>
      <c r="D120" s="6">
        <f t="shared" si="19"/>
        <v>8502.11</v>
      </c>
      <c r="E120" s="6">
        <f t="shared" si="30"/>
        <v>0.27305644444444449</v>
      </c>
      <c r="F120" s="6">
        <f>SUM($D$8:D120)</f>
        <v>175791.43999999994</v>
      </c>
      <c r="G120" s="6">
        <f t="shared" si="36"/>
        <v>491497.89</v>
      </c>
      <c r="H120" s="23">
        <f t="shared" si="31"/>
        <v>-0.43299578</v>
      </c>
      <c r="I120" s="31">
        <f t="shared" si="32"/>
        <v>0.98614413503999998</v>
      </c>
      <c r="J120" s="16">
        <f t="shared" si="33"/>
        <v>4.6463063338913626</v>
      </c>
      <c r="K120" s="24" t="s">
        <v>116</v>
      </c>
      <c r="L120" s="25">
        <f t="shared" si="25"/>
        <v>50284</v>
      </c>
      <c r="M120" s="26">
        <f t="shared" si="35"/>
        <v>1750</v>
      </c>
      <c r="N120" s="27">
        <f t="shared" si="27"/>
        <v>-116627.34309593101</v>
      </c>
      <c r="O120" s="27">
        <f t="shared" si="34"/>
        <v>-189.51943253088788</v>
      </c>
      <c r="P120" s="1"/>
    </row>
    <row r="121" spans="1:16" ht="13.2" x14ac:dyDescent="0.25">
      <c r="A121" s="13" t="s">
        <v>117</v>
      </c>
      <c r="B121" s="17">
        <f t="shared" si="29"/>
        <v>49094</v>
      </c>
      <c r="C121" s="5">
        <f>125</f>
        <v>125</v>
      </c>
      <c r="D121" s="6">
        <f t="shared" si="19"/>
        <v>8627.11</v>
      </c>
      <c r="E121" s="6">
        <f t="shared" si="30"/>
        <v>0.34390736111111114</v>
      </c>
      <c r="F121" s="6">
        <f>SUM($D$8:D121)</f>
        <v>184418.54999999993</v>
      </c>
      <c r="G121" s="6">
        <f t="shared" si="36"/>
        <v>491372.89</v>
      </c>
      <c r="H121" s="23">
        <f t="shared" si="31"/>
        <v>-0.43274578000000002</v>
      </c>
      <c r="I121" s="31">
        <f t="shared" si="32"/>
        <v>0.98615213503999999</v>
      </c>
      <c r="J121" s="16">
        <f t="shared" si="33"/>
        <v>4.6717371364278844</v>
      </c>
      <c r="K121" s="24" t="s">
        <v>117</v>
      </c>
      <c r="L121" s="25">
        <f t="shared" si="25"/>
        <v>50314</v>
      </c>
      <c r="M121" s="26">
        <f t="shared" si="35"/>
        <v>1750</v>
      </c>
      <c r="N121" s="27">
        <f t="shared" si="27"/>
        <v>-115066.86252846189</v>
      </c>
      <c r="O121" s="27">
        <f t="shared" si="34"/>
        <v>-186.98365160875059</v>
      </c>
      <c r="P121" s="1"/>
    </row>
    <row r="122" spans="1:16" ht="13.2" x14ac:dyDescent="0.25">
      <c r="A122" s="13" t="s">
        <v>118</v>
      </c>
      <c r="B122" s="17">
        <f t="shared" si="29"/>
        <v>49125</v>
      </c>
      <c r="C122" s="5">
        <f>125</f>
        <v>125</v>
      </c>
      <c r="D122" s="6">
        <f t="shared" si="19"/>
        <v>8752.11</v>
      </c>
      <c r="E122" s="6">
        <f t="shared" si="30"/>
        <v>0.41579994444444446</v>
      </c>
      <c r="F122" s="6">
        <f>SUM($D$8:D122)</f>
        <v>193170.65999999992</v>
      </c>
      <c r="G122" s="6">
        <f t="shared" si="36"/>
        <v>491247.89</v>
      </c>
      <c r="H122" s="23">
        <f t="shared" si="31"/>
        <v>-0.43249578</v>
      </c>
      <c r="I122" s="31">
        <f t="shared" si="32"/>
        <v>0.98616013504</v>
      </c>
      <c r="J122" s="16">
        <f t="shared" si="33"/>
        <v>4.6975404741319453</v>
      </c>
      <c r="K122" s="24" t="s">
        <v>118</v>
      </c>
      <c r="L122" s="25">
        <f t="shared" si="25"/>
        <v>50345</v>
      </c>
      <c r="M122" s="26">
        <f t="shared" si="35"/>
        <v>1750</v>
      </c>
      <c r="N122" s="27">
        <f t="shared" si="27"/>
        <v>-113503.84618007064</v>
      </c>
      <c r="O122" s="27">
        <f t="shared" si="34"/>
        <v>-184.44375004261477</v>
      </c>
      <c r="P122" s="1"/>
    </row>
    <row r="123" spans="1:16" ht="13.2" x14ac:dyDescent="0.25">
      <c r="A123" s="13" t="s">
        <v>119</v>
      </c>
      <c r="B123" s="17">
        <f t="shared" si="29"/>
        <v>49155</v>
      </c>
      <c r="C123" s="5">
        <f>125</f>
        <v>125</v>
      </c>
      <c r="D123" s="6">
        <f t="shared" si="19"/>
        <v>8877.11</v>
      </c>
      <c r="E123" s="6">
        <f t="shared" si="30"/>
        <v>0.48873419444444444</v>
      </c>
      <c r="F123" s="6">
        <f>SUM($D$8:D123)</f>
        <v>202047.7699999999</v>
      </c>
      <c r="G123" s="6">
        <f t="shared" si="36"/>
        <v>491122.89</v>
      </c>
      <c r="H123" s="23">
        <f t="shared" si="31"/>
        <v>-0.43224578000000002</v>
      </c>
      <c r="I123" s="31">
        <f t="shared" si="32"/>
        <v>0.98616813504</v>
      </c>
      <c r="J123" s="16">
        <f t="shared" si="33"/>
        <v>4.7237168144728532</v>
      </c>
      <c r="K123" s="24" t="s">
        <v>119</v>
      </c>
      <c r="L123" s="25">
        <f t="shared" si="25"/>
        <v>50375</v>
      </c>
      <c r="M123" s="26">
        <f t="shared" si="35"/>
        <v>1750</v>
      </c>
      <c r="N123" s="27">
        <f t="shared" si="27"/>
        <v>-111938.28993011326</v>
      </c>
      <c r="O123" s="27">
        <f t="shared" si="34"/>
        <v>-181.89972113643407</v>
      </c>
      <c r="P123" s="1"/>
    </row>
    <row r="124" spans="1:16" ht="13.2" x14ac:dyDescent="0.25">
      <c r="A124" s="13" t="s">
        <v>120</v>
      </c>
      <c r="B124" s="17">
        <f t="shared" si="29"/>
        <v>49186</v>
      </c>
      <c r="C124" s="5">
        <f>125</f>
        <v>125</v>
      </c>
      <c r="D124" s="6">
        <f t="shared" si="19"/>
        <v>9002.11</v>
      </c>
      <c r="E124" s="6">
        <f t="shared" si="30"/>
        <v>0.56271011111111113</v>
      </c>
      <c r="F124" s="6">
        <f>SUM($D$8:D124)</f>
        <v>211049.87999999989</v>
      </c>
      <c r="G124" s="6">
        <f t="shared" si="36"/>
        <v>490997.89</v>
      </c>
      <c r="H124" s="23">
        <f t="shared" si="31"/>
        <v>-0.43199578</v>
      </c>
      <c r="I124" s="31">
        <f t="shared" si="32"/>
        <v>0.98617613504000001</v>
      </c>
      <c r="J124" s="16">
        <f t="shared" si="33"/>
        <v>4.7502666241032783</v>
      </c>
      <c r="K124" s="24" t="s">
        <v>120</v>
      </c>
      <c r="L124" s="25">
        <f t="shared" si="25"/>
        <v>50406</v>
      </c>
      <c r="M124" s="26">
        <f t="shared" si="35"/>
        <v>1750</v>
      </c>
      <c r="N124" s="27">
        <f t="shared" si="27"/>
        <v>-110370.18965124969</v>
      </c>
      <c r="O124" s="27">
        <f t="shared" si="34"/>
        <v>-179.35155818328076</v>
      </c>
      <c r="P124" s="1"/>
    </row>
    <row r="125" spans="1:16" ht="13.2" x14ac:dyDescent="0.25">
      <c r="A125" s="13" t="s">
        <v>121</v>
      </c>
      <c r="B125" s="17">
        <f t="shared" si="29"/>
        <v>49217</v>
      </c>
      <c r="C125" s="5">
        <f>125</f>
        <v>125</v>
      </c>
      <c r="D125" s="6">
        <f t="shared" si="19"/>
        <v>9127.11</v>
      </c>
      <c r="E125" s="6">
        <f t="shared" si="30"/>
        <v>0.63772769444444444</v>
      </c>
      <c r="F125" s="6">
        <f>SUM($D$8:D125)</f>
        <v>220176.98999999987</v>
      </c>
      <c r="G125" s="6">
        <f t="shared" si="36"/>
        <v>490872.89</v>
      </c>
      <c r="H125" s="23">
        <f t="shared" si="31"/>
        <v>-0.43174578000000002</v>
      </c>
      <c r="I125" s="31">
        <f t="shared" si="32"/>
        <v>0.98618413504000002</v>
      </c>
      <c r="J125" s="16">
        <f t="shared" si="33"/>
        <v>4.7771903688556518</v>
      </c>
      <c r="K125" s="24" t="s">
        <v>121</v>
      </c>
      <c r="L125" s="25">
        <f t="shared" si="25"/>
        <v>50437</v>
      </c>
      <c r="M125" s="26">
        <f t="shared" si="35"/>
        <v>1750</v>
      </c>
      <c r="N125" s="27">
        <f t="shared" si="27"/>
        <v>-108799.54120943297</v>
      </c>
      <c r="O125" s="27">
        <f t="shared" si="34"/>
        <v>-176.79925446532857</v>
      </c>
      <c r="P125" s="1"/>
    </row>
    <row r="126" spans="1:16" ht="13.2" x14ac:dyDescent="0.25">
      <c r="A126" s="13" t="s">
        <v>122</v>
      </c>
      <c r="B126" s="17">
        <f t="shared" si="29"/>
        <v>49247</v>
      </c>
      <c r="C126" s="5">
        <f>125</f>
        <v>125</v>
      </c>
      <c r="D126" s="6">
        <f t="shared" si="19"/>
        <v>9252.11</v>
      </c>
      <c r="E126" s="6">
        <f t="shared" si="30"/>
        <v>0.71378694444444446</v>
      </c>
      <c r="F126" s="6">
        <f>SUM($D$8:D126)</f>
        <v>229429.09999999986</v>
      </c>
      <c r="G126" s="6">
        <f t="shared" si="36"/>
        <v>490747.89</v>
      </c>
      <c r="H126" s="23">
        <f t="shared" si="31"/>
        <v>-0.43149578</v>
      </c>
      <c r="I126" s="31">
        <f t="shared" si="32"/>
        <v>0.98619213504000003</v>
      </c>
      <c r="J126" s="16">
        <f t="shared" si="33"/>
        <v>4.8044885137385815</v>
      </c>
      <c r="K126" s="24" t="s">
        <v>122</v>
      </c>
      <c r="L126" s="25">
        <f t="shared" si="25"/>
        <v>50465</v>
      </c>
      <c r="M126" s="26">
        <f t="shared" si="35"/>
        <v>1750</v>
      </c>
      <c r="N126" s="27">
        <f t="shared" si="27"/>
        <v>-107226.34046389829</v>
      </c>
      <c r="O126" s="27">
        <f t="shared" si="34"/>
        <v>-174.24280325383472</v>
      </c>
      <c r="P126" s="1"/>
    </row>
    <row r="127" spans="1:16" ht="13.2" x14ac:dyDescent="0.25">
      <c r="A127" s="13" t="s">
        <v>123</v>
      </c>
      <c r="B127" s="17">
        <f t="shared" si="29"/>
        <v>49278</v>
      </c>
      <c r="C127" s="5">
        <f>125</f>
        <v>125</v>
      </c>
      <c r="D127" s="6">
        <f t="shared" si="19"/>
        <v>9377.11</v>
      </c>
      <c r="E127" s="6">
        <f t="shared" si="30"/>
        <v>0.79088786111111109</v>
      </c>
      <c r="F127" s="6">
        <f>SUM($D$8:D127)</f>
        <v>238806.20999999985</v>
      </c>
      <c r="G127" s="6">
        <f t="shared" si="36"/>
        <v>490622.89</v>
      </c>
      <c r="H127" s="23">
        <f t="shared" si="31"/>
        <v>-0.43124578000000002</v>
      </c>
      <c r="I127" s="31">
        <f t="shared" si="32"/>
        <v>0.98620013504000004</v>
      </c>
      <c r="J127" s="16">
        <f t="shared" si="33"/>
        <v>4.8321615229332711</v>
      </c>
      <c r="K127" s="24" t="s">
        <v>123</v>
      </c>
      <c r="L127" s="25">
        <f t="shared" si="25"/>
        <v>50496</v>
      </c>
      <c r="M127" s="26">
        <f t="shared" si="35"/>
        <v>1750</v>
      </c>
      <c r="N127" s="27">
        <f t="shared" si="27"/>
        <v>-105650.58326715212</v>
      </c>
      <c r="O127" s="27">
        <f t="shared" si="34"/>
        <v>-171.68219780912219</v>
      </c>
      <c r="P127" s="1"/>
    </row>
    <row r="128" spans="1:16" ht="13.2" x14ac:dyDescent="0.25">
      <c r="A128" s="13" t="s">
        <v>124</v>
      </c>
      <c r="B128" s="17">
        <f t="shared" si="29"/>
        <v>49308</v>
      </c>
      <c r="C128" s="5">
        <f>125</f>
        <v>125</v>
      </c>
      <c r="D128" s="6">
        <f t="shared" si="19"/>
        <v>9502.11</v>
      </c>
      <c r="E128" s="6">
        <f t="shared" si="30"/>
        <v>0.86903044444444444</v>
      </c>
      <c r="F128" s="6">
        <f>SUM($D$8:D128)</f>
        <v>248308.31999999983</v>
      </c>
      <c r="G128" s="6">
        <f t="shared" si="36"/>
        <v>490497.89</v>
      </c>
      <c r="H128" s="23">
        <f t="shared" si="31"/>
        <v>-0.43099578</v>
      </c>
      <c r="I128" s="31">
        <f t="shared" si="32"/>
        <v>0.98620813504000004</v>
      </c>
      <c r="J128" s="16">
        <f t="shared" si="33"/>
        <v>4.860209859789931</v>
      </c>
      <c r="K128" s="24" t="s">
        <v>124</v>
      </c>
      <c r="L128" s="25">
        <f t="shared" si="25"/>
        <v>50526</v>
      </c>
      <c r="M128" s="26">
        <f t="shared" si="35"/>
        <v>1750</v>
      </c>
      <c r="N128" s="27">
        <f t="shared" si="27"/>
        <v>-104072.26546496124</v>
      </c>
      <c r="O128" s="27">
        <f t="shared" si="34"/>
        <v>-169.11743138056201</v>
      </c>
      <c r="P128" s="1"/>
    </row>
    <row r="129" spans="1:15" s="1" customFormat="1" ht="13.2" x14ac:dyDescent="0.25">
      <c r="A129" s="13" t="s">
        <v>125</v>
      </c>
      <c r="B129" s="17">
        <f t="shared" si="29"/>
        <v>49339</v>
      </c>
      <c r="C129" s="5">
        <f>125</f>
        <v>125</v>
      </c>
      <c r="D129" s="6">
        <f t="shared" si="19"/>
        <v>9627.9800000000014</v>
      </c>
      <c r="E129" s="6">
        <f t="shared" si="30"/>
        <v>7.9191500000000012E-2</v>
      </c>
      <c r="F129" s="6">
        <f>SUM($D$8:D129)</f>
        <v>257936.29999999984</v>
      </c>
      <c r="G129" s="6">
        <f t="shared" si="36"/>
        <v>490372.02</v>
      </c>
      <c r="H129" s="23">
        <f t="shared" si="31"/>
        <v>-0.43074403999999999</v>
      </c>
      <c r="I129" s="31">
        <f t="shared" si="32"/>
        <v>0.98621619072</v>
      </c>
      <c r="J129" s="16">
        <f t="shared" si="33"/>
        <v>4.8886466549547771</v>
      </c>
      <c r="K129" s="24" t="s">
        <v>125</v>
      </c>
      <c r="L129" s="25">
        <f t="shared" si="25"/>
        <v>50557</v>
      </c>
      <c r="M129" s="26">
        <f t="shared" si="35"/>
        <v>1750</v>
      </c>
      <c r="N129" s="27">
        <f t="shared" si="27"/>
        <v>-102491.38289634181</v>
      </c>
      <c r="O129" s="27">
        <f t="shared" si="34"/>
        <v>-166.54849720655542</v>
      </c>
    </row>
    <row r="130" spans="1:15" s="1" customFormat="1" ht="13.2" x14ac:dyDescent="0.25">
      <c r="A130" s="13" t="s">
        <v>126</v>
      </c>
      <c r="B130" s="17">
        <f t="shared" si="29"/>
        <v>49368</v>
      </c>
      <c r="C130" s="5">
        <f>125</f>
        <v>125</v>
      </c>
      <c r="D130" s="6">
        <f t="shared" si="19"/>
        <v>9752.9800000000014</v>
      </c>
      <c r="E130" s="6">
        <f t="shared" si="30"/>
        <v>0.15949411111111117</v>
      </c>
      <c r="F130" s="6">
        <f>SUM($D$8:D130)</f>
        <v>267689.27999999985</v>
      </c>
      <c r="G130" s="6">
        <f t="shared" si="36"/>
        <v>490247.02</v>
      </c>
      <c r="H130" s="23">
        <f t="shared" si="31"/>
        <v>-0.43049404000000002</v>
      </c>
      <c r="I130" s="31">
        <f t="shared" si="32"/>
        <v>0.98622419072</v>
      </c>
      <c r="J130" s="16">
        <f t="shared" si="33"/>
        <v>4.9174495771773836</v>
      </c>
      <c r="K130" s="24" t="s">
        <v>126</v>
      </c>
      <c r="L130" s="25">
        <f t="shared" si="25"/>
        <v>50587</v>
      </c>
      <c r="M130" s="26">
        <f t="shared" si="35"/>
        <v>1750</v>
      </c>
      <c r="N130" s="27">
        <f t="shared" si="27"/>
        <v>-100907.93139354837</v>
      </c>
      <c r="O130" s="27">
        <f t="shared" si="34"/>
        <v>-163.97538851451608</v>
      </c>
    </row>
    <row r="131" spans="1:15" s="1" customFormat="1" ht="13.2" x14ac:dyDescent="0.25">
      <c r="A131" s="13" t="s">
        <v>127</v>
      </c>
      <c r="B131" s="17">
        <f t="shared" si="29"/>
        <v>49398</v>
      </c>
      <c r="C131" s="5">
        <f>125</f>
        <v>125</v>
      </c>
      <c r="D131" s="6">
        <f t="shared" si="19"/>
        <v>9877.9800000000014</v>
      </c>
      <c r="E131" s="6">
        <f t="shared" si="30"/>
        <v>0.24076894444444452</v>
      </c>
      <c r="F131" s="6">
        <f>SUM($D$8:D131)</f>
        <v>277567.25999999983</v>
      </c>
      <c r="G131" s="6">
        <f t="shared" si="36"/>
        <v>490122.02</v>
      </c>
      <c r="H131" s="23">
        <f t="shared" si="31"/>
        <v>-0.43024403999999999</v>
      </c>
      <c r="I131" s="31">
        <f t="shared" si="32"/>
        <v>0.98623219072000001</v>
      </c>
      <c r="J131" s="16">
        <f t="shared" si="33"/>
        <v>4.9466292154983211</v>
      </c>
      <c r="K131" s="24" t="s">
        <v>127</v>
      </c>
      <c r="L131" s="25">
        <f t="shared" si="25"/>
        <v>50618</v>
      </c>
      <c r="M131" s="26">
        <f t="shared" si="35"/>
        <v>1750</v>
      </c>
      <c r="N131" s="27">
        <f t="shared" si="27"/>
        <v>-99321.906782062884</v>
      </c>
      <c r="O131" s="27">
        <f t="shared" si="34"/>
        <v>-161.39809852085219</v>
      </c>
    </row>
    <row r="132" spans="1:15" s="1" customFormat="1" ht="13.2" x14ac:dyDescent="0.25">
      <c r="A132" s="13" t="s">
        <v>128</v>
      </c>
      <c r="B132" s="17">
        <f t="shared" si="29"/>
        <v>49429</v>
      </c>
      <c r="C132" s="5">
        <f>125</f>
        <v>125</v>
      </c>
      <c r="D132" s="6">
        <f t="shared" si="19"/>
        <v>10002.980000000001</v>
      </c>
      <c r="E132" s="6">
        <f t="shared" si="30"/>
        <v>0.32308544444444454</v>
      </c>
      <c r="F132" s="6">
        <f>SUM($D$8:D132)</f>
        <v>287570.23999999982</v>
      </c>
      <c r="G132" s="6">
        <f t="shared" si="36"/>
        <v>489997.02</v>
      </c>
      <c r="H132" s="23">
        <f t="shared" si="31"/>
        <v>-0.42999404000000002</v>
      </c>
      <c r="I132" s="31">
        <f t="shared" si="32"/>
        <v>0.98624019072000002</v>
      </c>
      <c r="J132" s="16">
        <f t="shared" si="33"/>
        <v>4.9761860299026628</v>
      </c>
      <c r="K132" s="24" t="s">
        <v>128</v>
      </c>
      <c r="L132" s="25">
        <f t="shared" si="25"/>
        <v>50649</v>
      </c>
      <c r="M132" s="26">
        <f t="shared" si="35"/>
        <v>1750</v>
      </c>
      <c r="N132" s="27">
        <f t="shared" si="27"/>
        <v>-97733.304880583732</v>
      </c>
      <c r="O132" s="27">
        <f t="shared" si="34"/>
        <v>-158.81662043094857</v>
      </c>
    </row>
    <row r="133" spans="1:15" s="1" customFormat="1" ht="13.2" x14ac:dyDescent="0.25">
      <c r="A133" s="13" t="s">
        <v>129</v>
      </c>
      <c r="B133" s="17">
        <f t="shared" si="29"/>
        <v>49459</v>
      </c>
      <c r="C133" s="5">
        <f>125</f>
        <v>125</v>
      </c>
      <c r="D133" s="6">
        <f t="shared" si="19"/>
        <v>10127.980000000001</v>
      </c>
      <c r="E133" s="6">
        <f t="shared" si="30"/>
        <v>0.40644361111111121</v>
      </c>
      <c r="F133" s="6">
        <f>SUM($D$8:D133)</f>
        <v>297698.2199999998</v>
      </c>
      <c r="G133" s="6">
        <f t="shared" si="36"/>
        <v>489872.02</v>
      </c>
      <c r="H133" s="23">
        <f t="shared" si="31"/>
        <v>-0.42974403999999999</v>
      </c>
      <c r="I133" s="31">
        <f t="shared" si="32"/>
        <v>0.98624819072000003</v>
      </c>
      <c r="J133" s="16">
        <f t="shared" si="33"/>
        <v>5.0061204795266443</v>
      </c>
      <c r="K133" s="24" t="s">
        <v>129</v>
      </c>
      <c r="L133" s="25">
        <f t="shared" si="25"/>
        <v>50679</v>
      </c>
      <c r="M133" s="26">
        <f t="shared" si="35"/>
        <v>1750</v>
      </c>
      <c r="N133" s="27">
        <f t="shared" si="27"/>
        <v>-96142.121501014684</v>
      </c>
      <c r="O133" s="27">
        <f t="shared" si="34"/>
        <v>-156.23094743914888</v>
      </c>
    </row>
    <row r="134" spans="1:15" s="1" customFormat="1" ht="13.2" x14ac:dyDescent="0.25">
      <c r="A134" s="13" t="s">
        <v>130</v>
      </c>
      <c r="B134" s="17">
        <f t="shared" si="29"/>
        <v>49490</v>
      </c>
      <c r="C134" s="5">
        <f>125</f>
        <v>125</v>
      </c>
      <c r="D134" s="6">
        <f t="shared" si="19"/>
        <v>10252.980000000001</v>
      </c>
      <c r="E134" s="6">
        <f t="shared" si="30"/>
        <v>0.49084344444444455</v>
      </c>
      <c r="F134" s="6">
        <f>SUM($D$8:D134)</f>
        <v>307951.19999999978</v>
      </c>
      <c r="G134" s="6">
        <f t="shared" si="36"/>
        <v>489747.02</v>
      </c>
      <c r="H134" s="23">
        <f t="shared" si="31"/>
        <v>-0.42949404000000002</v>
      </c>
      <c r="I134" s="31">
        <f t="shared" si="32"/>
        <v>0.98625619072000004</v>
      </c>
      <c r="J134" s="16">
        <f t="shared" si="33"/>
        <v>5.0364330226540996</v>
      </c>
      <c r="K134" s="24" t="s">
        <v>130</v>
      </c>
      <c r="L134" s="25">
        <f t="shared" si="25"/>
        <v>50710</v>
      </c>
      <c r="M134" s="26">
        <f t="shared" si="35"/>
        <v>1750</v>
      </c>
      <c r="N134" s="27">
        <f t="shared" si="27"/>
        <v>-94548.352448453836</v>
      </c>
      <c r="O134" s="27">
        <f t="shared" si="34"/>
        <v>-153.6410727287375</v>
      </c>
    </row>
    <row r="135" spans="1:15" s="1" customFormat="1" ht="13.2" x14ac:dyDescent="0.25">
      <c r="A135" s="13" t="s">
        <v>131</v>
      </c>
      <c r="B135" s="17">
        <f t="shared" si="29"/>
        <v>49520</v>
      </c>
      <c r="C135" s="5">
        <f>125</f>
        <v>125</v>
      </c>
      <c r="D135" s="6">
        <f t="shared" si="19"/>
        <v>10377.980000000001</v>
      </c>
      <c r="E135" s="6">
        <f t="shared" si="30"/>
        <v>0.57628494444444456</v>
      </c>
      <c r="F135" s="6">
        <f>SUM($D$8:D135)</f>
        <v>318329.17999999976</v>
      </c>
      <c r="G135" s="6">
        <f t="shared" si="36"/>
        <v>489622.02</v>
      </c>
      <c r="H135" s="23">
        <f t="shared" si="31"/>
        <v>-0.42924403999999999</v>
      </c>
      <c r="I135" s="31">
        <f t="shared" si="32"/>
        <v>0.98626419072000004</v>
      </c>
      <c r="J135" s="16">
        <f t="shared" si="33"/>
        <v>5.0671241167129244</v>
      </c>
      <c r="K135" s="24" t="s">
        <v>131</v>
      </c>
      <c r="L135" s="25">
        <f t="shared" si="25"/>
        <v>50740</v>
      </c>
      <c r="M135" s="26">
        <f t="shared" si="35"/>
        <v>1750</v>
      </c>
      <c r="N135" s="27">
        <f t="shared" si="27"/>
        <v>-92951.99352118258</v>
      </c>
      <c r="O135" s="27">
        <f t="shared" si="34"/>
        <v>-151.04698947192171</v>
      </c>
    </row>
    <row r="136" spans="1:15" s="1" customFormat="1" ht="13.2" x14ac:dyDescent="0.25">
      <c r="A136" s="13" t="s">
        <v>132</v>
      </c>
      <c r="B136" s="17">
        <f t="shared" si="29"/>
        <v>49551</v>
      </c>
      <c r="C136" s="5">
        <f>125</f>
        <v>125</v>
      </c>
      <c r="D136" s="6">
        <f t="shared" si="19"/>
        <v>10502.980000000001</v>
      </c>
      <c r="E136" s="6">
        <f t="shared" si="30"/>
        <v>0.66276811111111122</v>
      </c>
      <c r="F136" s="6">
        <f>SUM($D$8:D136)</f>
        <v>328832.15999999974</v>
      </c>
      <c r="G136" s="6">
        <f t="shared" si="36"/>
        <v>489497.02</v>
      </c>
      <c r="H136" s="23">
        <f t="shared" si="31"/>
        <v>-0.42899404000000002</v>
      </c>
      <c r="I136" s="31">
        <f t="shared" si="32"/>
        <v>0.98627219072000005</v>
      </c>
      <c r="J136" s="16">
        <f t="shared" si="33"/>
        <v>5.0981942182715221</v>
      </c>
      <c r="K136" s="24" t="s">
        <v>132</v>
      </c>
      <c r="L136" s="25">
        <f t="shared" si="25"/>
        <v>50771</v>
      </c>
      <c r="M136" s="26">
        <f t="shared" si="35"/>
        <v>1750</v>
      </c>
      <c r="N136" s="27">
        <f t="shared" si="27"/>
        <v>-91353.040510654508</v>
      </c>
      <c r="O136" s="27">
        <f t="shared" si="34"/>
        <v>-148.44869082981356</v>
      </c>
    </row>
    <row r="137" spans="1:15" s="1" customFormat="1" ht="13.2" x14ac:dyDescent="0.25">
      <c r="A137" s="13" t="s">
        <v>133</v>
      </c>
      <c r="B137" s="17">
        <f t="shared" si="29"/>
        <v>49582</v>
      </c>
      <c r="C137" s="5">
        <f>125</f>
        <v>125</v>
      </c>
      <c r="D137" s="6">
        <f t="shared" ref="D137:D191" si="37">C137+D136+IF(MONTH(B137)=1,ROUND(E136,2),0)</f>
        <v>10627.980000000001</v>
      </c>
      <c r="E137" s="6">
        <f t="shared" ref="E137:E168" si="38">MAX(0,IF(MONTH(B137)=1,0,E136)+(D137-C137)*$C$5*30/360+C137*$C$5*(30-DAY(B137))/360)</f>
        <v>0.75029294444444461</v>
      </c>
      <c r="F137" s="6">
        <f>SUM($D$8:D137)</f>
        <v>339460.13999999972</v>
      </c>
      <c r="G137" s="6">
        <f t="shared" si="36"/>
        <v>489372.02</v>
      </c>
      <c r="H137" s="23">
        <f t="shared" ref="H137:H168" si="39">D137/$C$2-$H$3</f>
        <v>-0.42874403999999999</v>
      </c>
      <c r="I137" s="31">
        <f t="shared" ref="I137:I168" si="40">1-64*($M$5-0.004*$C$2)/$C$2*H137</f>
        <v>0.98628019071999995</v>
      </c>
      <c r="J137" s="16">
        <f t="shared" ref="J137:J168" si="41">(200*$M$5*I137)/(G137/750+$H$2*G137*G137/(F137+3*G137))</f>
        <v>5.1296437830352737</v>
      </c>
      <c r="K137" s="24" t="s">
        <v>133</v>
      </c>
      <c r="L137" s="25">
        <f t="shared" si="25"/>
        <v>50802</v>
      </c>
      <c r="M137" s="26">
        <f t="shared" si="35"/>
        <v>1750</v>
      </c>
      <c r="N137" s="27">
        <f t="shared" si="27"/>
        <v>-89751.489201484321</v>
      </c>
      <c r="O137" s="27">
        <f t="shared" ref="O137:O168" si="42">N137*$M$6/12</f>
        <v>-145.84616995241203</v>
      </c>
    </row>
    <row r="138" spans="1:15" s="1" customFormat="1" ht="13.2" x14ac:dyDescent="0.25">
      <c r="A138" s="13" t="s">
        <v>134</v>
      </c>
      <c r="B138" s="17">
        <f t="shared" si="29"/>
        <v>49612</v>
      </c>
      <c r="C138" s="5">
        <f>125</f>
        <v>125</v>
      </c>
      <c r="D138" s="6">
        <f t="shared" si="37"/>
        <v>10752.980000000001</v>
      </c>
      <c r="E138" s="6">
        <f t="shared" si="38"/>
        <v>0.8388594444444446</v>
      </c>
      <c r="F138" s="6">
        <f>SUM($D$8:D138)</f>
        <v>350213.1199999997</v>
      </c>
      <c r="G138" s="6">
        <f t="shared" si="36"/>
        <v>489247.02</v>
      </c>
      <c r="H138" s="23">
        <f t="shared" si="39"/>
        <v>-0.42849404000000002</v>
      </c>
      <c r="I138" s="31">
        <f t="shared" si="40"/>
        <v>0.98628819071999996</v>
      </c>
      <c r="J138" s="16">
        <f t="shared" si="41"/>
        <v>5.1614732658430116</v>
      </c>
      <c r="K138" s="24" t="s">
        <v>134</v>
      </c>
      <c r="L138" s="25">
        <f t="shared" ref="L138:L201" si="43">DATE(YEAR(L137),MONTH(L137)+1,1)</f>
        <v>50830</v>
      </c>
      <c r="M138" s="26">
        <f t="shared" ref="M138:M169" si="44">MIN($M$5,-N137-O137)</f>
        <v>1750</v>
      </c>
      <c r="N138" s="27">
        <f t="shared" ref="N138:N173" si="45">M138+N137+O137</f>
        <v>-88147.335371436726</v>
      </c>
      <c r="O138" s="27">
        <f t="shared" si="42"/>
        <v>-143.23941997858466</v>
      </c>
    </row>
    <row r="139" spans="1:15" s="1" customFormat="1" ht="13.2" x14ac:dyDescent="0.25">
      <c r="A139" s="13" t="s">
        <v>135</v>
      </c>
      <c r="B139" s="17">
        <f t="shared" si="29"/>
        <v>49643</v>
      </c>
      <c r="C139" s="5">
        <f>125</f>
        <v>125</v>
      </c>
      <c r="D139" s="6">
        <f t="shared" si="37"/>
        <v>10877.980000000001</v>
      </c>
      <c r="E139" s="6">
        <f t="shared" si="38"/>
        <v>0.92846761111111131</v>
      </c>
      <c r="F139" s="6">
        <f>SUM($D$8:D139)</f>
        <v>361091.09999999969</v>
      </c>
      <c r="G139" s="6">
        <f t="shared" si="36"/>
        <v>489122.02</v>
      </c>
      <c r="H139" s="23">
        <f t="shared" si="39"/>
        <v>-0.42824403999999999</v>
      </c>
      <c r="I139" s="31">
        <f t="shared" si="40"/>
        <v>0.98629619071999997</v>
      </c>
      <c r="J139" s="16">
        <f t="shared" si="41"/>
        <v>5.1936831206634775</v>
      </c>
      <c r="K139" s="24" t="s">
        <v>135</v>
      </c>
      <c r="L139" s="25">
        <f t="shared" si="43"/>
        <v>50861</v>
      </c>
      <c r="M139" s="26">
        <f t="shared" si="44"/>
        <v>1750</v>
      </c>
      <c r="N139" s="27">
        <f t="shared" si="45"/>
        <v>-86540.574791415303</v>
      </c>
      <c r="O139" s="27">
        <f t="shared" si="42"/>
        <v>-140.62843403604987</v>
      </c>
    </row>
    <row r="140" spans="1:15" s="1" customFormat="1" ht="13.2" x14ac:dyDescent="0.25">
      <c r="A140" s="13" t="s">
        <v>136</v>
      </c>
      <c r="B140" s="17">
        <f t="shared" ref="B140:B203" si="46">DATE(YEAR(B139),MONTH(B139)+1,IF(MONTH(B139)=1,28,30))</f>
        <v>49673</v>
      </c>
      <c r="C140" s="5">
        <f>125</f>
        <v>125</v>
      </c>
      <c r="D140" s="6">
        <f t="shared" si="37"/>
        <v>11002.980000000001</v>
      </c>
      <c r="E140" s="6">
        <f t="shared" si="38"/>
        <v>1.0191174444444446</v>
      </c>
      <c r="F140" s="6">
        <f>SUM($D$8:D140)</f>
        <v>372094.07999999967</v>
      </c>
      <c r="G140" s="6">
        <f t="shared" si="36"/>
        <v>488997.02</v>
      </c>
      <c r="H140" s="23">
        <f t="shared" si="39"/>
        <v>-0.42799404000000002</v>
      </c>
      <c r="I140" s="31">
        <f t="shared" si="40"/>
        <v>0.98630419071999997</v>
      </c>
      <c r="J140" s="16">
        <f t="shared" si="41"/>
        <v>5.2262738005918132</v>
      </c>
      <c r="K140" s="24" t="s">
        <v>136</v>
      </c>
      <c r="L140" s="25">
        <f t="shared" si="43"/>
        <v>50891</v>
      </c>
      <c r="M140" s="26">
        <f t="shared" si="44"/>
        <v>1750</v>
      </c>
      <c r="N140" s="27">
        <f t="shared" si="45"/>
        <v>-84931.203225451347</v>
      </c>
      <c r="O140" s="27">
        <f t="shared" si="42"/>
        <v>-138.01320524135843</v>
      </c>
    </row>
    <row r="141" spans="1:15" s="1" customFormat="1" ht="13.2" x14ac:dyDescent="0.25">
      <c r="A141" s="13" t="s">
        <v>137</v>
      </c>
      <c r="B141" s="17">
        <f t="shared" si="46"/>
        <v>49704</v>
      </c>
      <c r="C141" s="5">
        <f>125</f>
        <v>125</v>
      </c>
      <c r="D141" s="6">
        <f t="shared" si="37"/>
        <v>11129.000000000002</v>
      </c>
      <c r="E141" s="6">
        <f t="shared" si="38"/>
        <v>9.1700000000000018E-2</v>
      </c>
      <c r="F141" s="6">
        <f>SUM($D$8:D141)</f>
        <v>383223.07999999967</v>
      </c>
      <c r="G141" s="6">
        <f t="shared" ref="G141:G178" si="47">MAX($C$2-D141,50%*$C$2)</f>
        <v>488871</v>
      </c>
      <c r="H141" s="23">
        <f t="shared" si="39"/>
        <v>-0.42774200000000001</v>
      </c>
      <c r="I141" s="31">
        <f t="shared" si="40"/>
        <v>0.98631225600000005</v>
      </c>
      <c r="J141" s="16">
        <f t="shared" si="41"/>
        <v>5.2592622008701069</v>
      </c>
      <c r="K141" s="24" t="s">
        <v>137</v>
      </c>
      <c r="L141" s="25">
        <f t="shared" si="43"/>
        <v>50922</v>
      </c>
      <c r="M141" s="26">
        <f t="shared" si="44"/>
        <v>1750</v>
      </c>
      <c r="N141" s="27">
        <f t="shared" si="45"/>
        <v>-83319.216430692701</v>
      </c>
      <c r="O141" s="27">
        <f t="shared" si="42"/>
        <v>-135.39372669987566</v>
      </c>
    </row>
    <row r="142" spans="1:15" s="1" customFormat="1" ht="13.2" x14ac:dyDescent="0.25">
      <c r="A142" s="13" t="s">
        <v>138</v>
      </c>
      <c r="B142" s="17">
        <f t="shared" si="46"/>
        <v>49733</v>
      </c>
      <c r="C142" s="5">
        <f>125</f>
        <v>125</v>
      </c>
      <c r="D142" s="6">
        <f t="shared" si="37"/>
        <v>11254.000000000002</v>
      </c>
      <c r="E142" s="6">
        <f t="shared" si="38"/>
        <v>0.18451111111111118</v>
      </c>
      <c r="F142" s="6">
        <f>SUM($D$8:D142)</f>
        <v>394477.07999999967</v>
      </c>
      <c r="G142" s="6">
        <f t="shared" si="47"/>
        <v>488746</v>
      </c>
      <c r="H142" s="23">
        <f t="shared" si="39"/>
        <v>-0.42749199999999998</v>
      </c>
      <c r="I142" s="31">
        <f t="shared" si="40"/>
        <v>0.98632025599999995</v>
      </c>
      <c r="J142" s="16">
        <f t="shared" si="41"/>
        <v>5.2926189024542163</v>
      </c>
      <c r="K142" s="24" t="s">
        <v>138</v>
      </c>
      <c r="L142" s="25">
        <f t="shared" si="43"/>
        <v>50952</v>
      </c>
      <c r="M142" s="26">
        <f t="shared" si="44"/>
        <v>1750</v>
      </c>
      <c r="N142" s="27">
        <f t="shared" si="45"/>
        <v>-81704.61015739257</v>
      </c>
      <c r="O142" s="27">
        <f t="shared" si="42"/>
        <v>-132.76999150576293</v>
      </c>
    </row>
    <row r="143" spans="1:15" s="1" customFormat="1" ht="13.2" x14ac:dyDescent="0.25">
      <c r="A143" s="13" t="s">
        <v>139</v>
      </c>
      <c r="B143" s="17">
        <f t="shared" si="46"/>
        <v>49764</v>
      </c>
      <c r="C143" s="5">
        <f>125</f>
        <v>125</v>
      </c>
      <c r="D143" s="6">
        <f t="shared" si="37"/>
        <v>11379.000000000002</v>
      </c>
      <c r="E143" s="6">
        <f t="shared" si="38"/>
        <v>0.27829444444444451</v>
      </c>
      <c r="F143" s="6">
        <f>SUM($D$8:D143)</f>
        <v>405856.07999999967</v>
      </c>
      <c r="G143" s="6">
        <f t="shared" si="47"/>
        <v>488621</v>
      </c>
      <c r="H143" s="23">
        <f t="shared" si="39"/>
        <v>-0.42724200000000001</v>
      </c>
      <c r="I143" s="31">
        <f t="shared" si="40"/>
        <v>0.98632825599999996</v>
      </c>
      <c r="J143" s="16">
        <f t="shared" si="41"/>
        <v>5.3263577871089405</v>
      </c>
      <c r="K143" s="24" t="s">
        <v>139</v>
      </c>
      <c r="L143" s="25">
        <f t="shared" si="43"/>
        <v>50983</v>
      </c>
      <c r="M143" s="26">
        <f t="shared" si="44"/>
        <v>1750</v>
      </c>
      <c r="N143" s="27">
        <f t="shared" si="45"/>
        <v>-80087.38014889833</v>
      </c>
      <c r="O143" s="27">
        <f t="shared" si="42"/>
        <v>-130.1419927419598</v>
      </c>
    </row>
    <row r="144" spans="1:15" s="1" customFormat="1" ht="13.2" x14ac:dyDescent="0.25">
      <c r="A144" s="13" t="s">
        <v>140</v>
      </c>
      <c r="B144" s="17">
        <f t="shared" si="46"/>
        <v>49795</v>
      </c>
      <c r="C144" s="5">
        <f>125</f>
        <v>125</v>
      </c>
      <c r="D144" s="6">
        <f t="shared" si="37"/>
        <v>11504.000000000002</v>
      </c>
      <c r="E144" s="6">
        <f t="shared" si="38"/>
        <v>0.3731194444444445</v>
      </c>
      <c r="F144" s="6">
        <f>SUM($D$8:D144)</f>
        <v>417360.07999999967</v>
      </c>
      <c r="G144" s="6">
        <f t="shared" si="47"/>
        <v>488496</v>
      </c>
      <c r="H144" s="23">
        <f t="shared" si="39"/>
        <v>-0.42699199999999998</v>
      </c>
      <c r="I144" s="31">
        <f t="shared" si="40"/>
        <v>0.98633625599999997</v>
      </c>
      <c r="J144" s="16">
        <f t="shared" si="41"/>
        <v>5.3604793043931913</v>
      </c>
      <c r="K144" s="24" t="s">
        <v>140</v>
      </c>
      <c r="L144" s="25">
        <f t="shared" si="43"/>
        <v>51014</v>
      </c>
      <c r="M144" s="26">
        <f t="shared" si="44"/>
        <v>1750</v>
      </c>
      <c r="N144" s="27">
        <f t="shared" si="45"/>
        <v>-78467.522141640293</v>
      </c>
      <c r="O144" s="27">
        <f t="shared" si="42"/>
        <v>-127.50972348016548</v>
      </c>
    </row>
    <row r="145" spans="1:15" s="1" customFormat="1" ht="13.2" x14ac:dyDescent="0.25">
      <c r="A145" s="13" t="s">
        <v>141</v>
      </c>
      <c r="B145" s="17">
        <f t="shared" si="46"/>
        <v>49825</v>
      </c>
      <c r="C145" s="5">
        <f>125</f>
        <v>125</v>
      </c>
      <c r="D145" s="6">
        <f t="shared" si="37"/>
        <v>11629.000000000002</v>
      </c>
      <c r="E145" s="6">
        <f t="shared" si="38"/>
        <v>0.46898611111111121</v>
      </c>
      <c r="F145" s="6">
        <f>SUM($D$8:D145)</f>
        <v>428989.07999999967</v>
      </c>
      <c r="G145" s="6">
        <f t="shared" si="47"/>
        <v>488371</v>
      </c>
      <c r="H145" s="23">
        <f t="shared" si="39"/>
        <v>-0.42674200000000001</v>
      </c>
      <c r="I145" s="31">
        <f t="shared" si="40"/>
        <v>0.98634425599999997</v>
      </c>
      <c r="J145" s="16">
        <f t="shared" si="41"/>
        <v>5.3949839029747162</v>
      </c>
      <c r="K145" s="24" t="s">
        <v>141</v>
      </c>
      <c r="L145" s="25">
        <f t="shared" si="43"/>
        <v>51044</v>
      </c>
      <c r="M145" s="26">
        <f t="shared" si="44"/>
        <v>1750</v>
      </c>
      <c r="N145" s="27">
        <f t="shared" si="45"/>
        <v>-76845.031865120458</v>
      </c>
      <c r="O145" s="27">
        <f t="shared" si="42"/>
        <v>-124.87317678082074</v>
      </c>
    </row>
    <row r="146" spans="1:15" s="1" customFormat="1" ht="13.2" x14ac:dyDescent="0.25">
      <c r="A146" s="13" t="s">
        <v>142</v>
      </c>
      <c r="B146" s="17">
        <f t="shared" si="46"/>
        <v>49856</v>
      </c>
      <c r="C146" s="5">
        <f>125</f>
        <v>125</v>
      </c>
      <c r="D146" s="6">
        <f t="shared" si="37"/>
        <v>11754.000000000002</v>
      </c>
      <c r="E146" s="6">
        <f t="shared" si="38"/>
        <v>0.56589444444444459</v>
      </c>
      <c r="F146" s="6">
        <f>SUM($D$8:D146)</f>
        <v>440743.07999999967</v>
      </c>
      <c r="G146" s="6">
        <f t="shared" si="47"/>
        <v>488246</v>
      </c>
      <c r="H146" s="23">
        <f t="shared" si="39"/>
        <v>-0.42649199999999998</v>
      </c>
      <c r="I146" s="31">
        <f t="shared" si="40"/>
        <v>0.98635225599999998</v>
      </c>
      <c r="J146" s="16">
        <f t="shared" si="41"/>
        <v>5.4298720306266048</v>
      </c>
      <c r="K146" s="24" t="s">
        <v>142</v>
      </c>
      <c r="L146" s="25">
        <f t="shared" si="43"/>
        <v>51075</v>
      </c>
      <c r="M146" s="26">
        <f t="shared" si="44"/>
        <v>1750</v>
      </c>
      <c r="N146" s="27">
        <f t="shared" si="45"/>
        <v>-75219.905041901278</v>
      </c>
      <c r="O146" s="27">
        <f t="shared" si="42"/>
        <v>-122.23234569308958</v>
      </c>
    </row>
    <row r="147" spans="1:15" s="1" customFormat="1" ht="13.2" x14ac:dyDescent="0.25">
      <c r="A147" s="13" t="s">
        <v>143</v>
      </c>
      <c r="B147" s="17">
        <f t="shared" si="46"/>
        <v>49886</v>
      </c>
      <c r="C147" s="5">
        <f>125</f>
        <v>125</v>
      </c>
      <c r="D147" s="6">
        <f t="shared" si="37"/>
        <v>11879.000000000002</v>
      </c>
      <c r="E147" s="6">
        <f t="shared" si="38"/>
        <v>0.66384444444444457</v>
      </c>
      <c r="F147" s="6">
        <f>SUM($D$8:D147)</f>
        <v>452622.07999999967</v>
      </c>
      <c r="G147" s="6">
        <f t="shared" si="47"/>
        <v>488121</v>
      </c>
      <c r="H147" s="23">
        <f t="shared" si="39"/>
        <v>-0.42624200000000001</v>
      </c>
      <c r="I147" s="31">
        <f t="shared" si="40"/>
        <v>0.98636025599999999</v>
      </c>
      <c r="J147" s="16">
        <f t="shared" si="41"/>
        <v>5.465144134223813</v>
      </c>
      <c r="K147" s="24" t="s">
        <v>143</v>
      </c>
      <c r="L147" s="25">
        <f t="shared" si="43"/>
        <v>51105</v>
      </c>
      <c r="M147" s="26">
        <f t="shared" si="44"/>
        <v>1750</v>
      </c>
      <c r="N147" s="27">
        <f t="shared" si="45"/>
        <v>-73592.137387594368</v>
      </c>
      <c r="O147" s="27">
        <f t="shared" si="42"/>
        <v>-119.58722325484085</v>
      </c>
    </row>
    <row r="148" spans="1:15" s="1" customFormat="1" ht="13.2" x14ac:dyDescent="0.25">
      <c r="A148" s="13" t="s">
        <v>144</v>
      </c>
      <c r="B148" s="17">
        <f t="shared" si="46"/>
        <v>49917</v>
      </c>
      <c r="C148" s="5">
        <f>125</f>
        <v>125</v>
      </c>
      <c r="D148" s="6">
        <f t="shared" si="37"/>
        <v>12004.000000000002</v>
      </c>
      <c r="E148" s="6">
        <f t="shared" si="38"/>
        <v>0.76283611111111127</v>
      </c>
      <c r="F148" s="6">
        <f>SUM($D$8:D148)</f>
        <v>464626.07999999967</v>
      </c>
      <c r="G148" s="6">
        <f t="shared" si="47"/>
        <v>487996</v>
      </c>
      <c r="H148" s="23">
        <f t="shared" si="39"/>
        <v>-0.42599199999999998</v>
      </c>
      <c r="I148" s="31">
        <f t="shared" si="40"/>
        <v>0.986368256</v>
      </c>
      <c r="J148" s="16">
        <f t="shared" si="41"/>
        <v>5.5008006597396797</v>
      </c>
      <c r="K148" s="24" t="s">
        <v>144</v>
      </c>
      <c r="L148" s="25">
        <f t="shared" si="43"/>
        <v>51136</v>
      </c>
      <c r="M148" s="26">
        <f t="shared" si="44"/>
        <v>1750</v>
      </c>
      <c r="N148" s="27">
        <f t="shared" si="45"/>
        <v>-71961.724610849211</v>
      </c>
      <c r="O148" s="27">
        <f t="shared" si="42"/>
        <v>-116.93780249262996</v>
      </c>
    </row>
    <row r="149" spans="1:15" s="1" customFormat="1" ht="13.2" x14ac:dyDescent="0.25">
      <c r="A149" s="13" t="s">
        <v>145</v>
      </c>
      <c r="B149" s="17">
        <f t="shared" si="46"/>
        <v>49948</v>
      </c>
      <c r="C149" s="5">
        <f>125</f>
        <v>125</v>
      </c>
      <c r="D149" s="6">
        <f t="shared" si="37"/>
        <v>12129.000000000002</v>
      </c>
      <c r="E149" s="6">
        <f t="shared" si="38"/>
        <v>0.86286944444444458</v>
      </c>
      <c r="F149" s="6">
        <f>SUM($D$8:D149)</f>
        <v>476755.07999999967</v>
      </c>
      <c r="G149" s="6">
        <f t="shared" si="47"/>
        <v>487871</v>
      </c>
      <c r="H149" s="23">
        <f t="shared" si="39"/>
        <v>-0.42574200000000001</v>
      </c>
      <c r="I149" s="31">
        <f t="shared" si="40"/>
        <v>0.98637625600000001</v>
      </c>
      <c r="J149" s="16">
        <f t="shared" si="41"/>
        <v>5.5368420522424504</v>
      </c>
      <c r="K149" s="24" t="s">
        <v>145</v>
      </c>
      <c r="L149" s="25">
        <f t="shared" si="43"/>
        <v>51167</v>
      </c>
      <c r="M149" s="26">
        <f t="shared" si="44"/>
        <v>1750</v>
      </c>
      <c r="N149" s="27">
        <f t="shared" si="45"/>
        <v>-70328.662413341837</v>
      </c>
      <c r="O149" s="27">
        <f t="shared" si="42"/>
        <v>-114.28407642168048</v>
      </c>
    </row>
    <row r="150" spans="1:15" s="1" customFormat="1" ht="13.2" x14ac:dyDescent="0.25">
      <c r="A150" s="13" t="s">
        <v>146</v>
      </c>
      <c r="B150" s="17">
        <f t="shared" si="46"/>
        <v>49978</v>
      </c>
      <c r="C150" s="5">
        <f>125</f>
        <v>125</v>
      </c>
      <c r="D150" s="6">
        <f t="shared" si="37"/>
        <v>12254.000000000002</v>
      </c>
      <c r="E150" s="6">
        <f t="shared" si="38"/>
        <v>0.9639444444444446</v>
      </c>
      <c r="F150" s="6">
        <f>SUM($D$8:D150)</f>
        <v>489009.07999999967</v>
      </c>
      <c r="G150" s="6">
        <f t="shared" si="47"/>
        <v>487746</v>
      </c>
      <c r="H150" s="23">
        <f t="shared" si="39"/>
        <v>-0.42549199999999998</v>
      </c>
      <c r="I150" s="31">
        <f t="shared" si="40"/>
        <v>0.98638425600000001</v>
      </c>
      <c r="J150" s="16">
        <f t="shared" si="41"/>
        <v>5.573268755891819</v>
      </c>
      <c r="K150" s="24" t="s">
        <v>146</v>
      </c>
      <c r="L150" s="25">
        <f t="shared" si="43"/>
        <v>51196</v>
      </c>
      <c r="M150" s="26">
        <f t="shared" si="44"/>
        <v>1750</v>
      </c>
      <c r="N150" s="27">
        <f t="shared" si="45"/>
        <v>-68692.946489763519</v>
      </c>
      <c r="O150" s="27">
        <f t="shared" si="42"/>
        <v>-111.62603804586571</v>
      </c>
    </row>
    <row r="151" spans="1:15" s="1" customFormat="1" ht="13.2" x14ac:dyDescent="0.25">
      <c r="A151" s="13" t="s">
        <v>147</v>
      </c>
      <c r="B151" s="17">
        <f t="shared" si="46"/>
        <v>50009</v>
      </c>
      <c r="C151" s="5">
        <f>125</f>
        <v>125</v>
      </c>
      <c r="D151" s="6">
        <f t="shared" si="37"/>
        <v>12379.000000000002</v>
      </c>
      <c r="E151" s="6">
        <f t="shared" si="38"/>
        <v>1.0660611111111113</v>
      </c>
      <c r="F151" s="6">
        <f>SUM($D$8:D151)</f>
        <v>501388.07999999967</v>
      </c>
      <c r="G151" s="6">
        <f t="shared" si="47"/>
        <v>487621</v>
      </c>
      <c r="H151" s="23">
        <f t="shared" si="39"/>
        <v>-0.42524200000000001</v>
      </c>
      <c r="I151" s="31">
        <f t="shared" si="40"/>
        <v>0.98639225600000002</v>
      </c>
      <c r="J151" s="16">
        <f t="shared" si="41"/>
        <v>5.6100812139354588</v>
      </c>
      <c r="K151" s="24" t="s">
        <v>147</v>
      </c>
      <c r="L151" s="25">
        <f t="shared" si="43"/>
        <v>51227</v>
      </c>
      <c r="M151" s="26">
        <f t="shared" si="44"/>
        <v>1750</v>
      </c>
      <c r="N151" s="27">
        <f t="shared" si="45"/>
        <v>-67054.572527809389</v>
      </c>
      <c r="O151" s="27">
        <f t="shared" si="42"/>
        <v>-108.96368035769025</v>
      </c>
    </row>
    <row r="152" spans="1:15" s="1" customFormat="1" ht="13.2" x14ac:dyDescent="0.25">
      <c r="A152" s="13" t="s">
        <v>148</v>
      </c>
      <c r="B152" s="17">
        <f t="shared" si="46"/>
        <v>50039</v>
      </c>
      <c r="C152" s="5">
        <f>125</f>
        <v>125</v>
      </c>
      <c r="D152" s="6">
        <f t="shared" si="37"/>
        <v>12504.000000000002</v>
      </c>
      <c r="E152" s="6">
        <f t="shared" si="38"/>
        <v>1.1692194444444448</v>
      </c>
      <c r="F152" s="6">
        <f>SUM($D$8:D152)</f>
        <v>513892.07999999967</v>
      </c>
      <c r="G152" s="6">
        <f t="shared" si="47"/>
        <v>487496</v>
      </c>
      <c r="H152" s="23">
        <f t="shared" si="39"/>
        <v>-0.42499200000000004</v>
      </c>
      <c r="I152" s="31">
        <f t="shared" si="40"/>
        <v>0.98640025600000003</v>
      </c>
      <c r="J152" s="16">
        <f t="shared" si="41"/>
        <v>5.6472798687055707</v>
      </c>
      <c r="K152" s="24" t="s">
        <v>148</v>
      </c>
      <c r="L152" s="25">
        <f t="shared" si="43"/>
        <v>51257</v>
      </c>
      <c r="M152" s="26">
        <f t="shared" si="44"/>
        <v>1750</v>
      </c>
      <c r="N152" s="27">
        <f t="shared" si="45"/>
        <v>-65413.536208167076</v>
      </c>
      <c r="O152" s="27">
        <f t="shared" si="42"/>
        <v>-106.29699633827148</v>
      </c>
    </row>
    <row r="153" spans="1:15" s="1" customFormat="1" ht="13.2" x14ac:dyDescent="0.25">
      <c r="A153" s="13" t="s">
        <v>153</v>
      </c>
      <c r="B153" s="17">
        <f t="shared" si="46"/>
        <v>50070</v>
      </c>
      <c r="C153" s="5">
        <f>125</f>
        <v>125</v>
      </c>
      <c r="D153" s="6">
        <f t="shared" si="37"/>
        <v>12630.170000000002</v>
      </c>
      <c r="E153" s="6">
        <f t="shared" si="38"/>
        <v>0.10420975000000002</v>
      </c>
      <c r="F153" s="6">
        <f>SUM($D$8:D153)</f>
        <v>526522.24999999965</v>
      </c>
      <c r="G153" s="6">
        <f t="shared" si="47"/>
        <v>487369.83</v>
      </c>
      <c r="H153" s="23">
        <f t="shared" si="39"/>
        <v>-0.42473966000000002</v>
      </c>
      <c r="I153" s="31">
        <f t="shared" si="40"/>
        <v>0.98640833088000002</v>
      </c>
      <c r="J153" s="16">
        <f t="shared" si="41"/>
        <v>5.6848861240468285</v>
      </c>
      <c r="K153" s="24" t="s">
        <v>153</v>
      </c>
      <c r="L153" s="25">
        <f t="shared" si="43"/>
        <v>51288</v>
      </c>
      <c r="M153" s="26">
        <f t="shared" si="44"/>
        <v>1750</v>
      </c>
      <c r="N153" s="27">
        <f t="shared" si="45"/>
        <v>-63769.833204505347</v>
      </c>
      <c r="O153" s="27">
        <f t="shared" si="42"/>
        <v>-103.62597895732119</v>
      </c>
    </row>
    <row r="154" spans="1:15" s="1" customFormat="1" ht="13.2" x14ac:dyDescent="0.25">
      <c r="A154" s="13" t="s">
        <v>154</v>
      </c>
      <c r="B154" s="17">
        <f t="shared" si="46"/>
        <v>50099</v>
      </c>
      <c r="C154" s="5">
        <f>125</f>
        <v>125</v>
      </c>
      <c r="D154" s="6">
        <f t="shared" si="37"/>
        <v>12755.170000000002</v>
      </c>
      <c r="E154" s="6">
        <f t="shared" si="38"/>
        <v>0.20953061111111115</v>
      </c>
      <c r="F154" s="6">
        <f>SUM($D$8:D154)</f>
        <v>539277.41999999969</v>
      </c>
      <c r="G154" s="6">
        <f t="shared" si="47"/>
        <v>487244.83</v>
      </c>
      <c r="H154" s="23">
        <f t="shared" si="39"/>
        <v>-0.42448965999999999</v>
      </c>
      <c r="I154" s="31">
        <f t="shared" si="40"/>
        <v>0.98641633088000003</v>
      </c>
      <c r="J154" s="16">
        <f t="shared" si="41"/>
        <v>5.7228619934911107</v>
      </c>
      <c r="K154" s="24" t="s">
        <v>154</v>
      </c>
      <c r="L154" s="25">
        <f t="shared" si="43"/>
        <v>51318</v>
      </c>
      <c r="M154" s="26">
        <f t="shared" si="44"/>
        <v>1750</v>
      </c>
      <c r="N154" s="27">
        <f t="shared" si="45"/>
        <v>-62123.45918346267</v>
      </c>
      <c r="O154" s="27">
        <f t="shared" si="42"/>
        <v>-100.95062117312683</v>
      </c>
    </row>
    <row r="155" spans="1:15" s="1" customFormat="1" ht="13.2" x14ac:dyDescent="0.25">
      <c r="A155" s="13" t="s">
        <v>155</v>
      </c>
      <c r="B155" s="17">
        <f t="shared" si="46"/>
        <v>50129</v>
      </c>
      <c r="C155" s="5">
        <f>125</f>
        <v>125</v>
      </c>
      <c r="D155" s="6">
        <f t="shared" si="37"/>
        <v>12880.170000000002</v>
      </c>
      <c r="E155" s="6">
        <f t="shared" si="38"/>
        <v>0.31582369444444447</v>
      </c>
      <c r="F155" s="6">
        <f>SUM($D$8:D155)</f>
        <v>552157.58999999973</v>
      </c>
      <c r="G155" s="6">
        <f t="shared" si="47"/>
        <v>487119.83</v>
      </c>
      <c r="H155" s="23">
        <f t="shared" si="39"/>
        <v>-0.42423966000000002</v>
      </c>
      <c r="I155" s="31">
        <f t="shared" si="40"/>
        <v>0.98642433088000003</v>
      </c>
      <c r="J155" s="16">
        <f t="shared" si="41"/>
        <v>5.7612253856171485</v>
      </c>
      <c r="K155" s="24" t="s">
        <v>155</v>
      </c>
      <c r="L155" s="25">
        <f t="shared" si="43"/>
        <v>51349</v>
      </c>
      <c r="M155" s="26">
        <f t="shared" si="44"/>
        <v>1750</v>
      </c>
      <c r="N155" s="27">
        <f t="shared" si="45"/>
        <v>-60474.409804635798</v>
      </c>
      <c r="O155" s="27">
        <f t="shared" si="42"/>
        <v>-98.270915932533171</v>
      </c>
    </row>
    <row r="156" spans="1:15" s="1" customFormat="1" ht="13.2" x14ac:dyDescent="0.25">
      <c r="A156" s="13" t="s">
        <v>156</v>
      </c>
      <c r="B156" s="17">
        <f t="shared" si="46"/>
        <v>50160</v>
      </c>
      <c r="C156" s="5">
        <f>125</f>
        <v>125</v>
      </c>
      <c r="D156" s="6">
        <f t="shared" si="37"/>
        <v>13005.170000000002</v>
      </c>
      <c r="E156" s="6">
        <f t="shared" si="38"/>
        <v>0.4231584444444445</v>
      </c>
      <c r="F156" s="6">
        <f>SUM($D$8:D156)</f>
        <v>565162.75999999978</v>
      </c>
      <c r="G156" s="6">
        <f t="shared" si="47"/>
        <v>486994.83</v>
      </c>
      <c r="H156" s="23">
        <f t="shared" si="39"/>
        <v>-0.42398965999999999</v>
      </c>
      <c r="I156" s="31">
        <f t="shared" si="40"/>
        <v>0.98643233088000004</v>
      </c>
      <c r="J156" s="16">
        <f t="shared" si="41"/>
        <v>5.7999767390528101</v>
      </c>
      <c r="K156" s="24" t="s">
        <v>156</v>
      </c>
      <c r="L156" s="25">
        <f t="shared" si="43"/>
        <v>51380</v>
      </c>
      <c r="M156" s="26">
        <f t="shared" si="44"/>
        <v>1750</v>
      </c>
      <c r="N156" s="27">
        <f t="shared" si="45"/>
        <v>-58822.680720568329</v>
      </c>
      <c r="O156" s="27">
        <f t="shared" si="42"/>
        <v>-95.586856170923525</v>
      </c>
    </row>
    <row r="157" spans="1:15" s="1" customFormat="1" ht="13.2" x14ac:dyDescent="0.25">
      <c r="A157" s="13" t="s">
        <v>157</v>
      </c>
      <c r="B157" s="17">
        <f t="shared" si="46"/>
        <v>50190</v>
      </c>
      <c r="C157" s="5">
        <f>125</f>
        <v>125</v>
      </c>
      <c r="D157" s="6">
        <f t="shared" si="37"/>
        <v>13130.170000000002</v>
      </c>
      <c r="E157" s="6">
        <f t="shared" si="38"/>
        <v>0.53153486111111115</v>
      </c>
      <c r="F157" s="6">
        <f>SUM($D$8:D157)</f>
        <v>578292.92999999982</v>
      </c>
      <c r="G157" s="6">
        <f t="shared" si="47"/>
        <v>486869.83</v>
      </c>
      <c r="H157" s="23">
        <f t="shared" si="39"/>
        <v>-0.42373966000000002</v>
      </c>
      <c r="I157" s="31">
        <f t="shared" si="40"/>
        <v>0.98644033088000005</v>
      </c>
      <c r="J157" s="16">
        <f t="shared" si="41"/>
        <v>5.8391164914932645</v>
      </c>
      <c r="K157" s="24" t="s">
        <v>157</v>
      </c>
      <c r="L157" s="25">
        <f t="shared" si="43"/>
        <v>51410</v>
      </c>
      <c r="M157" s="26">
        <f t="shared" si="44"/>
        <v>1750</v>
      </c>
      <c r="N157" s="27">
        <f t="shared" si="45"/>
        <v>-57168.26757673925</v>
      </c>
      <c r="O157" s="27">
        <f t="shared" si="42"/>
        <v>-92.898434812201288</v>
      </c>
    </row>
    <row r="158" spans="1:15" s="1" customFormat="1" ht="13.2" x14ac:dyDescent="0.25">
      <c r="A158" s="13" t="s">
        <v>158</v>
      </c>
      <c r="B158" s="17">
        <f t="shared" si="46"/>
        <v>50221</v>
      </c>
      <c r="C158" s="5">
        <f>125</f>
        <v>125</v>
      </c>
      <c r="D158" s="6">
        <f t="shared" si="37"/>
        <v>13255.170000000002</v>
      </c>
      <c r="E158" s="6">
        <f t="shared" si="38"/>
        <v>0.64095294444444451</v>
      </c>
      <c r="F158" s="6">
        <f>SUM($D$8:D158)</f>
        <v>591548.09999999986</v>
      </c>
      <c r="G158" s="6">
        <f t="shared" si="47"/>
        <v>486744.83</v>
      </c>
      <c r="H158" s="23">
        <f t="shared" si="39"/>
        <v>-0.42348965999999999</v>
      </c>
      <c r="I158" s="31">
        <f t="shared" si="40"/>
        <v>0.98644833087999995</v>
      </c>
      <c r="J158" s="16">
        <f t="shared" si="41"/>
        <v>5.8786450796975735</v>
      </c>
      <c r="K158" s="24" t="s">
        <v>158</v>
      </c>
      <c r="L158" s="25">
        <f t="shared" si="43"/>
        <v>51441</v>
      </c>
      <c r="M158" s="26">
        <f t="shared" si="44"/>
        <v>1750</v>
      </c>
      <c r="N158" s="27">
        <f t="shared" si="45"/>
        <v>-55511.166011551453</v>
      </c>
      <c r="O158" s="27">
        <f t="shared" si="42"/>
        <v>-90.205644768771108</v>
      </c>
    </row>
    <row r="159" spans="1:15" s="1" customFormat="1" ht="13.2" x14ac:dyDescent="0.25">
      <c r="A159" s="13" t="s">
        <v>159</v>
      </c>
      <c r="B159" s="17">
        <f t="shared" si="46"/>
        <v>50251</v>
      </c>
      <c r="C159" s="5">
        <f>125</f>
        <v>125</v>
      </c>
      <c r="D159" s="6">
        <f t="shared" si="37"/>
        <v>13380.170000000002</v>
      </c>
      <c r="E159" s="6">
        <f t="shared" si="38"/>
        <v>0.75141269444444458</v>
      </c>
      <c r="F159" s="6">
        <f>SUM($D$8:D159)</f>
        <v>604928.2699999999</v>
      </c>
      <c r="G159" s="6">
        <f t="shared" si="47"/>
        <v>486619.83</v>
      </c>
      <c r="H159" s="23">
        <f t="shared" si="39"/>
        <v>-0.42323966000000002</v>
      </c>
      <c r="I159" s="31">
        <f t="shared" si="40"/>
        <v>0.98645633087999995</v>
      </c>
      <c r="J159" s="16">
        <f t="shared" si="41"/>
        <v>5.9185629394852706</v>
      </c>
      <c r="K159" s="24" t="s">
        <v>159</v>
      </c>
      <c r="L159" s="25">
        <f t="shared" si="43"/>
        <v>51471</v>
      </c>
      <c r="M159" s="26">
        <f t="shared" si="44"/>
        <v>1750</v>
      </c>
      <c r="N159" s="27">
        <f t="shared" si="45"/>
        <v>-53851.371656320225</v>
      </c>
      <c r="O159" s="27">
        <f t="shared" si="42"/>
        <v>-87.508478941520366</v>
      </c>
    </row>
    <row r="160" spans="1:15" s="1" customFormat="1" ht="13.2" x14ac:dyDescent="0.25">
      <c r="A160" s="13" t="s">
        <v>160</v>
      </c>
      <c r="B160" s="17">
        <f t="shared" si="46"/>
        <v>50282</v>
      </c>
      <c r="C160" s="5">
        <f>125</f>
        <v>125</v>
      </c>
      <c r="D160" s="6">
        <f t="shared" si="37"/>
        <v>13505.170000000002</v>
      </c>
      <c r="E160" s="6">
        <f t="shared" si="38"/>
        <v>0.86291411111111127</v>
      </c>
      <c r="F160" s="6">
        <f>SUM($D$8:D160)</f>
        <v>618433.43999999994</v>
      </c>
      <c r="G160" s="6">
        <f t="shared" si="47"/>
        <v>486494.83</v>
      </c>
      <c r="H160" s="23">
        <f t="shared" si="39"/>
        <v>-0.42298965999999999</v>
      </c>
      <c r="I160" s="31">
        <f t="shared" si="40"/>
        <v>0.98646433087999996</v>
      </c>
      <c r="J160" s="16">
        <f t="shared" si="41"/>
        <v>5.9588705057329525</v>
      </c>
      <c r="K160" s="24" t="s">
        <v>160</v>
      </c>
      <c r="L160" s="25">
        <f t="shared" si="43"/>
        <v>51502</v>
      </c>
      <c r="M160" s="26">
        <f t="shared" si="44"/>
        <v>1750</v>
      </c>
      <c r="N160" s="27">
        <f t="shared" si="45"/>
        <v>-52188.880135261745</v>
      </c>
      <c r="O160" s="27">
        <f t="shared" si="42"/>
        <v>-84.806930219800336</v>
      </c>
    </row>
    <row r="161" spans="1:15" s="1" customFormat="1" ht="13.2" x14ac:dyDescent="0.25">
      <c r="A161" s="13" t="s">
        <v>161</v>
      </c>
      <c r="B161" s="17">
        <f t="shared" si="46"/>
        <v>50313</v>
      </c>
      <c r="C161" s="5">
        <f>125</f>
        <v>125</v>
      </c>
      <c r="D161" s="6">
        <f t="shared" si="37"/>
        <v>13630.170000000002</v>
      </c>
      <c r="E161" s="6">
        <f t="shared" si="38"/>
        <v>0.97545719444444456</v>
      </c>
      <c r="F161" s="6">
        <f>SUM($D$8:D161)</f>
        <v>632063.61</v>
      </c>
      <c r="G161" s="6">
        <f t="shared" si="47"/>
        <v>486369.83</v>
      </c>
      <c r="H161" s="23">
        <f t="shared" si="39"/>
        <v>-0.42273966000000002</v>
      </c>
      <c r="I161" s="31">
        <f t="shared" si="40"/>
        <v>0.98647233087999997</v>
      </c>
      <c r="J161" s="16">
        <f t="shared" si="41"/>
        <v>5.999568212370888</v>
      </c>
      <c r="K161" s="24" t="s">
        <v>161</v>
      </c>
      <c r="L161" s="25">
        <f t="shared" si="43"/>
        <v>51533</v>
      </c>
      <c r="M161" s="26">
        <f t="shared" si="44"/>
        <v>1750</v>
      </c>
      <c r="N161" s="27">
        <f t="shared" si="45"/>
        <v>-50523.687065481543</v>
      </c>
      <c r="O161" s="27">
        <f t="shared" si="42"/>
        <v>-82.100991481407505</v>
      </c>
    </row>
    <row r="162" spans="1:15" s="1" customFormat="1" ht="13.2" x14ac:dyDescent="0.25">
      <c r="A162" s="13" t="s">
        <v>162</v>
      </c>
      <c r="B162" s="17">
        <f t="shared" si="46"/>
        <v>50343</v>
      </c>
      <c r="C162" s="5">
        <f>125</f>
        <v>125</v>
      </c>
      <c r="D162" s="6">
        <f t="shared" si="37"/>
        <v>13755.170000000002</v>
      </c>
      <c r="E162" s="6">
        <f t="shared" si="38"/>
        <v>1.0890419444444446</v>
      </c>
      <c r="F162" s="6">
        <f>SUM($D$8:D162)</f>
        <v>645818.78</v>
      </c>
      <c r="G162" s="6">
        <f t="shared" si="47"/>
        <v>486244.83</v>
      </c>
      <c r="H162" s="23">
        <f t="shared" si="39"/>
        <v>-0.42248965999999999</v>
      </c>
      <c r="I162" s="31">
        <f t="shared" si="40"/>
        <v>0.98648033087999998</v>
      </c>
      <c r="J162" s="16">
        <f t="shared" si="41"/>
        <v>6.0406564923796164</v>
      </c>
      <c r="K162" s="24" t="s">
        <v>162</v>
      </c>
      <c r="L162" s="25">
        <f t="shared" si="43"/>
        <v>51561</v>
      </c>
      <c r="M162" s="26">
        <f t="shared" si="44"/>
        <v>1750</v>
      </c>
      <c r="N162" s="27">
        <f t="shared" si="45"/>
        <v>-48855.788056962949</v>
      </c>
      <c r="O162" s="27">
        <f t="shared" si="42"/>
        <v>-79.390655592564784</v>
      </c>
    </row>
    <row r="163" spans="1:15" s="1" customFormat="1" ht="13.2" x14ac:dyDescent="0.25">
      <c r="A163" s="13" t="s">
        <v>149</v>
      </c>
      <c r="B163" s="17">
        <f t="shared" si="46"/>
        <v>50374</v>
      </c>
      <c r="C163" s="5">
        <f>125</f>
        <v>125</v>
      </c>
      <c r="D163" s="6">
        <f t="shared" si="37"/>
        <v>13880.170000000002</v>
      </c>
      <c r="E163" s="6">
        <f t="shared" si="38"/>
        <v>1.2036683611111112</v>
      </c>
      <c r="F163" s="6">
        <f>SUM($D$8:D163)</f>
        <v>659698.95000000007</v>
      </c>
      <c r="G163" s="6">
        <f t="shared" si="47"/>
        <v>486119.83</v>
      </c>
      <c r="H163" s="23">
        <f t="shared" si="39"/>
        <v>-0.42223966000000002</v>
      </c>
      <c r="I163" s="31">
        <f t="shared" si="40"/>
        <v>0.98648833087999999</v>
      </c>
      <c r="J163" s="16">
        <f t="shared" si="41"/>
        <v>6.0821357777865632</v>
      </c>
      <c r="K163" s="24" t="s">
        <v>149</v>
      </c>
      <c r="L163" s="25">
        <f t="shared" si="43"/>
        <v>51592</v>
      </c>
      <c r="M163" s="26">
        <f t="shared" si="44"/>
        <v>1750</v>
      </c>
      <c r="N163" s="27">
        <f t="shared" si="45"/>
        <v>-47185.178712555513</v>
      </c>
      <c r="O163" s="27">
        <f t="shared" si="42"/>
        <v>-76.675915407902707</v>
      </c>
    </row>
    <row r="164" spans="1:15" s="1" customFormat="1" ht="13.2" x14ac:dyDescent="0.25">
      <c r="A164" s="13" t="s">
        <v>151</v>
      </c>
      <c r="B164" s="17">
        <f t="shared" si="46"/>
        <v>50404</v>
      </c>
      <c r="C164" s="5">
        <f>125</f>
        <v>125</v>
      </c>
      <c r="D164" s="6">
        <f t="shared" si="37"/>
        <v>14005.170000000002</v>
      </c>
      <c r="E164" s="6">
        <f t="shared" si="38"/>
        <v>1.3193364444444446</v>
      </c>
      <c r="F164" s="6">
        <f>SUM($D$8:D164)</f>
        <v>673704.12000000011</v>
      </c>
      <c r="G164" s="6">
        <f t="shared" si="47"/>
        <v>485994.83</v>
      </c>
      <c r="H164" s="23">
        <f t="shared" si="39"/>
        <v>-0.42198965999999999</v>
      </c>
      <c r="I164" s="31">
        <f t="shared" si="40"/>
        <v>0.98649633087999999</v>
      </c>
      <c r="J164" s="16">
        <f t="shared" si="41"/>
        <v>6.1240064996626611</v>
      </c>
      <c r="K164" s="24" t="s">
        <v>151</v>
      </c>
      <c r="L164" s="25">
        <f t="shared" si="43"/>
        <v>51622</v>
      </c>
      <c r="M164" s="26">
        <f t="shared" si="44"/>
        <v>1750</v>
      </c>
      <c r="N164" s="27">
        <f t="shared" si="45"/>
        <v>-45511.854627963417</v>
      </c>
      <c r="O164" s="27">
        <f t="shared" si="42"/>
        <v>-73.95676377044056</v>
      </c>
    </row>
    <row r="165" spans="1:15" s="1" customFormat="1" ht="13.2" x14ac:dyDescent="0.25">
      <c r="A165" s="13" t="s">
        <v>163</v>
      </c>
      <c r="B165" s="17">
        <f t="shared" si="46"/>
        <v>50435</v>
      </c>
      <c r="C165" s="5">
        <f>125</f>
        <v>125</v>
      </c>
      <c r="D165" s="6">
        <f t="shared" si="37"/>
        <v>14131.490000000002</v>
      </c>
      <c r="E165" s="6">
        <f t="shared" si="38"/>
        <v>0.11672075000000001</v>
      </c>
      <c r="F165" s="6">
        <f>SUM($D$8:D165)</f>
        <v>687835.6100000001</v>
      </c>
      <c r="G165" s="6">
        <f t="shared" si="47"/>
        <v>485868.51</v>
      </c>
      <c r="H165" s="23">
        <f t="shared" si="39"/>
        <v>-0.42173702000000002</v>
      </c>
      <c r="I165" s="31">
        <f t="shared" si="40"/>
        <v>0.98650441536</v>
      </c>
      <c r="J165" s="16">
        <f t="shared" si="41"/>
        <v>6.1662954273099437</v>
      </c>
      <c r="K165" s="24" t="s">
        <v>163</v>
      </c>
      <c r="L165" s="25">
        <f t="shared" si="43"/>
        <v>51653</v>
      </c>
      <c r="M165" s="26">
        <f t="shared" si="44"/>
        <v>1750</v>
      </c>
      <c r="N165" s="27">
        <f t="shared" si="45"/>
        <v>-43835.811391733856</v>
      </c>
      <c r="O165" s="27">
        <f t="shared" si="42"/>
        <v>-71.233193511567507</v>
      </c>
    </row>
    <row r="166" spans="1:15" s="1" customFormat="1" ht="13.2" x14ac:dyDescent="0.25">
      <c r="A166" s="13" t="s">
        <v>164</v>
      </c>
      <c r="B166" s="17">
        <f t="shared" si="46"/>
        <v>50464</v>
      </c>
      <c r="C166" s="5">
        <f>125</f>
        <v>125</v>
      </c>
      <c r="D166" s="6">
        <f t="shared" si="37"/>
        <v>14256.490000000002</v>
      </c>
      <c r="E166" s="6">
        <f t="shared" si="38"/>
        <v>0.23455261111111114</v>
      </c>
      <c r="F166" s="6">
        <f>SUM($D$8:D166)</f>
        <v>702092.10000000009</v>
      </c>
      <c r="G166" s="6">
        <f t="shared" si="47"/>
        <v>485743.51</v>
      </c>
      <c r="H166" s="23">
        <f t="shared" si="39"/>
        <v>-0.42148701999999999</v>
      </c>
      <c r="I166" s="31">
        <f t="shared" si="40"/>
        <v>0.98651241536000001</v>
      </c>
      <c r="J166" s="16">
        <f t="shared" si="41"/>
        <v>6.2089543014972719</v>
      </c>
      <c r="K166" s="24" t="s">
        <v>164</v>
      </c>
      <c r="L166" s="25">
        <f t="shared" si="43"/>
        <v>51683</v>
      </c>
      <c r="M166" s="26">
        <f t="shared" si="44"/>
        <v>1750</v>
      </c>
      <c r="N166" s="27">
        <f t="shared" si="45"/>
        <v>-42157.044585245421</v>
      </c>
      <c r="O166" s="27">
        <f t="shared" si="42"/>
        <v>-68.505197451023818</v>
      </c>
    </row>
    <row r="167" spans="1:15" s="1" customFormat="1" ht="13.2" x14ac:dyDescent="0.25">
      <c r="A167" s="13" t="s">
        <v>165</v>
      </c>
      <c r="B167" s="17">
        <f t="shared" si="46"/>
        <v>50494</v>
      </c>
      <c r="C167" s="5">
        <f>125</f>
        <v>125</v>
      </c>
      <c r="D167" s="6">
        <f t="shared" si="37"/>
        <v>14381.490000000002</v>
      </c>
      <c r="E167" s="6">
        <f t="shared" si="38"/>
        <v>0.35335669444444451</v>
      </c>
      <c r="F167" s="6">
        <f>SUM($D$8:D167)</f>
        <v>716473.59000000008</v>
      </c>
      <c r="G167" s="6">
        <f t="shared" si="47"/>
        <v>485618.51</v>
      </c>
      <c r="H167" s="23">
        <f t="shared" si="39"/>
        <v>-0.42123702000000002</v>
      </c>
      <c r="I167" s="31">
        <f t="shared" si="40"/>
        <v>0.98652041536000001</v>
      </c>
      <c r="J167" s="16">
        <f t="shared" si="41"/>
        <v>6.2520059045958449</v>
      </c>
      <c r="K167" s="24" t="s">
        <v>165</v>
      </c>
      <c r="L167" s="25">
        <f t="shared" si="43"/>
        <v>51714</v>
      </c>
      <c r="M167" s="26">
        <f t="shared" si="44"/>
        <v>1750</v>
      </c>
      <c r="N167" s="27">
        <f t="shared" si="45"/>
        <v>-40475.549782696442</v>
      </c>
      <c r="O167" s="27">
        <f t="shared" si="42"/>
        <v>-65.772768396881716</v>
      </c>
    </row>
    <row r="168" spans="1:15" s="1" customFormat="1" ht="13.2" x14ac:dyDescent="0.25">
      <c r="A168" s="13" t="s">
        <v>166</v>
      </c>
      <c r="B168" s="17">
        <f t="shared" si="46"/>
        <v>50525</v>
      </c>
      <c r="C168" s="5">
        <f>125</f>
        <v>125</v>
      </c>
      <c r="D168" s="6">
        <f t="shared" si="37"/>
        <v>14506.490000000002</v>
      </c>
      <c r="E168" s="6">
        <f t="shared" si="38"/>
        <v>0.47320244444444454</v>
      </c>
      <c r="F168" s="6">
        <f>SUM($D$8:D168)</f>
        <v>730980.08000000007</v>
      </c>
      <c r="G168" s="6">
        <f t="shared" si="47"/>
        <v>485493.51</v>
      </c>
      <c r="H168" s="23">
        <f t="shared" si="39"/>
        <v>-0.42098701999999999</v>
      </c>
      <c r="I168" s="31">
        <f t="shared" si="40"/>
        <v>0.98652841536000002</v>
      </c>
      <c r="J168" s="16">
        <f t="shared" si="41"/>
        <v>6.2954506638075447</v>
      </c>
      <c r="K168" s="24" t="s">
        <v>166</v>
      </c>
      <c r="L168" s="25">
        <f t="shared" si="43"/>
        <v>51745</v>
      </c>
      <c r="M168" s="26">
        <f t="shared" si="44"/>
        <v>1750</v>
      </c>
      <c r="N168" s="27">
        <f t="shared" si="45"/>
        <v>-38791.322551093326</v>
      </c>
      <c r="O168" s="27">
        <f t="shared" si="42"/>
        <v>-63.035899145526656</v>
      </c>
    </row>
    <row r="169" spans="1:15" s="1" customFormat="1" ht="13.2" x14ac:dyDescent="0.25">
      <c r="A169" s="13" t="s">
        <v>167</v>
      </c>
      <c r="B169" s="17">
        <f t="shared" si="46"/>
        <v>50555</v>
      </c>
      <c r="C169" s="5">
        <f>125</f>
        <v>125</v>
      </c>
      <c r="D169" s="6">
        <f t="shared" si="37"/>
        <v>14631.490000000002</v>
      </c>
      <c r="E169" s="6">
        <f t="shared" ref="E169:E191" si="48">MAX(0,IF(MONTH(B169)=1,0,E168)+(D169-C169)*$C$5*30/360+C169*$C$5*(30-DAY(B169))/360)</f>
        <v>0.59408986111111128</v>
      </c>
      <c r="F169" s="6">
        <f>SUM($D$8:D169)</f>
        <v>745611.57000000007</v>
      </c>
      <c r="G169" s="6">
        <f t="shared" si="47"/>
        <v>485368.51</v>
      </c>
      <c r="H169" s="23">
        <f t="shared" ref="H169:H191" si="49">D169/$C$2-$H$3</f>
        <v>-0.42073702000000002</v>
      </c>
      <c r="I169" s="31">
        <f t="shared" ref="I169:I232" si="50">1-64*($M$5-0.004*$C$2)/$C$2*H169</f>
        <v>0.98653641536000003</v>
      </c>
      <c r="J169" s="16">
        <f t="shared" ref="J169:J200" si="51">(200*$M$5*I169)/(G169/750+$H$2*G169*G169/(F169+3*G169))</f>
        <v>6.3392890053609232</v>
      </c>
      <c r="K169" s="24" t="s">
        <v>167</v>
      </c>
      <c r="L169" s="25">
        <f t="shared" si="43"/>
        <v>51775</v>
      </c>
      <c r="M169" s="26">
        <f t="shared" si="44"/>
        <v>1750</v>
      </c>
      <c r="N169" s="27">
        <f t="shared" si="45"/>
        <v>-37104.358450238855</v>
      </c>
      <c r="O169" s="27">
        <f t="shared" ref="O169:O191" si="52">N169*$M$6/12</f>
        <v>-60.294582481638137</v>
      </c>
    </row>
    <row r="170" spans="1:15" s="1" customFormat="1" ht="13.2" x14ac:dyDescent="0.25">
      <c r="A170" s="13" t="s">
        <v>168</v>
      </c>
      <c r="B170" s="17">
        <f t="shared" si="46"/>
        <v>50586</v>
      </c>
      <c r="C170" s="5">
        <f>125</f>
        <v>125</v>
      </c>
      <c r="D170" s="6">
        <f t="shared" si="37"/>
        <v>14756.490000000002</v>
      </c>
      <c r="E170" s="6">
        <f t="shared" si="48"/>
        <v>0.71601894444444469</v>
      </c>
      <c r="F170" s="6">
        <f>SUM($D$8:D170)</f>
        <v>760368.06</v>
      </c>
      <c r="G170" s="6">
        <f t="shared" si="47"/>
        <v>485243.51</v>
      </c>
      <c r="H170" s="23">
        <f t="shared" si="49"/>
        <v>-0.42048701999999999</v>
      </c>
      <c r="I170" s="31">
        <f t="shared" si="50"/>
        <v>0.98654441536000004</v>
      </c>
      <c r="J170" s="16">
        <f t="shared" si="51"/>
        <v>6.3835213545078568</v>
      </c>
      <c r="K170" s="24" t="s">
        <v>168</v>
      </c>
      <c r="L170" s="25">
        <f t="shared" si="43"/>
        <v>51806</v>
      </c>
      <c r="M170" s="26">
        <f t="shared" ref="M170:M191" si="53">MIN($M$5,-N169-O169)</f>
        <v>1750</v>
      </c>
      <c r="N170" s="27">
        <f t="shared" si="45"/>
        <v>-35414.653032720496</v>
      </c>
      <c r="O170" s="27">
        <f t="shared" si="52"/>
        <v>-57.548811178170808</v>
      </c>
    </row>
    <row r="171" spans="1:15" s="1" customFormat="1" ht="13.2" x14ac:dyDescent="0.25">
      <c r="A171" s="13" t="s">
        <v>169</v>
      </c>
      <c r="B171" s="17">
        <f t="shared" si="46"/>
        <v>50616</v>
      </c>
      <c r="C171" s="5">
        <f>125</f>
        <v>125</v>
      </c>
      <c r="D171" s="6">
        <f t="shared" si="37"/>
        <v>14881.490000000002</v>
      </c>
      <c r="E171" s="6">
        <f t="shared" si="48"/>
        <v>0.83898969444444471</v>
      </c>
      <c r="F171" s="6">
        <f>SUM($D$8:D171)</f>
        <v>775249.55</v>
      </c>
      <c r="G171" s="6">
        <f t="shared" si="47"/>
        <v>485118.51</v>
      </c>
      <c r="H171" s="23">
        <f t="shared" si="49"/>
        <v>-0.42023702000000002</v>
      </c>
      <c r="I171" s="31">
        <f t="shared" si="50"/>
        <v>0.98655241536000005</v>
      </c>
      <c r="J171" s="16">
        <f t="shared" si="51"/>
        <v>6.4281481355202166</v>
      </c>
      <c r="K171" s="24" t="s">
        <v>169</v>
      </c>
      <c r="L171" s="25">
        <f t="shared" si="43"/>
        <v>51836</v>
      </c>
      <c r="M171" s="26">
        <f t="shared" si="53"/>
        <v>1750</v>
      </c>
      <c r="N171" s="27">
        <f t="shared" si="45"/>
        <v>-33722.201843898671</v>
      </c>
      <c r="O171" s="27">
        <f t="shared" si="52"/>
        <v>-54.798577996335347</v>
      </c>
    </row>
    <row r="172" spans="1:15" s="1" customFormat="1" ht="13.2" x14ac:dyDescent="0.25">
      <c r="A172" s="13" t="s">
        <v>170</v>
      </c>
      <c r="B172" s="17">
        <f t="shared" si="46"/>
        <v>50647</v>
      </c>
      <c r="C172" s="5">
        <f>125</f>
        <v>125</v>
      </c>
      <c r="D172" s="6">
        <f t="shared" si="37"/>
        <v>15006.490000000002</v>
      </c>
      <c r="E172" s="6">
        <f t="shared" si="48"/>
        <v>0.96300211111111134</v>
      </c>
      <c r="F172" s="6">
        <f>SUM($D$8:D172)</f>
        <v>790256.04</v>
      </c>
      <c r="G172" s="6">
        <f t="shared" si="47"/>
        <v>484993.51</v>
      </c>
      <c r="H172" s="23">
        <f t="shared" si="49"/>
        <v>-0.41998701999999999</v>
      </c>
      <c r="I172" s="31">
        <f t="shared" si="50"/>
        <v>0.98656041536000005</v>
      </c>
      <c r="J172" s="16">
        <f t="shared" si="51"/>
        <v>6.4731697716865249</v>
      </c>
      <c r="K172" s="24" t="s">
        <v>170</v>
      </c>
      <c r="L172" s="25">
        <f t="shared" si="43"/>
        <v>51867</v>
      </c>
      <c r="M172" s="26">
        <f t="shared" si="53"/>
        <v>1750</v>
      </c>
      <c r="N172" s="27">
        <f t="shared" si="45"/>
        <v>-32027.000421895005</v>
      </c>
      <c r="O172" s="27">
        <f t="shared" si="52"/>
        <v>-52.043875685579387</v>
      </c>
    </row>
    <row r="173" spans="1:15" s="1" customFormat="1" ht="13.2" x14ac:dyDescent="0.25">
      <c r="A173" s="13" t="s">
        <v>171</v>
      </c>
      <c r="B173" s="17">
        <f t="shared" si="46"/>
        <v>50678</v>
      </c>
      <c r="C173" s="5">
        <f>125</f>
        <v>125</v>
      </c>
      <c r="D173" s="6">
        <f t="shared" si="37"/>
        <v>15131.490000000002</v>
      </c>
      <c r="E173" s="6">
        <f t="shared" si="48"/>
        <v>1.0880561944444447</v>
      </c>
      <c r="F173" s="6">
        <f>SUM($D$8:D173)</f>
        <v>805387.53</v>
      </c>
      <c r="G173" s="6">
        <f t="shared" si="47"/>
        <v>484868.51</v>
      </c>
      <c r="H173" s="23">
        <f t="shared" si="49"/>
        <v>-0.41973702000000002</v>
      </c>
      <c r="I173" s="31">
        <f t="shared" si="50"/>
        <v>0.98656841535999995</v>
      </c>
      <c r="J173" s="16">
        <f t="shared" si="51"/>
        <v>6.5185866853086623</v>
      </c>
      <c r="K173" s="24" t="s">
        <v>171</v>
      </c>
      <c r="L173" s="25">
        <f t="shared" si="43"/>
        <v>51898</v>
      </c>
      <c r="M173" s="26">
        <f t="shared" si="53"/>
        <v>1750</v>
      </c>
      <c r="N173" s="27">
        <f t="shared" si="45"/>
        <v>-30329.044297580585</v>
      </c>
      <c r="O173" s="27">
        <f t="shared" si="52"/>
        <v>-49.284696983568445</v>
      </c>
    </row>
    <row r="174" spans="1:15" s="1" customFormat="1" ht="13.2" x14ac:dyDescent="0.25">
      <c r="A174" s="13" t="s">
        <v>172</v>
      </c>
      <c r="B174" s="17">
        <f t="shared" si="46"/>
        <v>50708</v>
      </c>
      <c r="C174" s="5">
        <f>125</f>
        <v>125</v>
      </c>
      <c r="D174" s="6">
        <f t="shared" si="37"/>
        <v>15256.490000000002</v>
      </c>
      <c r="E174" s="6">
        <f t="shared" si="48"/>
        <v>1.2141519444444446</v>
      </c>
      <c r="F174" s="6">
        <f>SUM($D$8:D174)</f>
        <v>820644.02</v>
      </c>
      <c r="G174" s="6">
        <f t="shared" si="47"/>
        <v>484743.51</v>
      </c>
      <c r="H174" s="23">
        <f t="shared" si="49"/>
        <v>-0.41948701999999999</v>
      </c>
      <c r="I174" s="31">
        <f t="shared" si="50"/>
        <v>0.98657641535999996</v>
      </c>
      <c r="J174" s="16">
        <f t="shared" si="51"/>
        <v>6.5643992976985421</v>
      </c>
      <c r="K174" s="24" t="s">
        <v>172</v>
      </c>
      <c r="L174" s="25">
        <f t="shared" si="43"/>
        <v>51926</v>
      </c>
      <c r="M174" s="26">
        <f t="shared" si="53"/>
        <v>1750</v>
      </c>
      <c r="N174" s="27">
        <f t="shared" ref="N174:N191" si="54">M174+N173+O173</f>
        <v>-28628.328994564155</v>
      </c>
      <c r="O174" s="27">
        <f t="shared" si="52"/>
        <v>-46.521034616166752</v>
      </c>
    </row>
    <row r="175" spans="1:15" s="1" customFormat="1" ht="13.2" x14ac:dyDescent="0.25">
      <c r="A175" s="13" t="s">
        <v>150</v>
      </c>
      <c r="B175" s="17">
        <f t="shared" si="46"/>
        <v>50739</v>
      </c>
      <c r="C175" s="5">
        <f>125</f>
        <v>125</v>
      </c>
      <c r="D175" s="6">
        <f t="shared" si="37"/>
        <v>15381.490000000002</v>
      </c>
      <c r="E175" s="6">
        <f t="shared" si="48"/>
        <v>1.3412893611111114</v>
      </c>
      <c r="F175" s="6">
        <f>SUM($D$8:D175)</f>
        <v>836025.51</v>
      </c>
      <c r="G175" s="6">
        <f t="shared" si="47"/>
        <v>484618.51</v>
      </c>
      <c r="H175" s="23">
        <f t="shared" si="49"/>
        <v>-0.41923702000000002</v>
      </c>
      <c r="I175" s="31">
        <f t="shared" si="50"/>
        <v>0.98658441535999997</v>
      </c>
      <c r="J175" s="16">
        <f t="shared" si="51"/>
        <v>6.6106080291747951</v>
      </c>
      <c r="K175" s="24" t="s">
        <v>150</v>
      </c>
      <c r="L175" s="25">
        <f t="shared" si="43"/>
        <v>51957</v>
      </c>
      <c r="M175" s="26">
        <f t="shared" si="53"/>
        <v>1750</v>
      </c>
      <c r="N175" s="27">
        <f t="shared" si="54"/>
        <v>-26924.850029180321</v>
      </c>
      <c r="O175" s="27">
        <f t="shared" si="52"/>
        <v>-43.752881297418021</v>
      </c>
    </row>
    <row r="176" spans="1:15" s="1" customFormat="1" ht="13.2" x14ac:dyDescent="0.25">
      <c r="A176" s="13" t="s">
        <v>152</v>
      </c>
      <c r="B176" s="17">
        <f t="shared" si="46"/>
        <v>50769</v>
      </c>
      <c r="C176" s="5">
        <f>125</f>
        <v>125</v>
      </c>
      <c r="D176" s="6">
        <f t="shared" si="37"/>
        <v>15506.490000000002</v>
      </c>
      <c r="E176" s="6">
        <f t="shared" si="48"/>
        <v>1.4694684444444448</v>
      </c>
      <c r="F176" s="6">
        <f>SUM($D$8:D176)</f>
        <v>851532</v>
      </c>
      <c r="G176" s="6">
        <f t="shared" si="47"/>
        <v>484493.51</v>
      </c>
      <c r="H176" s="23">
        <f t="shared" si="49"/>
        <v>-0.41898701999999999</v>
      </c>
      <c r="I176" s="31">
        <f t="shared" si="50"/>
        <v>0.98659241535999997</v>
      </c>
      <c r="J176" s="16">
        <f t="shared" si="51"/>
        <v>6.6572132990594968</v>
      </c>
      <c r="K176" s="24" t="s">
        <v>152</v>
      </c>
      <c r="L176" s="25">
        <f t="shared" si="43"/>
        <v>51987</v>
      </c>
      <c r="M176" s="26">
        <f t="shared" si="53"/>
        <v>1750</v>
      </c>
      <c r="N176" s="27">
        <f t="shared" si="54"/>
        <v>-25218.602910477741</v>
      </c>
      <c r="O176" s="27">
        <f t="shared" si="52"/>
        <v>-40.980229729526329</v>
      </c>
    </row>
    <row r="177" spans="1:16" ht="13.2" x14ac:dyDescent="0.25">
      <c r="A177" s="13" t="s">
        <v>173</v>
      </c>
      <c r="B177" s="17">
        <f t="shared" si="46"/>
        <v>50800</v>
      </c>
      <c r="C177" s="5">
        <f>125</f>
        <v>125</v>
      </c>
      <c r="D177" s="6">
        <f t="shared" si="37"/>
        <v>15632.960000000001</v>
      </c>
      <c r="E177" s="6">
        <f t="shared" si="48"/>
        <v>0.12923300000000001</v>
      </c>
      <c r="F177" s="6">
        <f>SUM($D$8:D177)</f>
        <v>867164.96</v>
      </c>
      <c r="G177" s="6">
        <f t="shared" si="47"/>
        <v>484367.04</v>
      </c>
      <c r="H177" s="23">
        <f t="shared" si="49"/>
        <v>-0.41873408000000001</v>
      </c>
      <c r="I177" s="31">
        <f t="shared" si="50"/>
        <v>0.98660050944</v>
      </c>
      <c r="J177" s="16">
        <f t="shared" si="51"/>
        <v>6.7042482146018489</v>
      </c>
      <c r="K177" s="24" t="s">
        <v>173</v>
      </c>
      <c r="L177" s="25">
        <f t="shared" si="43"/>
        <v>52018</v>
      </c>
      <c r="M177" s="26">
        <f t="shared" si="53"/>
        <v>1750</v>
      </c>
      <c r="N177" s="27">
        <f t="shared" si="54"/>
        <v>-23509.583140207265</v>
      </c>
      <c r="O177" s="27">
        <f t="shared" si="52"/>
        <v>-38.203072602836805</v>
      </c>
      <c r="P177" s="1"/>
    </row>
    <row r="178" spans="1:16" ht="13.2" x14ac:dyDescent="0.25">
      <c r="A178" s="13" t="s">
        <v>174</v>
      </c>
      <c r="B178" s="17">
        <f t="shared" si="46"/>
        <v>50829</v>
      </c>
      <c r="C178" s="5">
        <f>125</f>
        <v>125</v>
      </c>
      <c r="D178" s="6">
        <f t="shared" si="37"/>
        <v>15757.960000000001</v>
      </c>
      <c r="E178" s="6">
        <f t="shared" si="48"/>
        <v>0.25957711111111115</v>
      </c>
      <c r="F178" s="6">
        <f>SUM($D$8:D178)</f>
        <v>882922.91999999993</v>
      </c>
      <c r="G178" s="6">
        <f t="shared" si="47"/>
        <v>484242.04</v>
      </c>
      <c r="H178" s="23">
        <f t="shared" si="49"/>
        <v>-0.41848408000000004</v>
      </c>
      <c r="I178" s="31">
        <f t="shared" si="50"/>
        <v>0.98660850944</v>
      </c>
      <c r="J178" s="16">
        <f t="shared" si="51"/>
        <v>6.7516523071781744</v>
      </c>
      <c r="K178" s="24" t="s">
        <v>174</v>
      </c>
      <c r="L178" s="25">
        <f t="shared" si="43"/>
        <v>52048</v>
      </c>
      <c r="M178" s="26">
        <f t="shared" si="53"/>
        <v>1750</v>
      </c>
      <c r="N178" s="27">
        <f t="shared" si="54"/>
        <v>-21797.786212810101</v>
      </c>
      <c r="O178" s="27">
        <f t="shared" si="52"/>
        <v>-35.42140259581641</v>
      </c>
      <c r="P178" s="1"/>
    </row>
    <row r="179" spans="1:16" ht="13.2" x14ac:dyDescent="0.25">
      <c r="A179" s="13" t="s">
        <v>175</v>
      </c>
      <c r="B179" s="17">
        <f t="shared" si="46"/>
        <v>50859</v>
      </c>
      <c r="C179" s="5">
        <f>125</f>
        <v>125</v>
      </c>
      <c r="D179" s="6">
        <f t="shared" si="37"/>
        <v>15882.960000000001</v>
      </c>
      <c r="E179" s="6">
        <f t="shared" si="48"/>
        <v>0.39089344444444452</v>
      </c>
      <c r="F179" s="6">
        <f>SUM($D$8:D179)</f>
        <v>898805.87999999989</v>
      </c>
      <c r="G179" s="6">
        <f t="shared" ref="G179:G188" si="55">MAX($C$2-D179,50%*$C$2)</f>
        <v>484117.04</v>
      </c>
      <c r="H179" s="23">
        <f t="shared" si="49"/>
        <v>-0.41823408000000001</v>
      </c>
      <c r="I179" s="31">
        <f t="shared" si="50"/>
        <v>0.98661650944000001</v>
      </c>
      <c r="J179" s="16">
        <f t="shared" si="51"/>
        <v>6.7994541956178471</v>
      </c>
      <c r="K179" s="24" t="s">
        <v>175</v>
      </c>
      <c r="L179" s="25">
        <f t="shared" si="43"/>
        <v>52079</v>
      </c>
      <c r="M179" s="26">
        <f t="shared" si="53"/>
        <v>1750</v>
      </c>
      <c r="N179" s="27">
        <f t="shared" si="54"/>
        <v>-20083.207615405918</v>
      </c>
      <c r="O179" s="27">
        <f t="shared" si="52"/>
        <v>-32.635212375034619</v>
      </c>
    </row>
    <row r="180" spans="1:16" ht="13.2" x14ac:dyDescent="0.25">
      <c r="A180" s="13" t="s">
        <v>176</v>
      </c>
      <c r="B180" s="17">
        <f t="shared" si="46"/>
        <v>50890</v>
      </c>
      <c r="C180" s="5">
        <f>125</f>
        <v>125</v>
      </c>
      <c r="D180" s="6">
        <f t="shared" si="37"/>
        <v>16007.960000000001</v>
      </c>
      <c r="E180" s="6">
        <f t="shared" si="48"/>
        <v>0.52325144444444449</v>
      </c>
      <c r="F180" s="6">
        <f>SUM($D$8:D180)</f>
        <v>914813.83999999985</v>
      </c>
      <c r="G180" s="6">
        <f t="shared" si="55"/>
        <v>483992.04</v>
      </c>
      <c r="H180" s="23">
        <f t="shared" si="49"/>
        <v>-0.41798407999999998</v>
      </c>
      <c r="I180" s="31">
        <f t="shared" si="50"/>
        <v>0.98662450944000002</v>
      </c>
      <c r="J180" s="16">
        <f t="shared" si="51"/>
        <v>6.8476542952129789</v>
      </c>
      <c r="K180" s="24" t="s">
        <v>176</v>
      </c>
      <c r="L180" s="25">
        <f t="shared" si="43"/>
        <v>52110</v>
      </c>
      <c r="M180" s="26">
        <f t="shared" si="53"/>
        <v>1750</v>
      </c>
      <c r="N180" s="27">
        <f t="shared" si="54"/>
        <v>-18365.842827780951</v>
      </c>
      <c r="O180" s="27">
        <f t="shared" si="52"/>
        <v>-29.844494595144045</v>
      </c>
    </row>
    <row r="181" spans="1:16" ht="13.2" x14ac:dyDescent="0.25">
      <c r="A181" s="13" t="s">
        <v>177</v>
      </c>
      <c r="B181" s="17">
        <f t="shared" si="46"/>
        <v>50920</v>
      </c>
      <c r="C181" s="5">
        <f>125</f>
        <v>125</v>
      </c>
      <c r="D181" s="6">
        <f t="shared" si="37"/>
        <v>16132.960000000001</v>
      </c>
      <c r="E181" s="6">
        <f t="shared" si="48"/>
        <v>0.65665111111111119</v>
      </c>
      <c r="F181" s="6">
        <f>SUM($D$8:D181)</f>
        <v>930946.79999999981</v>
      </c>
      <c r="G181" s="6">
        <f t="shared" si="55"/>
        <v>483867.04</v>
      </c>
      <c r="H181" s="23">
        <f t="shared" si="49"/>
        <v>-0.41773408000000001</v>
      </c>
      <c r="I181" s="31">
        <f t="shared" si="50"/>
        <v>0.98663250944000003</v>
      </c>
      <c r="J181" s="16">
        <f t="shared" si="51"/>
        <v>6.8962530202426828</v>
      </c>
      <c r="K181" s="24" t="s">
        <v>177</v>
      </c>
      <c r="L181" s="25">
        <f t="shared" si="43"/>
        <v>52140</v>
      </c>
      <c r="M181" s="26">
        <f t="shared" si="53"/>
        <v>1750</v>
      </c>
      <c r="N181" s="27">
        <f t="shared" si="54"/>
        <v>-16645.687322376096</v>
      </c>
      <c r="O181" s="27">
        <f t="shared" si="52"/>
        <v>-27.049241898861155</v>
      </c>
    </row>
    <row r="182" spans="1:16" ht="13.2" x14ac:dyDescent="0.25">
      <c r="A182" s="13" t="s">
        <v>178</v>
      </c>
      <c r="B182" s="17">
        <f t="shared" si="46"/>
        <v>50951</v>
      </c>
      <c r="C182" s="5">
        <f>125</f>
        <v>125</v>
      </c>
      <c r="D182" s="6">
        <f t="shared" si="37"/>
        <v>16257.960000000001</v>
      </c>
      <c r="E182" s="6">
        <f t="shared" si="48"/>
        <v>0.79109244444444449</v>
      </c>
      <c r="F182" s="6">
        <f>SUM($D$8:D182)</f>
        <v>947204.75999999978</v>
      </c>
      <c r="G182" s="6">
        <f t="shared" si="55"/>
        <v>483742.04</v>
      </c>
      <c r="H182" s="23">
        <f t="shared" si="49"/>
        <v>-0.41748408000000004</v>
      </c>
      <c r="I182" s="31">
        <f t="shared" si="50"/>
        <v>0.98664050944000004</v>
      </c>
      <c r="J182" s="16">
        <f t="shared" si="51"/>
        <v>6.9452507839698425</v>
      </c>
      <c r="K182" s="24" t="s">
        <v>178</v>
      </c>
      <c r="L182" s="25">
        <f t="shared" si="43"/>
        <v>52171</v>
      </c>
      <c r="M182" s="26">
        <f t="shared" si="53"/>
        <v>1750</v>
      </c>
      <c r="N182" s="27">
        <f t="shared" si="54"/>
        <v>-14922.736564274957</v>
      </c>
      <c r="O182" s="27">
        <f t="shared" si="52"/>
        <v>-24.249446916946805</v>
      </c>
    </row>
    <row r="183" spans="1:16" ht="13.2" x14ac:dyDescent="0.25">
      <c r="A183" s="13" t="s">
        <v>179</v>
      </c>
      <c r="B183" s="17">
        <f t="shared" si="46"/>
        <v>50981</v>
      </c>
      <c r="C183" s="5">
        <f>125</f>
        <v>125</v>
      </c>
      <c r="D183" s="6">
        <f t="shared" si="37"/>
        <v>16382.960000000001</v>
      </c>
      <c r="E183" s="6">
        <f t="shared" si="48"/>
        <v>0.92657544444444451</v>
      </c>
      <c r="F183" s="6">
        <f>SUM($D$8:D183)</f>
        <v>963587.71999999974</v>
      </c>
      <c r="G183" s="6">
        <f t="shared" si="55"/>
        <v>483617.04</v>
      </c>
      <c r="H183" s="23">
        <f t="shared" si="49"/>
        <v>-0.41723408000000001</v>
      </c>
      <c r="I183" s="31">
        <f t="shared" si="50"/>
        <v>0.98664850944000004</v>
      </c>
      <c r="J183" s="16">
        <f t="shared" si="51"/>
        <v>6.9946479986378449</v>
      </c>
      <c r="K183" s="24" t="s">
        <v>179</v>
      </c>
      <c r="L183" s="25">
        <f t="shared" si="43"/>
        <v>52201</v>
      </c>
      <c r="M183" s="26">
        <f t="shared" si="53"/>
        <v>1750</v>
      </c>
      <c r="N183" s="27">
        <f t="shared" si="54"/>
        <v>-13196.986011191904</v>
      </c>
      <c r="O183" s="27">
        <f t="shared" si="52"/>
        <v>-21.445102268186844</v>
      </c>
    </row>
    <row r="184" spans="1:16" ht="13.2" x14ac:dyDescent="0.25">
      <c r="A184" s="13" t="s">
        <v>180</v>
      </c>
      <c r="B184" s="17">
        <f t="shared" si="46"/>
        <v>51012</v>
      </c>
      <c r="C184" s="5">
        <f>125</f>
        <v>125</v>
      </c>
      <c r="D184" s="6">
        <f t="shared" si="37"/>
        <v>16507.96</v>
      </c>
      <c r="E184" s="6">
        <f t="shared" si="48"/>
        <v>1.0631001111111111</v>
      </c>
      <c r="F184" s="6">
        <f>SUM($D$8:D184)</f>
        <v>980095.6799999997</v>
      </c>
      <c r="G184" s="6">
        <f t="shared" si="55"/>
        <v>483492.04</v>
      </c>
      <c r="H184" s="23">
        <f t="shared" si="49"/>
        <v>-0.41698408000000003</v>
      </c>
      <c r="I184" s="31">
        <f t="shared" si="50"/>
        <v>0.98665650944000005</v>
      </c>
      <c r="J184" s="16">
        <f t="shared" si="51"/>
        <v>7.04444507546736</v>
      </c>
      <c r="K184" s="24" t="s">
        <v>180</v>
      </c>
      <c r="L184" s="25">
        <f t="shared" si="43"/>
        <v>52232</v>
      </c>
      <c r="M184" s="26">
        <f t="shared" si="53"/>
        <v>1750</v>
      </c>
      <c r="N184" s="27">
        <f t="shared" si="54"/>
        <v>-11468.43111346009</v>
      </c>
      <c r="O184" s="27">
        <f t="shared" si="52"/>
        <v>-18.636200559372647</v>
      </c>
    </row>
    <row r="185" spans="1:16" ht="13.2" x14ac:dyDescent="0.25">
      <c r="A185" s="13" t="s">
        <v>181</v>
      </c>
      <c r="B185" s="17">
        <f t="shared" si="46"/>
        <v>51043</v>
      </c>
      <c r="C185" s="5">
        <f>125</f>
        <v>125</v>
      </c>
      <c r="D185" s="6">
        <f t="shared" si="37"/>
        <v>16632.96</v>
      </c>
      <c r="E185" s="6">
        <f t="shared" si="48"/>
        <v>1.2006664444444444</v>
      </c>
      <c r="F185" s="6">
        <f>SUM($D$8:D185)</f>
        <v>996728.63999999966</v>
      </c>
      <c r="G185" s="6">
        <f t="shared" si="55"/>
        <v>483367.04</v>
      </c>
      <c r="H185" s="23">
        <f t="shared" si="49"/>
        <v>-0.41673408000000001</v>
      </c>
      <c r="I185" s="31">
        <f t="shared" si="50"/>
        <v>0.98666450943999995</v>
      </c>
      <c r="J185" s="16">
        <f t="shared" si="51"/>
        <v>7.0946424246530944</v>
      </c>
      <c r="K185" s="24" t="s">
        <v>181</v>
      </c>
      <c r="L185" s="25">
        <f t="shared" si="43"/>
        <v>52263</v>
      </c>
      <c r="M185" s="26">
        <f t="shared" si="53"/>
        <v>1750</v>
      </c>
      <c r="N185" s="27">
        <f t="shared" si="54"/>
        <v>-9737.0673140194631</v>
      </c>
      <c r="O185" s="27">
        <f t="shared" si="52"/>
        <v>-15.822734385281628</v>
      </c>
    </row>
    <row r="186" spans="1:16" ht="13.2" x14ac:dyDescent="0.25">
      <c r="A186" s="13" t="s">
        <v>182</v>
      </c>
      <c r="B186" s="17">
        <f t="shared" si="46"/>
        <v>51073</v>
      </c>
      <c r="C186" s="5">
        <f>125</f>
        <v>125</v>
      </c>
      <c r="D186" s="6">
        <f t="shared" si="37"/>
        <v>16757.96</v>
      </c>
      <c r="E186" s="6">
        <f t="shared" si="48"/>
        <v>1.3392744444444444</v>
      </c>
      <c r="F186" s="6">
        <f>SUM($D$8:D186)</f>
        <v>1013486.5999999996</v>
      </c>
      <c r="G186" s="6">
        <f t="shared" si="55"/>
        <v>483242.04</v>
      </c>
      <c r="H186" s="23">
        <f t="shared" si="49"/>
        <v>-0.41648408000000003</v>
      </c>
      <c r="I186" s="31">
        <f t="shared" si="50"/>
        <v>0.98667250943999996</v>
      </c>
      <c r="J186" s="16">
        <f t="shared" si="51"/>
        <v>7.1452404553605886</v>
      </c>
      <c r="K186" s="24" t="s">
        <v>182</v>
      </c>
      <c r="L186" s="25">
        <f t="shared" si="43"/>
        <v>52291</v>
      </c>
      <c r="M186" s="26">
        <f t="shared" si="53"/>
        <v>1750</v>
      </c>
      <c r="N186" s="27">
        <f t="shared" si="54"/>
        <v>-8002.8900484047444</v>
      </c>
      <c r="O186" s="27">
        <f t="shared" si="52"/>
        <v>-13.00469632865771</v>
      </c>
    </row>
    <row r="187" spans="1:16" ht="13.2" x14ac:dyDescent="0.25">
      <c r="A187" s="13" t="s">
        <v>183</v>
      </c>
      <c r="B187" s="17">
        <f t="shared" si="46"/>
        <v>51104</v>
      </c>
      <c r="C187" s="5">
        <f>125</f>
        <v>125</v>
      </c>
      <c r="D187" s="6">
        <f t="shared" si="37"/>
        <v>16882.96</v>
      </c>
      <c r="E187" s="6">
        <f t="shared" si="48"/>
        <v>1.4789241111111111</v>
      </c>
      <c r="F187" s="6">
        <f>SUM($D$8:D187)</f>
        <v>1030369.5599999996</v>
      </c>
      <c r="G187" s="6">
        <f t="shared" si="55"/>
        <v>483117.04</v>
      </c>
      <c r="H187" s="23">
        <f t="shared" si="49"/>
        <v>-0.41623408000000001</v>
      </c>
      <c r="I187" s="31">
        <f t="shared" si="50"/>
        <v>0.98668050943999996</v>
      </c>
      <c r="J187" s="16">
        <f t="shared" si="51"/>
        <v>7.1962395757229833</v>
      </c>
      <c r="K187" s="24" t="s">
        <v>183</v>
      </c>
      <c r="L187" s="25">
        <f t="shared" si="43"/>
        <v>52322</v>
      </c>
      <c r="M187" s="26">
        <f t="shared" si="53"/>
        <v>1750</v>
      </c>
      <c r="N187" s="27">
        <f t="shared" si="54"/>
        <v>-6265.8947447334021</v>
      </c>
      <c r="O187" s="27">
        <f t="shared" si="52"/>
        <v>-10.182078960191779</v>
      </c>
    </row>
    <row r="188" spans="1:16" ht="13.2" x14ac:dyDescent="0.25">
      <c r="A188" s="13" t="s">
        <v>184</v>
      </c>
      <c r="B188" s="17">
        <f t="shared" si="46"/>
        <v>51134</v>
      </c>
      <c r="C188" s="5">
        <f>125</f>
        <v>125</v>
      </c>
      <c r="D188" s="6">
        <f t="shared" si="37"/>
        <v>17007.96</v>
      </c>
      <c r="E188" s="6">
        <f t="shared" si="48"/>
        <v>1.6196154444444444</v>
      </c>
      <c r="F188" s="6">
        <f>SUM($D$8:D188)</f>
        <v>1047377.5199999996</v>
      </c>
      <c r="G188" s="6">
        <f t="shared" si="55"/>
        <v>482992.04</v>
      </c>
      <c r="H188" s="23">
        <f t="shared" si="49"/>
        <v>-0.41598408000000003</v>
      </c>
      <c r="I188" s="31">
        <f t="shared" si="50"/>
        <v>0.98668850943999997</v>
      </c>
      <c r="J188" s="16">
        <f t="shared" si="51"/>
        <v>7.2476401928378236</v>
      </c>
      <c r="K188" s="24" t="s">
        <v>184</v>
      </c>
      <c r="L188" s="25">
        <f t="shared" si="43"/>
        <v>52352</v>
      </c>
      <c r="M188" s="26">
        <f t="shared" si="53"/>
        <v>1750</v>
      </c>
      <c r="N188" s="27">
        <f t="shared" si="54"/>
        <v>-4526.0768236935937</v>
      </c>
      <c r="O188" s="27">
        <f t="shared" si="52"/>
        <v>-7.3548748385020906</v>
      </c>
    </row>
    <row r="189" spans="1:16" ht="13.2" x14ac:dyDescent="0.25">
      <c r="A189" s="13" t="s">
        <v>185</v>
      </c>
      <c r="B189" s="17">
        <f t="shared" si="46"/>
        <v>51165</v>
      </c>
      <c r="C189" s="5">
        <f>125</f>
        <v>125</v>
      </c>
      <c r="D189" s="6">
        <f t="shared" si="37"/>
        <v>17134.579999999998</v>
      </c>
      <c r="E189" s="6">
        <f t="shared" si="48"/>
        <v>0.1417465</v>
      </c>
      <c r="F189" s="6">
        <f>SUM($D$8:D189)</f>
        <v>1064512.0999999996</v>
      </c>
      <c r="G189" s="6">
        <f t="shared" ref="G189" si="56">MAX($C$2-D189,50%*$C$2)</f>
        <v>482865.42</v>
      </c>
      <c r="H189" s="23">
        <f t="shared" si="49"/>
        <v>-0.41573084000000005</v>
      </c>
      <c r="I189" s="31">
        <f t="shared" si="50"/>
        <v>0.98669661312000001</v>
      </c>
      <c r="J189" s="16">
        <f t="shared" si="51"/>
        <v>7.2994828427317202</v>
      </c>
      <c r="K189" s="24" t="s">
        <v>185</v>
      </c>
      <c r="L189" s="25">
        <f t="shared" si="43"/>
        <v>52383</v>
      </c>
      <c r="M189" s="26">
        <f t="shared" si="53"/>
        <v>1750</v>
      </c>
      <c r="N189" s="27">
        <f t="shared" si="54"/>
        <v>-2783.4316985320957</v>
      </c>
      <c r="O189" s="27">
        <f t="shared" si="52"/>
        <v>-4.5230765101146551</v>
      </c>
    </row>
    <row r="190" spans="1:16" ht="13.2" x14ac:dyDescent="0.25">
      <c r="A190" s="13" t="s">
        <v>186</v>
      </c>
      <c r="B190" s="17">
        <f t="shared" si="46"/>
        <v>51194</v>
      </c>
      <c r="C190" s="5">
        <f>125</f>
        <v>125</v>
      </c>
      <c r="D190" s="6">
        <f t="shared" si="37"/>
        <v>17259.579999999998</v>
      </c>
      <c r="E190" s="6">
        <f t="shared" si="48"/>
        <v>0.28460411111111111</v>
      </c>
      <c r="F190" s="6">
        <f>SUM($D$8:D190)</f>
        <v>1081771.6799999997</v>
      </c>
      <c r="G190" s="6">
        <f t="shared" ref="G190:G202" si="57">MAX($C$2-D190,50%*$C$2)</f>
        <v>482740.42</v>
      </c>
      <c r="H190" s="23">
        <f t="shared" si="49"/>
        <v>-0.41548084000000002</v>
      </c>
      <c r="I190" s="31">
        <f t="shared" si="50"/>
        <v>0.98670461312000002</v>
      </c>
      <c r="J190" s="16">
        <f t="shared" si="51"/>
        <v>7.351692674049696</v>
      </c>
      <c r="K190" s="24" t="s">
        <v>186</v>
      </c>
      <c r="L190" s="25">
        <f t="shared" si="43"/>
        <v>52413</v>
      </c>
      <c r="M190" s="26">
        <f t="shared" si="53"/>
        <v>1750</v>
      </c>
      <c r="N190" s="27">
        <f t="shared" si="54"/>
        <v>-1037.9547750422103</v>
      </c>
      <c r="O190" s="27">
        <f t="shared" si="52"/>
        <v>-1.6866765094435916</v>
      </c>
    </row>
    <row r="191" spans="1:16" ht="13.2" x14ac:dyDescent="0.25">
      <c r="A191" s="13" t="s">
        <v>187</v>
      </c>
      <c r="B191" s="17">
        <f t="shared" si="46"/>
        <v>51225</v>
      </c>
      <c r="C191" s="5">
        <f>125</f>
        <v>125</v>
      </c>
      <c r="D191" s="6">
        <f t="shared" si="37"/>
        <v>17384.579999999998</v>
      </c>
      <c r="E191" s="6">
        <f t="shared" si="48"/>
        <v>0.42843394444444444</v>
      </c>
      <c r="F191" s="6">
        <f>SUM($D$8:D191)</f>
        <v>1099156.2599999998</v>
      </c>
      <c r="G191" s="6">
        <f t="shared" si="57"/>
        <v>482615.42</v>
      </c>
      <c r="H191" s="23">
        <f t="shared" si="49"/>
        <v>-0.41523083999999999</v>
      </c>
      <c r="I191" s="31">
        <f t="shared" si="50"/>
        <v>0.98671261312000003</v>
      </c>
      <c r="J191" s="16">
        <f t="shared" si="51"/>
        <v>7.4043052231491426</v>
      </c>
      <c r="K191" s="24" t="s">
        <v>187</v>
      </c>
      <c r="L191" s="25">
        <f t="shared" si="43"/>
        <v>52444</v>
      </c>
      <c r="M191" s="26">
        <f t="shared" si="53"/>
        <v>1039.6414515516537</v>
      </c>
      <c r="N191" s="27">
        <f t="shared" si="54"/>
        <v>-1.0480505352461478E-13</v>
      </c>
      <c r="O191" s="27">
        <f t="shared" si="52"/>
        <v>-1.7030821197749902E-16</v>
      </c>
    </row>
    <row r="192" spans="1:16" ht="13.2" x14ac:dyDescent="0.25">
      <c r="A192" s="13" t="s">
        <v>215</v>
      </c>
      <c r="B192" s="17">
        <f t="shared" si="46"/>
        <v>51256</v>
      </c>
      <c r="C192" s="5">
        <f>125</f>
        <v>125</v>
      </c>
      <c r="D192" s="6">
        <f t="shared" ref="D192:D255" si="58">C192+D191+IF(MONTH(B192)=1,ROUND(E191,2),0)</f>
        <v>17509.579999999998</v>
      </c>
      <c r="E192" s="6">
        <f t="shared" ref="E192:E255" si="59">MAX(0,IF(MONTH(B192)=1,0,E191)+(D192-C192)*$C$5*30/360+C192*$C$5*(30-DAY(B192))/360)</f>
        <v>0.57330544444444442</v>
      </c>
      <c r="F192" s="6">
        <f>SUM($D$8:D192)</f>
        <v>1116665.8399999999</v>
      </c>
      <c r="G192" s="6">
        <f t="shared" si="57"/>
        <v>482490.42</v>
      </c>
      <c r="H192" s="23">
        <f t="shared" ref="H192:H255" si="60">D192/$C$2-$H$3</f>
        <v>-0.41498084000000002</v>
      </c>
      <c r="I192" s="31">
        <f t="shared" si="50"/>
        <v>0.98672061312000003</v>
      </c>
      <c r="J192" s="16">
        <f t="shared" ref="J192:J255" si="61">(200*$M$5*I192)/(G192/750+$H$2*G192*G192/(F192+3*G192))</f>
        <v>7.457320892940916</v>
      </c>
      <c r="K192" s="24" t="s">
        <v>215</v>
      </c>
      <c r="L192" s="25">
        <f t="shared" si="43"/>
        <v>52475</v>
      </c>
      <c r="M192" s="26">
        <f t="shared" ref="M192:M255" si="62">MIN($M$5,-N191-O191)</f>
        <v>1.0497536173659228E-13</v>
      </c>
      <c r="N192" s="27">
        <f t="shared" ref="N192:N255" si="63">M192+N191+O191</f>
        <v>-9.121204216617949E-31</v>
      </c>
      <c r="O192" s="27">
        <f t="shared" ref="O192:O255" si="64">N192*$M$6/12</f>
        <v>-1.4821956852004168E-33</v>
      </c>
    </row>
    <row r="193" spans="1:15" ht="13.2" x14ac:dyDescent="0.25">
      <c r="A193" s="13" t="s">
        <v>216</v>
      </c>
      <c r="B193" s="17">
        <f t="shared" si="46"/>
        <v>51286</v>
      </c>
      <c r="C193" s="5">
        <f>125</f>
        <v>125</v>
      </c>
      <c r="D193" s="6">
        <f t="shared" si="58"/>
        <v>17634.579999999998</v>
      </c>
      <c r="E193" s="6">
        <f t="shared" si="59"/>
        <v>0.71921861111111107</v>
      </c>
      <c r="F193" s="6">
        <f>SUM($D$8:D193)</f>
        <v>1134300.42</v>
      </c>
      <c r="G193" s="6">
        <f t="shared" si="57"/>
        <v>482365.42</v>
      </c>
      <c r="H193" s="23">
        <f t="shared" si="60"/>
        <v>-0.41473084000000005</v>
      </c>
      <c r="I193" s="31">
        <f t="shared" si="50"/>
        <v>0.98672861312000004</v>
      </c>
      <c r="J193" s="16">
        <f t="shared" si="61"/>
        <v>7.510740085284322</v>
      </c>
      <c r="K193" s="24" t="s">
        <v>216</v>
      </c>
      <c r="L193" s="25">
        <f t="shared" si="43"/>
        <v>52505</v>
      </c>
      <c r="M193" s="26">
        <f t="shared" si="62"/>
        <v>9.136026173469953E-31</v>
      </c>
      <c r="N193" s="27">
        <f t="shared" si="63"/>
        <v>-1.6934637203144152E-47</v>
      </c>
      <c r="O193" s="27">
        <f t="shared" si="64"/>
        <v>-2.7518785455109249E-50</v>
      </c>
    </row>
    <row r="194" spans="1:15" ht="13.2" x14ac:dyDescent="0.25">
      <c r="A194" s="13" t="s">
        <v>217</v>
      </c>
      <c r="B194" s="17">
        <f t="shared" si="46"/>
        <v>51317</v>
      </c>
      <c r="C194" s="5">
        <f>125</f>
        <v>125</v>
      </c>
      <c r="D194" s="6">
        <f t="shared" si="58"/>
        <v>17759.579999999998</v>
      </c>
      <c r="E194" s="6">
        <f t="shared" si="59"/>
        <v>0.86617344444444444</v>
      </c>
      <c r="F194" s="6">
        <f>SUM($D$8:D194)</f>
        <v>1152060</v>
      </c>
      <c r="G194" s="6">
        <f t="shared" si="57"/>
        <v>482240.42</v>
      </c>
      <c r="H194" s="23">
        <f t="shared" si="60"/>
        <v>-0.41448084000000002</v>
      </c>
      <c r="I194" s="31">
        <f t="shared" si="50"/>
        <v>0.98673661312000005</v>
      </c>
      <c r="J194" s="16">
        <f t="shared" si="61"/>
        <v>7.5645632009839519</v>
      </c>
      <c r="K194" s="24" t="s">
        <v>217</v>
      </c>
      <c r="L194" s="25">
        <f t="shared" si="43"/>
        <v>52536</v>
      </c>
      <c r="M194" s="26">
        <f t="shared" si="62"/>
        <v>1.6962155988599262E-47</v>
      </c>
      <c r="N194" s="27">
        <f t="shared" si="63"/>
        <v>7.359065002963844E-64</v>
      </c>
      <c r="O194" s="27">
        <f t="shared" si="64"/>
        <v>1.1958480629816247E-66</v>
      </c>
    </row>
    <row r="195" spans="1:15" ht="13.2" x14ac:dyDescent="0.25">
      <c r="A195" s="13" t="s">
        <v>218</v>
      </c>
      <c r="B195" s="17">
        <f t="shared" si="46"/>
        <v>51347</v>
      </c>
      <c r="C195" s="5">
        <f>125</f>
        <v>125</v>
      </c>
      <c r="D195" s="6">
        <f t="shared" si="58"/>
        <v>17884.579999999998</v>
      </c>
      <c r="E195" s="6">
        <f t="shared" si="59"/>
        <v>1.0141699444444445</v>
      </c>
      <c r="F195" s="6">
        <f>SUM($D$8:D195)</f>
        <v>1169944.58</v>
      </c>
      <c r="G195" s="6">
        <f t="shared" si="57"/>
        <v>482115.42</v>
      </c>
      <c r="H195" s="23">
        <f t="shared" si="60"/>
        <v>-0.41423083999999999</v>
      </c>
      <c r="I195" s="31">
        <f t="shared" si="50"/>
        <v>0.98674461311999995</v>
      </c>
      <c r="J195" s="16">
        <f t="shared" si="61"/>
        <v>7.618790639786531</v>
      </c>
      <c r="K195" s="24" t="s">
        <v>218</v>
      </c>
      <c r="L195" s="25">
        <f t="shared" si="43"/>
        <v>52566</v>
      </c>
      <c r="M195" s="26">
        <f t="shared" si="62"/>
        <v>-7.3710234835936609E-64</v>
      </c>
      <c r="N195" s="27">
        <f t="shared" si="63"/>
        <v>-5.9299863430671693E-80</v>
      </c>
      <c r="O195" s="27">
        <f t="shared" si="64"/>
        <v>-9.636227807484151E-83</v>
      </c>
    </row>
    <row r="196" spans="1:15" ht="13.2" x14ac:dyDescent="0.25">
      <c r="A196" s="13" t="s">
        <v>219</v>
      </c>
      <c r="B196" s="17">
        <f t="shared" si="46"/>
        <v>51378</v>
      </c>
      <c r="C196" s="5">
        <f>125</f>
        <v>125</v>
      </c>
      <c r="D196" s="6">
        <f t="shared" si="58"/>
        <v>18009.579999999998</v>
      </c>
      <c r="E196" s="6">
        <f t="shared" si="59"/>
        <v>1.1632081111111112</v>
      </c>
      <c r="F196" s="6">
        <f>SUM($D$8:D196)</f>
        <v>1187954.1600000001</v>
      </c>
      <c r="G196" s="6">
        <f t="shared" si="57"/>
        <v>481990.42</v>
      </c>
      <c r="H196" s="23">
        <f t="shared" si="60"/>
        <v>-0.41398084000000002</v>
      </c>
      <c r="I196" s="31">
        <f t="shared" si="50"/>
        <v>0.98675261311999996</v>
      </c>
      <c r="J196" s="16">
        <f t="shared" si="61"/>
        <v>7.6734228003777911</v>
      </c>
      <c r="K196" s="24" t="s">
        <v>219</v>
      </c>
      <c r="L196" s="25">
        <f t="shared" si="43"/>
        <v>52597</v>
      </c>
      <c r="M196" s="26">
        <f t="shared" si="62"/>
        <v>5.9396225708746533E-80</v>
      </c>
      <c r="N196" s="27">
        <f t="shared" si="63"/>
        <v>-1.5069145766665513E-96</v>
      </c>
      <c r="O196" s="27">
        <f t="shared" si="64"/>
        <v>-2.4487361870831463E-99</v>
      </c>
    </row>
    <row r="197" spans="1:15" ht="13.2" x14ac:dyDescent="0.25">
      <c r="A197" s="13" t="s">
        <v>220</v>
      </c>
      <c r="B197" s="17">
        <f t="shared" si="46"/>
        <v>51409</v>
      </c>
      <c r="C197" s="5">
        <f>125</f>
        <v>125</v>
      </c>
      <c r="D197" s="6">
        <f t="shared" si="58"/>
        <v>18134.579999999998</v>
      </c>
      <c r="E197" s="6">
        <f t="shared" si="59"/>
        <v>1.3132879444444445</v>
      </c>
      <c r="F197" s="6">
        <f>SUM($D$8:D197)</f>
        <v>1206088.7400000002</v>
      </c>
      <c r="G197" s="6">
        <f t="shared" si="57"/>
        <v>481865.42</v>
      </c>
      <c r="H197" s="23">
        <f t="shared" si="60"/>
        <v>-0.41373084000000004</v>
      </c>
      <c r="I197" s="31">
        <f t="shared" si="50"/>
        <v>0.98676061311999996</v>
      </c>
      <c r="J197" s="16">
        <f t="shared" si="61"/>
        <v>7.7284600803793246</v>
      </c>
      <c r="K197" s="24" t="s">
        <v>220</v>
      </c>
      <c r="L197" s="25">
        <f t="shared" si="43"/>
        <v>52628</v>
      </c>
      <c r="M197" s="26">
        <f t="shared" si="62"/>
        <v>1.5093633128536346E-96</v>
      </c>
      <c r="N197" s="27">
        <f t="shared" si="63"/>
        <v>1.0111160279865547E-112</v>
      </c>
      <c r="O197" s="27">
        <f t="shared" si="64"/>
        <v>1.6430635454781514E-115</v>
      </c>
    </row>
    <row r="198" spans="1:15" ht="13.2" x14ac:dyDescent="0.25">
      <c r="A198" s="13" t="s">
        <v>221</v>
      </c>
      <c r="B198" s="17">
        <f t="shared" si="46"/>
        <v>51439</v>
      </c>
      <c r="C198" s="5">
        <f>125</f>
        <v>125</v>
      </c>
      <c r="D198" s="6">
        <f t="shared" si="58"/>
        <v>18259.579999999998</v>
      </c>
      <c r="E198" s="6">
        <f t="shared" si="59"/>
        <v>1.4644094444444444</v>
      </c>
      <c r="F198" s="6">
        <f>SUM($D$8:D198)</f>
        <v>1224348.3200000003</v>
      </c>
      <c r="G198" s="6">
        <f t="shared" si="57"/>
        <v>481740.42</v>
      </c>
      <c r="H198" s="23">
        <f t="shared" si="60"/>
        <v>-0.41348084000000002</v>
      </c>
      <c r="I198" s="31">
        <f t="shared" si="50"/>
        <v>0.98676861311999997</v>
      </c>
      <c r="J198" s="16">
        <f t="shared" si="61"/>
        <v>7.7839028763454596</v>
      </c>
      <c r="K198" s="24" t="s">
        <v>221</v>
      </c>
      <c r="L198" s="25">
        <f t="shared" si="43"/>
        <v>52657</v>
      </c>
      <c r="M198" s="26">
        <f t="shared" si="62"/>
        <v>-1.0127590915320328E-112</v>
      </c>
      <c r="N198" s="27">
        <f t="shared" si="63"/>
        <v>-4.0574613066441222E-129</v>
      </c>
      <c r="O198" s="27">
        <f t="shared" si="64"/>
        <v>-6.5933746232966981E-132</v>
      </c>
    </row>
    <row r="199" spans="1:15" ht="13.2" x14ac:dyDescent="0.25">
      <c r="A199" s="13" t="s">
        <v>222</v>
      </c>
      <c r="B199" s="17">
        <f t="shared" si="46"/>
        <v>51470</v>
      </c>
      <c r="C199" s="5">
        <f>125</f>
        <v>125</v>
      </c>
      <c r="D199" s="6">
        <f t="shared" si="58"/>
        <v>18384.579999999998</v>
      </c>
      <c r="E199" s="6">
        <f t="shared" si="59"/>
        <v>1.6165726111111112</v>
      </c>
      <c r="F199" s="6">
        <f>SUM($D$8:D199)</f>
        <v>1242732.9000000004</v>
      </c>
      <c r="G199" s="6">
        <f t="shared" si="57"/>
        <v>481615.42</v>
      </c>
      <c r="H199" s="23">
        <f t="shared" si="60"/>
        <v>-0.41323083999999999</v>
      </c>
      <c r="I199" s="31">
        <f t="shared" si="50"/>
        <v>0.98677661311999998</v>
      </c>
      <c r="J199" s="16">
        <f t="shared" si="61"/>
        <v>7.8397515837601581</v>
      </c>
      <c r="K199" s="24" t="s">
        <v>222</v>
      </c>
      <c r="L199" s="25">
        <f t="shared" si="43"/>
        <v>52688</v>
      </c>
      <c r="M199" s="26">
        <f t="shared" si="62"/>
        <v>4.0640546812674186E-129</v>
      </c>
      <c r="N199" s="27">
        <f t="shared" si="63"/>
        <v>-2.3023955594605661E-145</v>
      </c>
      <c r="O199" s="27">
        <f t="shared" si="64"/>
        <v>-3.7413927841234197E-148</v>
      </c>
    </row>
    <row r="200" spans="1:15" ht="13.2" x14ac:dyDescent="0.25">
      <c r="A200" s="13" t="s">
        <v>223</v>
      </c>
      <c r="B200" s="17">
        <f t="shared" si="46"/>
        <v>51500</v>
      </c>
      <c r="C200" s="5">
        <f>125</f>
        <v>125</v>
      </c>
      <c r="D200" s="6">
        <f t="shared" si="58"/>
        <v>18509.579999999998</v>
      </c>
      <c r="E200" s="6">
        <f t="shared" si="59"/>
        <v>1.7697774444444445</v>
      </c>
      <c r="F200" s="6">
        <f>SUM($D$8:D200)</f>
        <v>1261242.4800000004</v>
      </c>
      <c r="G200" s="6">
        <f t="shared" si="57"/>
        <v>481490.42</v>
      </c>
      <c r="H200" s="23">
        <f t="shared" si="60"/>
        <v>-0.41298084000000002</v>
      </c>
      <c r="I200" s="31">
        <f t="shared" si="50"/>
        <v>0.98678461311999999</v>
      </c>
      <c r="J200" s="16">
        <f t="shared" si="61"/>
        <v>7.8960065970338951</v>
      </c>
      <c r="K200" s="24" t="s">
        <v>223</v>
      </c>
      <c r="L200" s="25">
        <f t="shared" si="43"/>
        <v>52718</v>
      </c>
      <c r="M200" s="26">
        <f t="shared" si="62"/>
        <v>2.3061369522446896E-145</v>
      </c>
      <c r="N200" s="27">
        <f t="shared" si="63"/>
        <v>8.2658840996476319E-162</v>
      </c>
      <c r="O200" s="27">
        <f t="shared" si="64"/>
        <v>1.3432061661927401E-164</v>
      </c>
    </row>
    <row r="201" spans="1:15" ht="13.2" x14ac:dyDescent="0.25">
      <c r="A201" s="13" t="s">
        <v>224</v>
      </c>
      <c r="B201" s="17">
        <f t="shared" si="46"/>
        <v>51531</v>
      </c>
      <c r="C201" s="5">
        <f>125</f>
        <v>125</v>
      </c>
      <c r="D201" s="6">
        <f t="shared" si="58"/>
        <v>18636.349999999999</v>
      </c>
      <c r="E201" s="6">
        <f t="shared" si="59"/>
        <v>0.15426124999999999</v>
      </c>
      <c r="F201" s="6">
        <f>SUM($D$8:D201)</f>
        <v>1279878.8300000005</v>
      </c>
      <c r="G201" s="6">
        <f t="shared" si="57"/>
        <v>481363.65</v>
      </c>
      <c r="H201" s="23">
        <f t="shared" si="60"/>
        <v>-0.41272730000000002</v>
      </c>
      <c r="I201" s="31">
        <f t="shared" si="50"/>
        <v>0.98679272640000004</v>
      </c>
      <c r="J201" s="16">
        <f t="shared" si="61"/>
        <v>7.9527170927594799</v>
      </c>
      <c r="K201" s="24" t="s">
        <v>224</v>
      </c>
      <c r="L201" s="25">
        <f t="shared" si="43"/>
        <v>52749</v>
      </c>
      <c r="M201" s="26">
        <f t="shared" si="62"/>
        <v>-8.2793161613095595E-162</v>
      </c>
      <c r="N201" s="27">
        <f t="shared" si="63"/>
        <v>-2.2171262758946534E-178</v>
      </c>
      <c r="O201" s="27">
        <f t="shared" si="64"/>
        <v>-3.602830198328812E-181</v>
      </c>
    </row>
    <row r="202" spans="1:15" ht="13.2" x14ac:dyDescent="0.25">
      <c r="A202" s="13" t="s">
        <v>225</v>
      </c>
      <c r="B202" s="17">
        <f t="shared" si="46"/>
        <v>51560</v>
      </c>
      <c r="C202" s="5">
        <f>125</f>
        <v>125</v>
      </c>
      <c r="D202" s="6">
        <f t="shared" si="58"/>
        <v>18761.349999999999</v>
      </c>
      <c r="E202" s="6">
        <f t="shared" si="59"/>
        <v>0.3096336111111111</v>
      </c>
      <c r="F202" s="6">
        <f>SUM($D$8:D202)</f>
        <v>1298640.1800000006</v>
      </c>
      <c r="G202" s="6">
        <f t="shared" si="57"/>
        <v>481238.65</v>
      </c>
      <c r="H202" s="23">
        <f t="shared" si="60"/>
        <v>-0.41247729999999999</v>
      </c>
      <c r="I202" s="31">
        <f t="shared" si="50"/>
        <v>0.98680072640000005</v>
      </c>
      <c r="J202" s="16">
        <f t="shared" si="61"/>
        <v>8.0097914215582318</v>
      </c>
      <c r="K202" s="24" t="s">
        <v>225</v>
      </c>
      <c r="L202" s="25">
        <f t="shared" ref="L202:L265" si="65">DATE(YEAR(L201),MONTH(L201)+1,1)</f>
        <v>52779</v>
      </c>
      <c r="M202" s="26">
        <f t="shared" si="62"/>
        <v>2.2207291060929822E-178</v>
      </c>
      <c r="N202" s="27">
        <f t="shared" si="63"/>
        <v>1.0702194086955093E-195</v>
      </c>
      <c r="O202" s="27">
        <f t="shared" si="64"/>
        <v>1.7391065391302027E-198</v>
      </c>
    </row>
    <row r="203" spans="1:15" ht="13.2" x14ac:dyDescent="0.25">
      <c r="A203" s="13" t="s">
        <v>226</v>
      </c>
      <c r="B203" s="17">
        <f t="shared" si="46"/>
        <v>51590</v>
      </c>
      <c r="C203" s="5">
        <f>125</f>
        <v>125</v>
      </c>
      <c r="D203" s="6">
        <f t="shared" si="58"/>
        <v>18886.349999999999</v>
      </c>
      <c r="E203" s="6">
        <f t="shared" si="59"/>
        <v>0.46597819444444444</v>
      </c>
      <c r="F203" s="6">
        <f>SUM($D$8:D203)</f>
        <v>1317526.5300000007</v>
      </c>
      <c r="G203" s="6">
        <f t="shared" ref="G203:G266" si="66">MAX($C$2-D203,50%*$C$2)</f>
        <v>481113.65</v>
      </c>
      <c r="H203" s="23">
        <f t="shared" si="60"/>
        <v>-0.41222730000000002</v>
      </c>
      <c r="I203" s="31">
        <f t="shared" si="50"/>
        <v>0.98680872639999995</v>
      </c>
      <c r="J203" s="16">
        <f t="shared" si="61"/>
        <v>8.0672732394193343</v>
      </c>
      <c r="K203" s="24" t="s">
        <v>226</v>
      </c>
      <c r="L203" s="25">
        <f t="shared" si="65"/>
        <v>52810</v>
      </c>
      <c r="M203" s="26">
        <f t="shared" si="62"/>
        <v>-1.0719585152346394E-195</v>
      </c>
      <c r="N203" s="27">
        <f t="shared" si="63"/>
        <v>6.0894339232891838E-212</v>
      </c>
      <c r="O203" s="27">
        <f t="shared" si="64"/>
        <v>9.8953301253449242E-215</v>
      </c>
    </row>
    <row r="204" spans="1:15" ht="13.2" x14ac:dyDescent="0.25">
      <c r="A204" s="13" t="s">
        <v>227</v>
      </c>
      <c r="B204" s="17">
        <f t="shared" ref="B204:B267" si="67">DATE(YEAR(B203),MONTH(B203)+1,IF(MONTH(B203)=1,28,30))</f>
        <v>51621</v>
      </c>
      <c r="C204" s="5">
        <f>125</f>
        <v>125</v>
      </c>
      <c r="D204" s="6">
        <f t="shared" si="58"/>
        <v>19011.349999999999</v>
      </c>
      <c r="E204" s="6">
        <f t="shared" si="59"/>
        <v>0.62336444444444439</v>
      </c>
      <c r="F204" s="6">
        <f>SUM($D$8:D204)</f>
        <v>1336537.8800000008</v>
      </c>
      <c r="G204" s="6">
        <f t="shared" si="66"/>
        <v>480988.65</v>
      </c>
      <c r="H204" s="23">
        <f t="shared" si="60"/>
        <v>-0.41197729999999999</v>
      </c>
      <c r="I204" s="31">
        <f t="shared" si="50"/>
        <v>0.98681672639999995</v>
      </c>
      <c r="J204" s="16">
        <f t="shared" si="61"/>
        <v>8.1251629364144335</v>
      </c>
      <c r="K204" s="24" t="s">
        <v>227</v>
      </c>
      <c r="L204" s="25">
        <f t="shared" si="65"/>
        <v>52841</v>
      </c>
      <c r="M204" s="26">
        <f t="shared" si="62"/>
        <v>-6.099329253414529E-212</v>
      </c>
      <c r="N204" s="27">
        <f t="shared" si="63"/>
        <v>-2.8650229727168049E-228</v>
      </c>
      <c r="O204" s="27">
        <f t="shared" si="64"/>
        <v>-4.6556623306648084E-231</v>
      </c>
    </row>
    <row r="205" spans="1:15" ht="13.2" x14ac:dyDescent="0.25">
      <c r="A205" s="13" t="s">
        <v>228</v>
      </c>
      <c r="B205" s="17">
        <f t="shared" si="67"/>
        <v>51651</v>
      </c>
      <c r="C205" s="5">
        <f>125</f>
        <v>125</v>
      </c>
      <c r="D205" s="6">
        <f t="shared" si="58"/>
        <v>19136.349999999999</v>
      </c>
      <c r="E205" s="6">
        <f t="shared" si="59"/>
        <v>0.78179236111111106</v>
      </c>
      <c r="F205" s="6">
        <f>SUM($D$8:D205)</f>
        <v>1355674.2300000009</v>
      </c>
      <c r="G205" s="6">
        <f t="shared" si="66"/>
        <v>480863.65</v>
      </c>
      <c r="H205" s="23">
        <f t="shared" si="60"/>
        <v>-0.41172730000000002</v>
      </c>
      <c r="I205" s="31">
        <f t="shared" si="50"/>
        <v>0.98682472639999996</v>
      </c>
      <c r="J205" s="16">
        <f t="shared" si="61"/>
        <v>8.183460901526237</v>
      </c>
      <c r="K205" s="24" t="s">
        <v>228</v>
      </c>
      <c r="L205" s="25">
        <f t="shared" si="65"/>
        <v>52871</v>
      </c>
      <c r="M205" s="26">
        <f t="shared" si="62"/>
        <v>2.8696786350474697E-228</v>
      </c>
      <c r="N205" s="27">
        <f t="shared" si="63"/>
        <v>4.1762492147209572E-245</v>
      </c>
      <c r="O205" s="27">
        <f t="shared" si="64"/>
        <v>6.7864049739215551E-248</v>
      </c>
    </row>
    <row r="206" spans="1:15" ht="13.2" x14ac:dyDescent="0.25">
      <c r="A206" s="13" t="s">
        <v>229</v>
      </c>
      <c r="B206" s="17">
        <f t="shared" si="67"/>
        <v>51682</v>
      </c>
      <c r="C206" s="5">
        <f>125</f>
        <v>125</v>
      </c>
      <c r="D206" s="6">
        <f t="shared" si="58"/>
        <v>19261.349999999999</v>
      </c>
      <c r="E206" s="6">
        <f t="shared" si="59"/>
        <v>0.94126194444444433</v>
      </c>
      <c r="F206" s="6">
        <f>SUM($D$8:D206)</f>
        <v>1374935.580000001</v>
      </c>
      <c r="G206" s="6">
        <f t="shared" si="66"/>
        <v>480738.65</v>
      </c>
      <c r="H206" s="23">
        <f t="shared" si="60"/>
        <v>-0.41147729999999999</v>
      </c>
      <c r="I206" s="31">
        <f t="shared" si="50"/>
        <v>0.98683272639999997</v>
      </c>
      <c r="J206" s="16">
        <f t="shared" si="61"/>
        <v>8.2421675226454525</v>
      </c>
      <c r="K206" s="24" t="s">
        <v>229</v>
      </c>
      <c r="L206" s="25">
        <f t="shared" si="65"/>
        <v>52902</v>
      </c>
      <c r="M206" s="26">
        <f t="shared" si="62"/>
        <v>-4.1830356196948784E-245</v>
      </c>
      <c r="N206" s="27">
        <f t="shared" si="63"/>
        <v>3.1836708594813875E-261</v>
      </c>
      <c r="O206" s="27">
        <f t="shared" si="64"/>
        <v>5.1734651466572548E-264</v>
      </c>
    </row>
    <row r="207" spans="1:15" ht="13.2" x14ac:dyDescent="0.25">
      <c r="A207" s="13" t="s">
        <v>230</v>
      </c>
      <c r="B207" s="17">
        <f t="shared" si="67"/>
        <v>51712</v>
      </c>
      <c r="C207" s="5">
        <f>125</f>
        <v>125</v>
      </c>
      <c r="D207" s="6">
        <f t="shared" si="58"/>
        <v>19386.349999999999</v>
      </c>
      <c r="E207" s="6">
        <f t="shared" si="59"/>
        <v>1.1017731944444442</v>
      </c>
      <c r="F207" s="6">
        <f>SUM($D$8:D207)</f>
        <v>1394321.9300000011</v>
      </c>
      <c r="G207" s="6">
        <f t="shared" si="66"/>
        <v>480613.65</v>
      </c>
      <c r="H207" s="23">
        <f t="shared" si="60"/>
        <v>-0.41122730000000002</v>
      </c>
      <c r="I207" s="31">
        <f t="shared" si="50"/>
        <v>0.98684072639999998</v>
      </c>
      <c r="J207" s="16">
        <f t="shared" si="61"/>
        <v>8.3012831865677654</v>
      </c>
      <c r="K207" s="24" t="s">
        <v>230</v>
      </c>
      <c r="L207" s="25">
        <f t="shared" si="65"/>
        <v>52932</v>
      </c>
      <c r="M207" s="26">
        <f t="shared" si="62"/>
        <v>-3.1888443246280449E-261</v>
      </c>
      <c r="N207" s="27">
        <f t="shared" si="63"/>
        <v>-1.9127303689583399E-277</v>
      </c>
      <c r="O207" s="27">
        <f t="shared" si="64"/>
        <v>-3.1081868495573021E-280</v>
      </c>
    </row>
    <row r="208" spans="1:15" ht="13.2" x14ac:dyDescent="0.25">
      <c r="A208" s="13" t="s">
        <v>231</v>
      </c>
      <c r="B208" s="17">
        <f t="shared" si="67"/>
        <v>51743</v>
      </c>
      <c r="C208" s="5">
        <f>125</f>
        <v>125</v>
      </c>
      <c r="D208" s="6">
        <f t="shared" si="58"/>
        <v>19511.349999999999</v>
      </c>
      <c r="E208" s="6">
        <f t="shared" si="59"/>
        <v>1.2633261111111109</v>
      </c>
      <c r="F208" s="6">
        <f>SUM($D$8:D208)</f>
        <v>1413833.2800000012</v>
      </c>
      <c r="G208" s="6">
        <f t="shared" si="66"/>
        <v>480488.65</v>
      </c>
      <c r="H208" s="23">
        <f t="shared" si="60"/>
        <v>-0.41097729999999999</v>
      </c>
      <c r="I208" s="31">
        <f t="shared" si="50"/>
        <v>0.98684872639999999</v>
      </c>
      <c r="J208" s="16">
        <f t="shared" si="61"/>
        <v>8.3608082789907794</v>
      </c>
      <c r="K208" s="24" t="s">
        <v>231</v>
      </c>
      <c r="L208" s="25">
        <f t="shared" si="65"/>
        <v>52963</v>
      </c>
      <c r="M208" s="26">
        <f t="shared" si="62"/>
        <v>1.9158385558078971E-277</v>
      </c>
      <c r="N208" s="27">
        <f t="shared" si="63"/>
        <v>-9.5902587539491861E-294</v>
      </c>
      <c r="O208" s="27">
        <f t="shared" si="64"/>
        <v>-1.5584170475167428E-296</v>
      </c>
    </row>
    <row r="209" spans="1:15" ht="13.2" x14ac:dyDescent="0.25">
      <c r="A209" s="13" t="s">
        <v>232</v>
      </c>
      <c r="B209" s="17">
        <f t="shared" si="67"/>
        <v>51774</v>
      </c>
      <c r="C209" s="5">
        <f>125</f>
        <v>125</v>
      </c>
      <c r="D209" s="6">
        <f t="shared" si="58"/>
        <v>19636.349999999999</v>
      </c>
      <c r="E209" s="6">
        <f t="shared" si="59"/>
        <v>1.4259206944444442</v>
      </c>
      <c r="F209" s="6">
        <f>SUM($D$8:D209)</f>
        <v>1433469.6300000013</v>
      </c>
      <c r="G209" s="6">
        <f t="shared" si="66"/>
        <v>480363.65</v>
      </c>
      <c r="H209" s="23">
        <f t="shared" si="60"/>
        <v>-0.41072730000000002</v>
      </c>
      <c r="I209" s="31">
        <f t="shared" si="50"/>
        <v>0.9868567264</v>
      </c>
      <c r="J209" s="16">
        <f t="shared" si="61"/>
        <v>8.4207431845110072</v>
      </c>
      <c r="K209" s="24" t="s">
        <v>232</v>
      </c>
      <c r="L209" s="25">
        <f t="shared" si="65"/>
        <v>52994</v>
      </c>
      <c r="M209" s="26">
        <f t="shared" si="62"/>
        <v>9.6058429244243536E-294</v>
      </c>
      <c r="N209" s="27">
        <f t="shared" si="63"/>
        <v>0</v>
      </c>
      <c r="O209" s="27">
        <f t="shared" si="64"/>
        <v>0</v>
      </c>
    </row>
    <row r="210" spans="1:15" ht="13.2" x14ac:dyDescent="0.25">
      <c r="A210" s="13" t="s">
        <v>233</v>
      </c>
      <c r="B210" s="17">
        <f t="shared" si="67"/>
        <v>51804</v>
      </c>
      <c r="C210" s="5">
        <f>125</f>
        <v>125</v>
      </c>
      <c r="D210" s="6">
        <f t="shared" si="58"/>
        <v>19761.349999999999</v>
      </c>
      <c r="E210" s="6">
        <f t="shared" si="59"/>
        <v>1.5895569444444442</v>
      </c>
      <c r="F210" s="6">
        <f>SUM($D$8:D210)</f>
        <v>1453230.9800000014</v>
      </c>
      <c r="G210" s="6">
        <f t="shared" si="66"/>
        <v>480238.65</v>
      </c>
      <c r="H210" s="23">
        <f t="shared" si="60"/>
        <v>-0.41047730000000004</v>
      </c>
      <c r="I210" s="31">
        <f t="shared" si="50"/>
        <v>0.9868647264</v>
      </c>
      <c r="J210" s="16">
        <f t="shared" si="61"/>
        <v>8.4810882866208335</v>
      </c>
      <c r="K210" s="24" t="s">
        <v>233</v>
      </c>
      <c r="L210" s="25">
        <f t="shared" si="65"/>
        <v>53022</v>
      </c>
      <c r="M210" s="26">
        <f t="shared" si="62"/>
        <v>0</v>
      </c>
      <c r="N210" s="27">
        <f t="shared" si="63"/>
        <v>0</v>
      </c>
      <c r="O210" s="27">
        <f t="shared" si="64"/>
        <v>0</v>
      </c>
    </row>
    <row r="211" spans="1:15" ht="13.2" x14ac:dyDescent="0.25">
      <c r="A211" s="13" t="s">
        <v>234</v>
      </c>
      <c r="B211" s="17">
        <f t="shared" si="67"/>
        <v>51835</v>
      </c>
      <c r="C211" s="5">
        <f>125</f>
        <v>125</v>
      </c>
      <c r="D211" s="6">
        <f t="shared" si="58"/>
        <v>19886.349999999999</v>
      </c>
      <c r="E211" s="6">
        <f t="shared" si="59"/>
        <v>1.7542348611111109</v>
      </c>
      <c r="F211" s="6">
        <f>SUM($D$8:D211)</f>
        <v>1473117.3300000015</v>
      </c>
      <c r="G211" s="6">
        <f t="shared" si="66"/>
        <v>480113.65</v>
      </c>
      <c r="H211" s="23">
        <f t="shared" si="60"/>
        <v>-0.41022730000000002</v>
      </c>
      <c r="I211" s="31">
        <f t="shared" si="50"/>
        <v>0.98687272640000001</v>
      </c>
      <c r="J211" s="16">
        <f t="shared" si="61"/>
        <v>8.5418439677055247</v>
      </c>
      <c r="K211" s="24" t="s">
        <v>234</v>
      </c>
      <c r="L211" s="25">
        <f t="shared" si="65"/>
        <v>53053</v>
      </c>
      <c r="M211" s="26">
        <f t="shared" si="62"/>
        <v>0</v>
      </c>
      <c r="N211" s="27">
        <f t="shared" si="63"/>
        <v>0</v>
      </c>
      <c r="O211" s="27">
        <f t="shared" si="64"/>
        <v>0</v>
      </c>
    </row>
    <row r="212" spans="1:15" ht="13.2" x14ac:dyDescent="0.25">
      <c r="A212" s="13" t="s">
        <v>235</v>
      </c>
      <c r="B212" s="17">
        <f t="shared" si="67"/>
        <v>51865</v>
      </c>
      <c r="C212" s="5">
        <f>125</f>
        <v>125</v>
      </c>
      <c r="D212" s="6">
        <f t="shared" si="58"/>
        <v>20011.349999999999</v>
      </c>
      <c r="E212" s="6">
        <f t="shared" si="59"/>
        <v>1.9199544444444443</v>
      </c>
      <c r="F212" s="6">
        <f>SUM($D$8:D212)</f>
        <v>1493128.6800000016</v>
      </c>
      <c r="G212" s="6">
        <f t="shared" si="66"/>
        <v>479988.65</v>
      </c>
      <c r="H212" s="23">
        <f t="shared" si="60"/>
        <v>-0.40997729999999999</v>
      </c>
      <c r="I212" s="31">
        <f t="shared" si="50"/>
        <v>0.98688072640000002</v>
      </c>
      <c r="J212" s="16">
        <f t="shared" si="61"/>
        <v>8.603010609040215</v>
      </c>
      <c r="K212" s="24" t="s">
        <v>235</v>
      </c>
      <c r="L212" s="25">
        <f t="shared" si="65"/>
        <v>53083</v>
      </c>
      <c r="M212" s="26">
        <f t="shared" si="62"/>
        <v>0</v>
      </c>
      <c r="N212" s="27">
        <f t="shared" si="63"/>
        <v>0</v>
      </c>
      <c r="O212" s="27">
        <f t="shared" si="64"/>
        <v>0</v>
      </c>
    </row>
    <row r="213" spans="1:15" ht="13.2" x14ac:dyDescent="0.25">
      <c r="A213" s="13" t="s">
        <v>236</v>
      </c>
      <c r="B213" s="17">
        <f t="shared" si="67"/>
        <v>51896</v>
      </c>
      <c r="C213" s="5">
        <f>125</f>
        <v>125</v>
      </c>
      <c r="D213" s="6">
        <f t="shared" si="58"/>
        <v>20138.269999999997</v>
      </c>
      <c r="E213" s="6">
        <f t="shared" si="59"/>
        <v>0.16677724999999999</v>
      </c>
      <c r="F213" s="6">
        <f>SUM($D$8:D213)</f>
        <v>1513266.9500000016</v>
      </c>
      <c r="G213" s="6">
        <f t="shared" si="66"/>
        <v>479861.73</v>
      </c>
      <c r="H213" s="23">
        <f t="shared" si="60"/>
        <v>-0.40972346000000004</v>
      </c>
      <c r="I213" s="31">
        <f t="shared" si="50"/>
        <v>0.98688884927999998</v>
      </c>
      <c r="J213" s="16">
        <f t="shared" si="61"/>
        <v>8.6646473630565684</v>
      </c>
      <c r="K213" s="24" t="s">
        <v>236</v>
      </c>
      <c r="L213" s="25">
        <f t="shared" si="65"/>
        <v>53114</v>
      </c>
      <c r="M213" s="26">
        <f t="shared" si="62"/>
        <v>0</v>
      </c>
      <c r="N213" s="27">
        <f t="shared" si="63"/>
        <v>0</v>
      </c>
      <c r="O213" s="27">
        <f t="shared" si="64"/>
        <v>0</v>
      </c>
    </row>
    <row r="214" spans="1:15" ht="13.2" x14ac:dyDescent="0.25">
      <c r="A214" s="13" t="s">
        <v>237</v>
      </c>
      <c r="B214" s="17">
        <f t="shared" si="67"/>
        <v>51925</v>
      </c>
      <c r="C214" s="5">
        <f>125</f>
        <v>125</v>
      </c>
      <c r="D214" s="6">
        <f t="shared" si="58"/>
        <v>20263.269999999997</v>
      </c>
      <c r="E214" s="6">
        <f t="shared" si="59"/>
        <v>0.33466561111111104</v>
      </c>
      <c r="F214" s="6">
        <f>SUM($D$8:D214)</f>
        <v>1533530.2200000016</v>
      </c>
      <c r="G214" s="6">
        <f t="shared" si="66"/>
        <v>479736.73</v>
      </c>
      <c r="H214" s="23">
        <f t="shared" si="60"/>
        <v>-0.40947346000000001</v>
      </c>
      <c r="I214" s="31">
        <f t="shared" si="50"/>
        <v>0.98689684927999999</v>
      </c>
      <c r="J214" s="16">
        <f t="shared" si="61"/>
        <v>8.7266431200472905</v>
      </c>
      <c r="K214" s="24" t="s">
        <v>237</v>
      </c>
      <c r="L214" s="25">
        <f t="shared" si="65"/>
        <v>53144</v>
      </c>
      <c r="M214" s="26">
        <f t="shared" si="62"/>
        <v>0</v>
      </c>
      <c r="N214" s="27">
        <f t="shared" si="63"/>
        <v>0</v>
      </c>
      <c r="O214" s="27">
        <f t="shared" si="64"/>
        <v>0</v>
      </c>
    </row>
    <row r="215" spans="1:15" ht="13.2" x14ac:dyDescent="0.25">
      <c r="A215" s="13" t="s">
        <v>238</v>
      </c>
      <c r="B215" s="17">
        <f t="shared" si="67"/>
        <v>51955</v>
      </c>
      <c r="C215" s="5">
        <f>125</f>
        <v>125</v>
      </c>
      <c r="D215" s="6">
        <f t="shared" si="58"/>
        <v>20388.269999999997</v>
      </c>
      <c r="E215" s="6">
        <f t="shared" si="59"/>
        <v>0.50352619444444435</v>
      </c>
      <c r="F215" s="6">
        <f>SUM($D$8:D215)</f>
        <v>1553918.4900000016</v>
      </c>
      <c r="G215" s="6">
        <f t="shared" si="66"/>
        <v>479611.73</v>
      </c>
      <c r="H215" s="23">
        <f t="shared" si="60"/>
        <v>-0.40922346000000004</v>
      </c>
      <c r="I215" s="31">
        <f t="shared" si="50"/>
        <v>0.98690484928</v>
      </c>
      <c r="J215" s="16">
        <f t="shared" si="61"/>
        <v>8.7890509813081596</v>
      </c>
      <c r="K215" s="24" t="s">
        <v>238</v>
      </c>
      <c r="L215" s="25">
        <f t="shared" si="65"/>
        <v>53175</v>
      </c>
      <c r="M215" s="26">
        <f t="shared" si="62"/>
        <v>0</v>
      </c>
      <c r="N215" s="27">
        <f t="shared" si="63"/>
        <v>0</v>
      </c>
      <c r="O215" s="27">
        <f t="shared" si="64"/>
        <v>0</v>
      </c>
    </row>
    <row r="216" spans="1:15" ht="13.2" x14ac:dyDescent="0.25">
      <c r="A216" s="13" t="s">
        <v>239</v>
      </c>
      <c r="B216" s="17">
        <f t="shared" si="67"/>
        <v>51986</v>
      </c>
      <c r="C216" s="5">
        <f>125</f>
        <v>125</v>
      </c>
      <c r="D216" s="6">
        <f t="shared" si="58"/>
        <v>20513.269999999997</v>
      </c>
      <c r="E216" s="6">
        <f t="shared" si="59"/>
        <v>0.67342844444444427</v>
      </c>
      <c r="F216" s="6">
        <f>SUM($D$8:D216)</f>
        <v>1574431.7600000016</v>
      </c>
      <c r="G216" s="6">
        <f t="shared" si="66"/>
        <v>479486.73</v>
      </c>
      <c r="H216" s="23">
        <f t="shared" si="60"/>
        <v>-0.40897346000000001</v>
      </c>
      <c r="I216" s="31">
        <f t="shared" si="50"/>
        <v>0.98691284928</v>
      </c>
      <c r="J216" s="16">
        <f t="shared" si="61"/>
        <v>8.8518713236282984</v>
      </c>
      <c r="K216" s="24" t="s">
        <v>239</v>
      </c>
      <c r="L216" s="25">
        <f t="shared" si="65"/>
        <v>53206</v>
      </c>
      <c r="M216" s="26">
        <f t="shared" si="62"/>
        <v>0</v>
      </c>
      <c r="N216" s="27">
        <f t="shared" si="63"/>
        <v>0</v>
      </c>
      <c r="O216" s="27">
        <f t="shared" si="64"/>
        <v>0</v>
      </c>
    </row>
    <row r="217" spans="1:15" ht="13.2" x14ac:dyDescent="0.25">
      <c r="A217" s="13" t="s">
        <v>240</v>
      </c>
      <c r="B217" s="17">
        <f t="shared" si="67"/>
        <v>52016</v>
      </c>
      <c r="C217" s="5">
        <f>125</f>
        <v>125</v>
      </c>
      <c r="D217" s="6">
        <f t="shared" si="58"/>
        <v>20638.269999999997</v>
      </c>
      <c r="E217" s="6">
        <f t="shared" si="59"/>
        <v>0.84437236111111091</v>
      </c>
      <c r="F217" s="6">
        <f>SUM($D$8:D217)</f>
        <v>1595070.0300000017</v>
      </c>
      <c r="G217" s="6">
        <f t="shared" si="66"/>
        <v>479361.73</v>
      </c>
      <c r="H217" s="23">
        <f t="shared" si="60"/>
        <v>-0.40872346000000004</v>
      </c>
      <c r="I217" s="31">
        <f t="shared" si="50"/>
        <v>0.98692084928000001</v>
      </c>
      <c r="J217" s="16">
        <f t="shared" si="61"/>
        <v>8.9151045226717969</v>
      </c>
      <c r="K217" s="24" t="s">
        <v>240</v>
      </c>
      <c r="L217" s="25">
        <f t="shared" si="65"/>
        <v>53236</v>
      </c>
      <c r="M217" s="26">
        <f t="shared" si="62"/>
        <v>0</v>
      </c>
      <c r="N217" s="27">
        <f t="shared" si="63"/>
        <v>0</v>
      </c>
      <c r="O217" s="27">
        <f t="shared" si="64"/>
        <v>0</v>
      </c>
    </row>
    <row r="218" spans="1:15" ht="13.2" x14ac:dyDescent="0.25">
      <c r="A218" s="13" t="s">
        <v>241</v>
      </c>
      <c r="B218" s="17">
        <f t="shared" si="67"/>
        <v>52047</v>
      </c>
      <c r="C218" s="5">
        <f>125</f>
        <v>125</v>
      </c>
      <c r="D218" s="6">
        <f t="shared" si="58"/>
        <v>20763.269999999997</v>
      </c>
      <c r="E218" s="6">
        <f t="shared" si="59"/>
        <v>1.0163579444444442</v>
      </c>
      <c r="F218" s="6">
        <f>SUM($D$8:D218)</f>
        <v>1615833.3000000017</v>
      </c>
      <c r="G218" s="6">
        <f t="shared" si="66"/>
        <v>479236.73</v>
      </c>
      <c r="H218" s="23">
        <f t="shared" si="60"/>
        <v>-0.40847346000000001</v>
      </c>
      <c r="I218" s="31">
        <f t="shared" si="50"/>
        <v>0.98692884928000002</v>
      </c>
      <c r="J218" s="16">
        <f t="shared" si="61"/>
        <v>8.9787509529747638</v>
      </c>
      <c r="K218" s="24" t="s">
        <v>241</v>
      </c>
      <c r="L218" s="25">
        <f t="shared" si="65"/>
        <v>53267</v>
      </c>
      <c r="M218" s="26">
        <f t="shared" si="62"/>
        <v>0</v>
      </c>
      <c r="N218" s="27">
        <f t="shared" si="63"/>
        <v>0</v>
      </c>
      <c r="O218" s="27">
        <f t="shared" si="64"/>
        <v>0</v>
      </c>
    </row>
    <row r="219" spans="1:15" ht="13.2" x14ac:dyDescent="0.25">
      <c r="A219" s="13" t="s">
        <v>242</v>
      </c>
      <c r="B219" s="17">
        <f t="shared" si="67"/>
        <v>52077</v>
      </c>
      <c r="C219" s="5">
        <f>125</f>
        <v>125</v>
      </c>
      <c r="D219" s="6">
        <f t="shared" si="58"/>
        <v>20888.269999999997</v>
      </c>
      <c r="E219" s="6">
        <f t="shared" si="59"/>
        <v>1.1893851944444442</v>
      </c>
      <c r="F219" s="6">
        <f>SUM($D$8:D219)</f>
        <v>1636721.5700000017</v>
      </c>
      <c r="G219" s="6">
        <f t="shared" si="66"/>
        <v>479111.73</v>
      </c>
      <c r="H219" s="23">
        <f t="shared" si="60"/>
        <v>-0.40822346000000004</v>
      </c>
      <c r="I219" s="31">
        <f t="shared" si="50"/>
        <v>0.98693684928000003</v>
      </c>
      <c r="J219" s="16">
        <f t="shared" si="61"/>
        <v>9.0428109879423832</v>
      </c>
      <c r="K219" s="24" t="s">
        <v>242</v>
      </c>
      <c r="L219" s="25">
        <f t="shared" si="65"/>
        <v>53297</v>
      </c>
      <c r="M219" s="26">
        <f t="shared" si="62"/>
        <v>0</v>
      </c>
      <c r="N219" s="27">
        <f t="shared" si="63"/>
        <v>0</v>
      </c>
      <c r="O219" s="27">
        <f t="shared" si="64"/>
        <v>0</v>
      </c>
    </row>
    <row r="220" spans="1:15" ht="13.2" x14ac:dyDescent="0.25">
      <c r="A220" s="13" t="s">
        <v>243</v>
      </c>
      <c r="B220" s="17">
        <f t="shared" si="67"/>
        <v>52108</v>
      </c>
      <c r="C220" s="5">
        <f>125</f>
        <v>125</v>
      </c>
      <c r="D220" s="6">
        <f t="shared" si="58"/>
        <v>21013.269999999997</v>
      </c>
      <c r="E220" s="6">
        <f t="shared" si="59"/>
        <v>1.3634541111111109</v>
      </c>
      <c r="F220" s="6">
        <f>SUM($D$8:D220)</f>
        <v>1657734.8400000017</v>
      </c>
      <c r="G220" s="6">
        <f t="shared" si="66"/>
        <v>478986.73</v>
      </c>
      <c r="H220" s="23">
        <f t="shared" si="60"/>
        <v>-0.40797346000000001</v>
      </c>
      <c r="I220" s="31">
        <f t="shared" si="50"/>
        <v>0.98694484928000004</v>
      </c>
      <c r="J220" s="16">
        <f t="shared" si="61"/>
        <v>9.1072849998460175</v>
      </c>
      <c r="K220" s="24" t="s">
        <v>243</v>
      </c>
      <c r="L220" s="25">
        <f t="shared" si="65"/>
        <v>53328</v>
      </c>
      <c r="M220" s="26">
        <f t="shared" si="62"/>
        <v>0</v>
      </c>
      <c r="N220" s="27">
        <f t="shared" si="63"/>
        <v>0</v>
      </c>
      <c r="O220" s="27">
        <f t="shared" si="64"/>
        <v>0</v>
      </c>
    </row>
    <row r="221" spans="1:15" ht="13.2" x14ac:dyDescent="0.25">
      <c r="A221" s="13" t="s">
        <v>244</v>
      </c>
      <c r="B221" s="17">
        <f t="shared" si="67"/>
        <v>52139</v>
      </c>
      <c r="C221" s="5">
        <f>125</f>
        <v>125</v>
      </c>
      <c r="D221" s="6">
        <f t="shared" si="58"/>
        <v>21138.269999999997</v>
      </c>
      <c r="E221" s="6">
        <f t="shared" si="59"/>
        <v>1.5385646944444442</v>
      </c>
      <c r="F221" s="6">
        <f>SUM($D$8:D221)</f>
        <v>1678873.1100000017</v>
      </c>
      <c r="G221" s="6">
        <f t="shared" si="66"/>
        <v>478861.73</v>
      </c>
      <c r="H221" s="23">
        <f t="shared" si="60"/>
        <v>-0.40772346000000004</v>
      </c>
      <c r="I221" s="31">
        <f t="shared" si="50"/>
        <v>0.98695284928000004</v>
      </c>
      <c r="J221" s="16">
        <f t="shared" si="61"/>
        <v>9.1721733598202615</v>
      </c>
      <c r="K221" s="24" t="s">
        <v>244</v>
      </c>
      <c r="L221" s="25">
        <f t="shared" si="65"/>
        <v>53359</v>
      </c>
      <c r="M221" s="26">
        <f t="shared" si="62"/>
        <v>0</v>
      </c>
      <c r="N221" s="27">
        <f t="shared" si="63"/>
        <v>0</v>
      </c>
      <c r="O221" s="27">
        <f t="shared" si="64"/>
        <v>0</v>
      </c>
    </row>
    <row r="222" spans="1:15" ht="13.2" x14ac:dyDescent="0.25">
      <c r="A222" s="13" t="s">
        <v>245</v>
      </c>
      <c r="B222" s="17">
        <f t="shared" si="67"/>
        <v>52169</v>
      </c>
      <c r="C222" s="5">
        <f>125</f>
        <v>125</v>
      </c>
      <c r="D222" s="6">
        <f t="shared" si="58"/>
        <v>21263.269999999997</v>
      </c>
      <c r="E222" s="6">
        <f t="shared" si="59"/>
        <v>1.7147169444444441</v>
      </c>
      <c r="F222" s="6">
        <f>SUM($D$8:D222)</f>
        <v>1700136.3800000018</v>
      </c>
      <c r="G222" s="6">
        <f t="shared" si="66"/>
        <v>478736.73</v>
      </c>
      <c r="H222" s="23">
        <f t="shared" si="60"/>
        <v>-0.40747346000000001</v>
      </c>
      <c r="I222" s="31">
        <f t="shared" si="50"/>
        <v>0.98696084928000005</v>
      </c>
      <c r="J222" s="16">
        <f t="shared" si="61"/>
        <v>9.2374764378600656</v>
      </c>
      <c r="K222" s="24" t="s">
        <v>245</v>
      </c>
      <c r="L222" s="25">
        <f t="shared" si="65"/>
        <v>53387</v>
      </c>
      <c r="M222" s="26">
        <f t="shared" si="62"/>
        <v>0</v>
      </c>
      <c r="N222" s="27">
        <f t="shared" si="63"/>
        <v>0</v>
      </c>
      <c r="O222" s="27">
        <f t="shared" si="64"/>
        <v>0</v>
      </c>
    </row>
    <row r="223" spans="1:15" ht="13.2" x14ac:dyDescent="0.25">
      <c r="A223" s="13" t="s">
        <v>246</v>
      </c>
      <c r="B223" s="17">
        <f t="shared" si="67"/>
        <v>52200</v>
      </c>
      <c r="C223" s="5">
        <f>125</f>
        <v>125</v>
      </c>
      <c r="D223" s="6">
        <f t="shared" si="58"/>
        <v>21388.269999999997</v>
      </c>
      <c r="E223" s="6">
        <f t="shared" si="59"/>
        <v>1.8919108611111108</v>
      </c>
      <c r="F223" s="6">
        <f>SUM($D$8:D223)</f>
        <v>1721524.6500000018</v>
      </c>
      <c r="G223" s="6">
        <f t="shared" si="66"/>
        <v>478611.73</v>
      </c>
      <c r="H223" s="23">
        <f t="shared" si="60"/>
        <v>-0.40722346000000004</v>
      </c>
      <c r="I223" s="31">
        <f t="shared" si="50"/>
        <v>0.98696884927999995</v>
      </c>
      <c r="J223" s="16">
        <f t="shared" si="61"/>
        <v>9.3031946028178147</v>
      </c>
      <c r="K223" s="24" t="s">
        <v>246</v>
      </c>
      <c r="L223" s="25">
        <f t="shared" si="65"/>
        <v>53418</v>
      </c>
      <c r="M223" s="26">
        <f t="shared" si="62"/>
        <v>0</v>
      </c>
      <c r="N223" s="27">
        <f t="shared" si="63"/>
        <v>0</v>
      </c>
      <c r="O223" s="27">
        <f t="shared" si="64"/>
        <v>0</v>
      </c>
    </row>
    <row r="224" spans="1:15" ht="13.2" x14ac:dyDescent="0.25">
      <c r="A224" s="13" t="s">
        <v>247</v>
      </c>
      <c r="B224" s="17">
        <f t="shared" si="67"/>
        <v>52230</v>
      </c>
      <c r="C224" s="5">
        <f>125</f>
        <v>125</v>
      </c>
      <c r="D224" s="6">
        <f t="shared" si="58"/>
        <v>21513.269999999997</v>
      </c>
      <c r="E224" s="6">
        <f t="shared" si="59"/>
        <v>2.0701464444444442</v>
      </c>
      <c r="F224" s="6">
        <f>SUM($D$8:D224)</f>
        <v>1743037.9200000018</v>
      </c>
      <c r="G224" s="6">
        <f t="shared" si="66"/>
        <v>478486.73</v>
      </c>
      <c r="H224" s="23">
        <f t="shared" si="60"/>
        <v>-0.40697346000000001</v>
      </c>
      <c r="I224" s="31">
        <f t="shared" si="50"/>
        <v>0.98697684927999996</v>
      </c>
      <c r="J224" s="16">
        <f t="shared" si="61"/>
        <v>9.3693282224004708</v>
      </c>
      <c r="K224" s="24" t="s">
        <v>247</v>
      </c>
      <c r="L224" s="25">
        <f t="shared" si="65"/>
        <v>53448</v>
      </c>
      <c r="M224" s="26">
        <f t="shared" si="62"/>
        <v>0</v>
      </c>
      <c r="N224" s="27">
        <f t="shared" si="63"/>
        <v>0</v>
      </c>
      <c r="O224" s="27">
        <f t="shared" si="64"/>
        <v>0</v>
      </c>
    </row>
    <row r="225" spans="1:15" ht="13.2" x14ac:dyDescent="0.25">
      <c r="A225" s="13" t="s">
        <v>248</v>
      </c>
      <c r="B225" s="17">
        <f t="shared" si="67"/>
        <v>52261</v>
      </c>
      <c r="C225" s="5">
        <f>125</f>
        <v>125</v>
      </c>
      <c r="D225" s="6">
        <f t="shared" si="58"/>
        <v>21640.339999999997</v>
      </c>
      <c r="E225" s="6">
        <f t="shared" si="59"/>
        <v>0.1792945</v>
      </c>
      <c r="F225" s="6">
        <f>SUM($D$8:D225)</f>
        <v>1764678.2600000019</v>
      </c>
      <c r="G225" s="6">
        <f t="shared" si="66"/>
        <v>478359.66000000003</v>
      </c>
      <c r="H225" s="23">
        <f t="shared" si="60"/>
        <v>-0.40671932</v>
      </c>
      <c r="I225" s="31">
        <f t="shared" si="50"/>
        <v>0.98698498176000005</v>
      </c>
      <c r="J225" s="16">
        <f t="shared" si="61"/>
        <v>9.4359478860621007</v>
      </c>
      <c r="K225" s="24" t="s">
        <v>248</v>
      </c>
      <c r="L225" s="25">
        <f t="shared" si="65"/>
        <v>53479</v>
      </c>
      <c r="M225" s="26">
        <f t="shared" si="62"/>
        <v>0</v>
      </c>
      <c r="N225" s="27">
        <f t="shared" si="63"/>
        <v>0</v>
      </c>
      <c r="O225" s="27">
        <f t="shared" si="64"/>
        <v>0</v>
      </c>
    </row>
    <row r="226" spans="1:15" ht="13.2" x14ac:dyDescent="0.25">
      <c r="A226" s="13" t="s">
        <v>249</v>
      </c>
      <c r="B226" s="17">
        <f t="shared" si="67"/>
        <v>52290</v>
      </c>
      <c r="C226" s="5">
        <f>125</f>
        <v>125</v>
      </c>
      <c r="D226" s="6">
        <f t="shared" si="58"/>
        <v>21765.339999999997</v>
      </c>
      <c r="E226" s="6">
        <f t="shared" si="59"/>
        <v>0.35970011111111111</v>
      </c>
      <c r="F226" s="6">
        <f>SUM($D$8:D226)</f>
        <v>1786443.600000002</v>
      </c>
      <c r="G226" s="6">
        <f t="shared" si="66"/>
        <v>478234.66000000003</v>
      </c>
      <c r="H226" s="23">
        <f t="shared" si="60"/>
        <v>-0.40646932000000002</v>
      </c>
      <c r="I226" s="31">
        <f t="shared" si="50"/>
        <v>0.98699298176000005</v>
      </c>
      <c r="J226" s="16">
        <f t="shared" si="61"/>
        <v>9.5029201095868459</v>
      </c>
      <c r="K226" s="24" t="s">
        <v>249</v>
      </c>
      <c r="L226" s="25">
        <f t="shared" si="65"/>
        <v>53509</v>
      </c>
      <c r="M226" s="26">
        <f t="shared" si="62"/>
        <v>0</v>
      </c>
      <c r="N226" s="27">
        <f t="shared" si="63"/>
        <v>0</v>
      </c>
      <c r="O226" s="27">
        <f t="shared" si="64"/>
        <v>0</v>
      </c>
    </row>
    <row r="227" spans="1:15" ht="13.2" x14ac:dyDescent="0.25">
      <c r="A227" s="13" t="s">
        <v>250</v>
      </c>
      <c r="B227" s="17">
        <f t="shared" si="67"/>
        <v>52320</v>
      </c>
      <c r="C227" s="5">
        <f>125</f>
        <v>125</v>
      </c>
      <c r="D227" s="6">
        <f t="shared" si="58"/>
        <v>21890.339999999997</v>
      </c>
      <c r="E227" s="6">
        <f t="shared" si="59"/>
        <v>0.54107794444444446</v>
      </c>
      <c r="F227" s="6">
        <f>SUM($D$8:D227)</f>
        <v>1808333.940000002</v>
      </c>
      <c r="G227" s="6">
        <f t="shared" si="66"/>
        <v>478109.66000000003</v>
      </c>
      <c r="H227" s="23">
        <f t="shared" si="60"/>
        <v>-0.40621931999999999</v>
      </c>
      <c r="I227" s="31">
        <f t="shared" si="50"/>
        <v>0.98700098175999995</v>
      </c>
      <c r="J227" s="16">
        <f t="shared" si="61"/>
        <v>9.5703088912618171</v>
      </c>
      <c r="K227" s="24" t="s">
        <v>250</v>
      </c>
      <c r="L227" s="25">
        <f t="shared" si="65"/>
        <v>53540</v>
      </c>
      <c r="M227" s="26">
        <f t="shared" si="62"/>
        <v>0</v>
      </c>
      <c r="N227" s="27">
        <f t="shared" si="63"/>
        <v>0</v>
      </c>
      <c r="O227" s="27">
        <f t="shared" si="64"/>
        <v>0</v>
      </c>
    </row>
    <row r="228" spans="1:15" ht="13.2" x14ac:dyDescent="0.25">
      <c r="A228" s="13" t="s">
        <v>251</v>
      </c>
      <c r="B228" s="17">
        <f t="shared" si="67"/>
        <v>52351</v>
      </c>
      <c r="C228" s="5">
        <f>125</f>
        <v>125</v>
      </c>
      <c r="D228" s="6">
        <f t="shared" si="58"/>
        <v>22015.339999999997</v>
      </c>
      <c r="E228" s="6">
        <f t="shared" si="59"/>
        <v>0.72349744444444442</v>
      </c>
      <c r="F228" s="6">
        <f>SUM($D$8:D228)</f>
        <v>1830349.2800000021</v>
      </c>
      <c r="G228" s="6">
        <f t="shared" si="66"/>
        <v>477984.66000000003</v>
      </c>
      <c r="H228" s="23">
        <f t="shared" si="60"/>
        <v>-0.40596932000000002</v>
      </c>
      <c r="I228" s="31">
        <f t="shared" si="50"/>
        <v>0.98700898175999996</v>
      </c>
      <c r="J228" s="16">
        <f t="shared" si="61"/>
        <v>9.6381145941661313</v>
      </c>
      <c r="K228" s="24" t="s">
        <v>251</v>
      </c>
      <c r="L228" s="25">
        <f t="shared" si="65"/>
        <v>53571</v>
      </c>
      <c r="M228" s="26">
        <f t="shared" si="62"/>
        <v>0</v>
      </c>
      <c r="N228" s="27">
        <f t="shared" si="63"/>
        <v>0</v>
      </c>
      <c r="O228" s="27">
        <f t="shared" si="64"/>
        <v>0</v>
      </c>
    </row>
    <row r="229" spans="1:15" ht="13.2" x14ac:dyDescent="0.25">
      <c r="A229" s="13" t="s">
        <v>252</v>
      </c>
      <c r="B229" s="17">
        <f t="shared" si="67"/>
        <v>52381</v>
      </c>
      <c r="C229" s="5">
        <f>125</f>
        <v>125</v>
      </c>
      <c r="D229" s="6">
        <f t="shared" si="58"/>
        <v>22140.339999999997</v>
      </c>
      <c r="E229" s="6">
        <f t="shared" si="59"/>
        <v>0.90695861111111098</v>
      </c>
      <c r="F229" s="6">
        <f>SUM($D$8:D229)</f>
        <v>1852489.6200000022</v>
      </c>
      <c r="G229" s="6">
        <f t="shared" si="66"/>
        <v>477859.66000000003</v>
      </c>
      <c r="H229" s="23">
        <f t="shared" si="60"/>
        <v>-0.40571931999999999</v>
      </c>
      <c r="I229" s="31">
        <f t="shared" si="50"/>
        <v>0.98701698175999997</v>
      </c>
      <c r="J229" s="16">
        <f t="shared" si="61"/>
        <v>9.7063375802191327</v>
      </c>
      <c r="K229" s="24" t="s">
        <v>252</v>
      </c>
      <c r="L229" s="25">
        <f t="shared" si="65"/>
        <v>53601</v>
      </c>
      <c r="M229" s="26">
        <f t="shared" si="62"/>
        <v>0</v>
      </c>
      <c r="N229" s="27">
        <f t="shared" si="63"/>
        <v>0</v>
      </c>
      <c r="O229" s="27">
        <f t="shared" si="64"/>
        <v>0</v>
      </c>
    </row>
    <row r="230" spans="1:15" ht="13.2" x14ac:dyDescent="0.25">
      <c r="A230" s="13" t="s">
        <v>253</v>
      </c>
      <c r="B230" s="17">
        <f t="shared" si="67"/>
        <v>52412</v>
      </c>
      <c r="C230" s="5">
        <f>125</f>
        <v>125</v>
      </c>
      <c r="D230" s="6">
        <f t="shared" si="58"/>
        <v>22265.339999999997</v>
      </c>
      <c r="E230" s="6">
        <f t="shared" si="59"/>
        <v>1.0914614444444444</v>
      </c>
      <c r="F230" s="6">
        <f>SUM($D$8:D230)</f>
        <v>1874754.9600000023</v>
      </c>
      <c r="G230" s="6">
        <f t="shared" si="66"/>
        <v>477734.66000000003</v>
      </c>
      <c r="H230" s="23">
        <f t="shared" si="60"/>
        <v>-0.40546932000000002</v>
      </c>
      <c r="I230" s="31">
        <f t="shared" si="50"/>
        <v>0.98702498175999998</v>
      </c>
      <c r="J230" s="16">
        <f t="shared" si="61"/>
        <v>9.774978210177574</v>
      </c>
      <c r="K230" s="24" t="s">
        <v>253</v>
      </c>
      <c r="L230" s="25">
        <f t="shared" si="65"/>
        <v>53632</v>
      </c>
      <c r="M230" s="26">
        <f t="shared" si="62"/>
        <v>0</v>
      </c>
      <c r="N230" s="27">
        <f t="shared" si="63"/>
        <v>0</v>
      </c>
      <c r="O230" s="27">
        <f t="shared" si="64"/>
        <v>0</v>
      </c>
    </row>
    <row r="231" spans="1:15" ht="13.2" x14ac:dyDescent="0.25">
      <c r="A231" s="13" t="s">
        <v>254</v>
      </c>
      <c r="B231" s="17">
        <f t="shared" si="67"/>
        <v>52442</v>
      </c>
      <c r="C231" s="5">
        <f>125</f>
        <v>125</v>
      </c>
      <c r="D231" s="6">
        <f t="shared" si="58"/>
        <v>22390.339999999997</v>
      </c>
      <c r="E231" s="6">
        <f t="shared" si="59"/>
        <v>1.2770059444444444</v>
      </c>
      <c r="F231" s="6">
        <f>SUM($D$8:D231)</f>
        <v>1897145.3000000024</v>
      </c>
      <c r="G231" s="6">
        <f t="shared" si="66"/>
        <v>477609.66000000003</v>
      </c>
      <c r="H231" s="23">
        <f t="shared" si="60"/>
        <v>-0.40521931999999999</v>
      </c>
      <c r="I231" s="31">
        <f t="shared" si="50"/>
        <v>0.98703298175999998</v>
      </c>
      <c r="J231" s="16">
        <f t="shared" si="61"/>
        <v>9.8440368436328107</v>
      </c>
      <c r="K231" s="24" t="s">
        <v>254</v>
      </c>
      <c r="L231" s="25">
        <f t="shared" si="65"/>
        <v>53662</v>
      </c>
      <c r="M231" s="26">
        <f t="shared" si="62"/>
        <v>0</v>
      </c>
      <c r="N231" s="27">
        <f t="shared" si="63"/>
        <v>0</v>
      </c>
      <c r="O231" s="27">
        <f t="shared" si="64"/>
        <v>0</v>
      </c>
    </row>
    <row r="232" spans="1:15" ht="13.2" x14ac:dyDescent="0.25">
      <c r="A232" s="13" t="s">
        <v>255</v>
      </c>
      <c r="B232" s="17">
        <f t="shared" si="67"/>
        <v>52473</v>
      </c>
      <c r="C232" s="5">
        <f>125</f>
        <v>125</v>
      </c>
      <c r="D232" s="6">
        <f t="shared" si="58"/>
        <v>22515.339999999997</v>
      </c>
      <c r="E232" s="6">
        <f t="shared" si="59"/>
        <v>1.463592111111111</v>
      </c>
      <c r="F232" s="6">
        <f>SUM($D$8:D232)</f>
        <v>1919660.6400000025</v>
      </c>
      <c r="G232" s="6">
        <f t="shared" si="66"/>
        <v>477484.66000000003</v>
      </c>
      <c r="H232" s="23">
        <f t="shared" si="60"/>
        <v>-0.40496932000000002</v>
      </c>
      <c r="I232" s="31">
        <f t="shared" si="50"/>
        <v>0.98704098175999999</v>
      </c>
      <c r="J232" s="16">
        <f t="shared" si="61"/>
        <v>9.9135138390079902</v>
      </c>
      <c r="K232" s="24" t="s">
        <v>255</v>
      </c>
      <c r="L232" s="25">
        <f t="shared" si="65"/>
        <v>53693</v>
      </c>
      <c r="M232" s="26">
        <f t="shared" si="62"/>
        <v>0</v>
      </c>
      <c r="N232" s="27">
        <f t="shared" si="63"/>
        <v>0</v>
      </c>
      <c r="O232" s="27">
        <f t="shared" si="64"/>
        <v>0</v>
      </c>
    </row>
    <row r="233" spans="1:15" ht="13.2" x14ac:dyDescent="0.25">
      <c r="A233" s="13" t="s">
        <v>256</v>
      </c>
      <c r="B233" s="17">
        <f t="shared" si="67"/>
        <v>52504</v>
      </c>
      <c r="C233" s="5">
        <f>125</f>
        <v>125</v>
      </c>
      <c r="D233" s="6">
        <f t="shared" si="58"/>
        <v>22640.339999999997</v>
      </c>
      <c r="E233" s="6">
        <f t="shared" si="59"/>
        <v>1.6512199444444442</v>
      </c>
      <c r="F233" s="6">
        <f>SUM($D$8:D233)</f>
        <v>1942300.9800000025</v>
      </c>
      <c r="G233" s="6">
        <f t="shared" si="66"/>
        <v>477359.66000000003</v>
      </c>
      <c r="H233" s="23">
        <f t="shared" si="60"/>
        <v>-0.40471931999999999</v>
      </c>
      <c r="I233" s="31">
        <f t="shared" ref="I233:I296" si="68">1-64*($M$5-0.004*$C$2)/$C$2*H233</f>
        <v>0.98704898176</v>
      </c>
      <c r="J233" s="16">
        <f t="shared" si="61"/>
        <v>9.9834095535552567</v>
      </c>
      <c r="K233" s="24" t="s">
        <v>256</v>
      </c>
      <c r="L233" s="25">
        <f t="shared" si="65"/>
        <v>53724</v>
      </c>
      <c r="M233" s="26">
        <f t="shared" si="62"/>
        <v>0</v>
      </c>
      <c r="N233" s="27">
        <f t="shared" si="63"/>
        <v>0</v>
      </c>
      <c r="O233" s="27">
        <f t="shared" si="64"/>
        <v>0</v>
      </c>
    </row>
    <row r="234" spans="1:15" ht="13.2" x14ac:dyDescent="0.25">
      <c r="A234" s="13" t="s">
        <v>257</v>
      </c>
      <c r="B234" s="17">
        <f t="shared" si="67"/>
        <v>52534</v>
      </c>
      <c r="C234" s="5">
        <f>125</f>
        <v>125</v>
      </c>
      <c r="D234" s="6">
        <f t="shared" si="58"/>
        <v>22765.339999999997</v>
      </c>
      <c r="E234" s="6">
        <f t="shared" si="59"/>
        <v>1.8398894444444442</v>
      </c>
      <c r="F234" s="6">
        <f>SUM($D$8:D234)</f>
        <v>1965066.3200000026</v>
      </c>
      <c r="G234" s="6">
        <f t="shared" si="66"/>
        <v>477234.66000000003</v>
      </c>
      <c r="H234" s="23">
        <f t="shared" si="60"/>
        <v>-0.40446932000000002</v>
      </c>
      <c r="I234" s="31">
        <f t="shared" si="68"/>
        <v>0.98705698176000001</v>
      </c>
      <c r="J234" s="16">
        <f t="shared" si="61"/>
        <v>10.053724343352966</v>
      </c>
      <c r="K234" s="24" t="s">
        <v>257</v>
      </c>
      <c r="L234" s="25">
        <f t="shared" si="65"/>
        <v>53752</v>
      </c>
      <c r="M234" s="26">
        <f t="shared" si="62"/>
        <v>0</v>
      </c>
      <c r="N234" s="27">
        <f t="shared" si="63"/>
        <v>0</v>
      </c>
      <c r="O234" s="27">
        <f t="shared" si="64"/>
        <v>0</v>
      </c>
    </row>
    <row r="235" spans="1:15" ht="13.2" x14ac:dyDescent="0.25">
      <c r="A235" s="13" t="s">
        <v>258</v>
      </c>
      <c r="B235" s="17">
        <f t="shared" si="67"/>
        <v>52565</v>
      </c>
      <c r="C235" s="5">
        <f>125</f>
        <v>125</v>
      </c>
      <c r="D235" s="6">
        <f t="shared" si="58"/>
        <v>22890.339999999997</v>
      </c>
      <c r="E235" s="6">
        <f t="shared" si="59"/>
        <v>2.0296006111111109</v>
      </c>
      <c r="F235" s="6">
        <f>SUM($D$8:D235)</f>
        <v>1987956.6600000027</v>
      </c>
      <c r="G235" s="6">
        <f t="shared" si="66"/>
        <v>477109.66000000003</v>
      </c>
      <c r="H235" s="23">
        <f t="shared" si="60"/>
        <v>-0.40421932000000005</v>
      </c>
      <c r="I235" s="31">
        <f t="shared" si="68"/>
        <v>0.98706498176000002</v>
      </c>
      <c r="J235" s="16">
        <f t="shared" si="61"/>
        <v>10.124458563302914</v>
      </c>
      <c r="K235" s="24" t="s">
        <v>258</v>
      </c>
      <c r="L235" s="25">
        <f t="shared" si="65"/>
        <v>53783</v>
      </c>
      <c r="M235" s="26">
        <f t="shared" si="62"/>
        <v>0</v>
      </c>
      <c r="N235" s="27">
        <f t="shared" si="63"/>
        <v>0</v>
      </c>
      <c r="O235" s="27">
        <f t="shared" si="64"/>
        <v>0</v>
      </c>
    </row>
    <row r="236" spans="1:15" ht="13.2" x14ac:dyDescent="0.25">
      <c r="A236" s="13" t="s">
        <v>259</v>
      </c>
      <c r="B236" s="17">
        <f t="shared" si="67"/>
        <v>52595</v>
      </c>
      <c r="C236" s="5">
        <f>125</f>
        <v>125</v>
      </c>
      <c r="D236" s="6">
        <f t="shared" si="58"/>
        <v>23015.339999999997</v>
      </c>
      <c r="E236" s="6">
        <f t="shared" si="59"/>
        <v>2.2203534444444442</v>
      </c>
      <c r="F236" s="6">
        <f>SUM($D$8:D236)</f>
        <v>2010972.0000000028</v>
      </c>
      <c r="G236" s="6">
        <f t="shared" si="66"/>
        <v>476984.66000000003</v>
      </c>
      <c r="H236" s="23">
        <f t="shared" si="60"/>
        <v>-0.40396932000000002</v>
      </c>
      <c r="I236" s="31">
        <f t="shared" si="68"/>
        <v>0.98707298176000002</v>
      </c>
      <c r="J236" s="16">
        <f t="shared" si="61"/>
        <v>10.195612567127593</v>
      </c>
      <c r="K236" s="24" t="s">
        <v>259</v>
      </c>
      <c r="L236" s="25">
        <f t="shared" si="65"/>
        <v>53813</v>
      </c>
      <c r="M236" s="26">
        <f t="shared" si="62"/>
        <v>0</v>
      </c>
      <c r="N236" s="27">
        <f t="shared" si="63"/>
        <v>0</v>
      </c>
      <c r="O236" s="27">
        <f t="shared" si="64"/>
        <v>0</v>
      </c>
    </row>
    <row r="237" spans="1:15" ht="13.2" x14ac:dyDescent="0.25">
      <c r="A237" s="13" t="s">
        <v>260</v>
      </c>
      <c r="B237" s="17">
        <f t="shared" si="67"/>
        <v>52626</v>
      </c>
      <c r="C237" s="5">
        <f>125</f>
        <v>125</v>
      </c>
      <c r="D237" s="6">
        <f t="shared" si="58"/>
        <v>23142.559999999998</v>
      </c>
      <c r="E237" s="6">
        <f t="shared" si="59"/>
        <v>0.19181299999999998</v>
      </c>
      <c r="F237" s="6">
        <f>SUM($D$8:D237)</f>
        <v>2034114.5600000028</v>
      </c>
      <c r="G237" s="6">
        <f t="shared" si="66"/>
        <v>476857.44</v>
      </c>
      <c r="H237" s="23">
        <f t="shared" si="60"/>
        <v>-0.40371488</v>
      </c>
      <c r="I237" s="31">
        <f t="shared" si="68"/>
        <v>0.98708112384000002</v>
      </c>
      <c r="J237" s="16">
        <f t="shared" si="61"/>
        <v>10.2672699707216</v>
      </c>
      <c r="K237" s="24" t="s">
        <v>260</v>
      </c>
      <c r="L237" s="25">
        <f t="shared" si="65"/>
        <v>53844</v>
      </c>
      <c r="M237" s="26">
        <f t="shared" si="62"/>
        <v>0</v>
      </c>
      <c r="N237" s="27">
        <f t="shared" si="63"/>
        <v>0</v>
      </c>
      <c r="O237" s="27">
        <f t="shared" si="64"/>
        <v>0</v>
      </c>
    </row>
    <row r="238" spans="1:15" ht="13.2" x14ac:dyDescent="0.25">
      <c r="A238" s="13" t="s">
        <v>261</v>
      </c>
      <c r="B238" s="17">
        <f t="shared" si="67"/>
        <v>52655</v>
      </c>
      <c r="C238" s="5">
        <f>125</f>
        <v>125</v>
      </c>
      <c r="D238" s="6">
        <f t="shared" si="58"/>
        <v>23267.559999999998</v>
      </c>
      <c r="E238" s="6">
        <f t="shared" si="59"/>
        <v>0.38473711111111109</v>
      </c>
      <c r="F238" s="6">
        <f>SUM($D$8:D238)</f>
        <v>2057382.1200000029</v>
      </c>
      <c r="G238" s="6">
        <f t="shared" si="66"/>
        <v>476732.44</v>
      </c>
      <c r="H238" s="23">
        <f t="shared" si="60"/>
        <v>-0.40346488000000003</v>
      </c>
      <c r="I238" s="31">
        <f t="shared" si="68"/>
        <v>0.98708912384000003</v>
      </c>
      <c r="J238" s="16">
        <f t="shared" si="61"/>
        <v>10.339271744649649</v>
      </c>
      <c r="K238" s="24" t="s">
        <v>261</v>
      </c>
      <c r="L238" s="25">
        <f t="shared" si="65"/>
        <v>53874</v>
      </c>
      <c r="M238" s="26">
        <f t="shared" si="62"/>
        <v>0</v>
      </c>
      <c r="N238" s="27">
        <f t="shared" si="63"/>
        <v>0</v>
      </c>
      <c r="O238" s="27">
        <f t="shared" si="64"/>
        <v>0</v>
      </c>
    </row>
    <row r="239" spans="1:15" ht="13.2" x14ac:dyDescent="0.25">
      <c r="A239" s="13" t="s">
        <v>262</v>
      </c>
      <c r="B239" s="17">
        <f t="shared" si="67"/>
        <v>52686</v>
      </c>
      <c r="C239" s="5">
        <f>125</f>
        <v>125</v>
      </c>
      <c r="D239" s="6">
        <f t="shared" si="58"/>
        <v>23392.559999999998</v>
      </c>
      <c r="E239" s="6">
        <f t="shared" si="59"/>
        <v>0.57863344444444442</v>
      </c>
      <c r="F239" s="6">
        <f>SUM($D$8:D239)</f>
        <v>2080774.680000003</v>
      </c>
      <c r="G239" s="6">
        <f t="shared" si="66"/>
        <v>476607.44</v>
      </c>
      <c r="H239" s="23">
        <f t="shared" si="60"/>
        <v>-0.40321488</v>
      </c>
      <c r="I239" s="31">
        <f t="shared" si="68"/>
        <v>0.98709712384000003</v>
      </c>
      <c r="J239" s="16">
        <f t="shared" si="61"/>
        <v>10.411694364220443</v>
      </c>
      <c r="K239" s="24" t="s">
        <v>262</v>
      </c>
      <c r="L239" s="25">
        <f t="shared" si="65"/>
        <v>53905</v>
      </c>
      <c r="M239" s="26">
        <f t="shared" si="62"/>
        <v>0</v>
      </c>
      <c r="N239" s="27">
        <f t="shared" si="63"/>
        <v>0</v>
      </c>
      <c r="O239" s="27">
        <f t="shared" si="64"/>
        <v>0</v>
      </c>
    </row>
    <row r="240" spans="1:15" ht="13.2" x14ac:dyDescent="0.25">
      <c r="A240" s="13" t="s">
        <v>263</v>
      </c>
      <c r="B240" s="17">
        <f t="shared" si="67"/>
        <v>52717</v>
      </c>
      <c r="C240" s="5">
        <f>125</f>
        <v>125</v>
      </c>
      <c r="D240" s="6">
        <f t="shared" si="58"/>
        <v>23517.559999999998</v>
      </c>
      <c r="E240" s="6">
        <f t="shared" si="59"/>
        <v>0.77357144444444437</v>
      </c>
      <c r="F240" s="6">
        <f>SUM($D$8:D240)</f>
        <v>2104292.240000003</v>
      </c>
      <c r="G240" s="6">
        <f t="shared" si="66"/>
        <v>476482.44</v>
      </c>
      <c r="H240" s="23">
        <f t="shared" si="60"/>
        <v>-0.40296488000000003</v>
      </c>
      <c r="I240" s="31">
        <f t="shared" si="68"/>
        <v>0.98710512384000004</v>
      </c>
      <c r="J240" s="16">
        <f t="shared" si="61"/>
        <v>10.484538178392512</v>
      </c>
      <c r="K240" s="24" t="s">
        <v>263</v>
      </c>
      <c r="L240" s="25">
        <f t="shared" si="65"/>
        <v>53936</v>
      </c>
      <c r="M240" s="26">
        <f t="shared" si="62"/>
        <v>0</v>
      </c>
      <c r="N240" s="27">
        <f t="shared" si="63"/>
        <v>0</v>
      </c>
      <c r="O240" s="27">
        <f t="shared" si="64"/>
        <v>0</v>
      </c>
    </row>
    <row r="241" spans="1:15" ht="13.2" x14ac:dyDescent="0.25">
      <c r="A241" s="13" t="s">
        <v>264</v>
      </c>
      <c r="B241" s="17">
        <f t="shared" si="67"/>
        <v>52747</v>
      </c>
      <c r="C241" s="5">
        <f>125</f>
        <v>125</v>
      </c>
      <c r="D241" s="6">
        <f t="shared" si="58"/>
        <v>23642.559999999998</v>
      </c>
      <c r="E241" s="6">
        <f t="shared" si="59"/>
        <v>0.96955111111111103</v>
      </c>
      <c r="F241" s="6">
        <f>SUM($D$8:D241)</f>
        <v>2127934.8000000031</v>
      </c>
      <c r="G241" s="6">
        <f t="shared" si="66"/>
        <v>476357.44</v>
      </c>
      <c r="H241" s="23">
        <f t="shared" si="60"/>
        <v>-0.40271488</v>
      </c>
      <c r="I241" s="31">
        <f t="shared" si="68"/>
        <v>0.98711312384000005</v>
      </c>
      <c r="J241" s="16">
        <f t="shared" si="61"/>
        <v>10.557803534931347</v>
      </c>
      <c r="K241" s="24" t="s">
        <v>264</v>
      </c>
      <c r="L241" s="25">
        <f t="shared" si="65"/>
        <v>53966</v>
      </c>
      <c r="M241" s="26">
        <f t="shared" si="62"/>
        <v>0</v>
      </c>
      <c r="N241" s="27">
        <f t="shared" si="63"/>
        <v>0</v>
      </c>
      <c r="O241" s="27">
        <f t="shared" si="64"/>
        <v>0</v>
      </c>
    </row>
    <row r="242" spans="1:15" ht="13.2" x14ac:dyDescent="0.25">
      <c r="A242" s="13" t="s">
        <v>265</v>
      </c>
      <c r="B242" s="17">
        <f t="shared" si="67"/>
        <v>52778</v>
      </c>
      <c r="C242" s="5">
        <f>125</f>
        <v>125</v>
      </c>
      <c r="D242" s="6">
        <f t="shared" si="58"/>
        <v>23767.559999999998</v>
      </c>
      <c r="E242" s="6">
        <f t="shared" si="59"/>
        <v>1.1665724444444443</v>
      </c>
      <c r="F242" s="6">
        <f>SUM($D$8:D242)</f>
        <v>2151702.3600000031</v>
      </c>
      <c r="G242" s="6">
        <f t="shared" si="66"/>
        <v>476232.44</v>
      </c>
      <c r="H242" s="23">
        <f t="shared" si="60"/>
        <v>-0.40246488000000002</v>
      </c>
      <c r="I242" s="31">
        <f t="shared" si="68"/>
        <v>0.98712112383999995</v>
      </c>
      <c r="J242" s="16">
        <f t="shared" si="61"/>
        <v>10.63149078040672</v>
      </c>
      <c r="K242" s="24" t="s">
        <v>265</v>
      </c>
      <c r="L242" s="25">
        <f t="shared" si="65"/>
        <v>53997</v>
      </c>
      <c r="M242" s="26">
        <f t="shared" si="62"/>
        <v>0</v>
      </c>
      <c r="N242" s="27">
        <f t="shared" si="63"/>
        <v>0</v>
      </c>
      <c r="O242" s="27">
        <f t="shared" si="64"/>
        <v>0</v>
      </c>
    </row>
    <row r="243" spans="1:15" ht="13.2" x14ac:dyDescent="0.25">
      <c r="A243" s="13" t="s">
        <v>266</v>
      </c>
      <c r="B243" s="17">
        <f t="shared" si="67"/>
        <v>52808</v>
      </c>
      <c r="C243" s="5">
        <f>125</f>
        <v>125</v>
      </c>
      <c r="D243" s="6">
        <f t="shared" si="58"/>
        <v>23892.559999999998</v>
      </c>
      <c r="E243" s="6">
        <f t="shared" si="59"/>
        <v>1.3646354444444442</v>
      </c>
      <c r="F243" s="6">
        <f>SUM($D$8:D243)</f>
        <v>2175594.9200000032</v>
      </c>
      <c r="G243" s="6">
        <f t="shared" si="66"/>
        <v>476107.44</v>
      </c>
      <c r="H243" s="23">
        <f t="shared" si="60"/>
        <v>-0.40221488</v>
      </c>
      <c r="I243" s="31">
        <f t="shared" si="68"/>
        <v>0.98712912383999996</v>
      </c>
      <c r="J243" s="16">
        <f t="shared" si="61"/>
        <v>10.705600260189977</v>
      </c>
      <c r="K243" s="24" t="s">
        <v>266</v>
      </c>
      <c r="L243" s="25">
        <f t="shared" si="65"/>
        <v>54027</v>
      </c>
      <c r="M243" s="26">
        <f t="shared" si="62"/>
        <v>0</v>
      </c>
      <c r="N243" s="27">
        <f t="shared" si="63"/>
        <v>0</v>
      </c>
      <c r="O243" s="27">
        <f t="shared" si="64"/>
        <v>0</v>
      </c>
    </row>
    <row r="244" spans="1:15" ht="13.2" x14ac:dyDescent="0.25">
      <c r="A244" s="13" t="s">
        <v>267</v>
      </c>
      <c r="B244" s="17">
        <f t="shared" si="67"/>
        <v>52839</v>
      </c>
      <c r="C244" s="5">
        <f>125</f>
        <v>125</v>
      </c>
      <c r="D244" s="6">
        <f t="shared" si="58"/>
        <v>24017.559999999998</v>
      </c>
      <c r="E244" s="6">
        <f t="shared" si="59"/>
        <v>1.5637401111111109</v>
      </c>
      <c r="F244" s="6">
        <f>SUM($D$8:D244)</f>
        <v>2199612.4800000032</v>
      </c>
      <c r="G244" s="6">
        <f t="shared" si="66"/>
        <v>475982.44</v>
      </c>
      <c r="H244" s="23">
        <f t="shared" si="60"/>
        <v>-0.40196488000000002</v>
      </c>
      <c r="I244" s="31">
        <f t="shared" si="68"/>
        <v>0.98713712383999996</v>
      </c>
      <c r="J244" s="16">
        <f t="shared" si="61"/>
        <v>10.78013231845139</v>
      </c>
      <c r="K244" s="24" t="s">
        <v>267</v>
      </c>
      <c r="L244" s="25">
        <f t="shared" si="65"/>
        <v>54058</v>
      </c>
      <c r="M244" s="26">
        <f t="shared" si="62"/>
        <v>0</v>
      </c>
      <c r="N244" s="27">
        <f t="shared" si="63"/>
        <v>0</v>
      </c>
      <c r="O244" s="27">
        <f t="shared" si="64"/>
        <v>0</v>
      </c>
    </row>
    <row r="245" spans="1:15" ht="13.2" x14ac:dyDescent="0.25">
      <c r="A245" s="13" t="s">
        <v>268</v>
      </c>
      <c r="B245" s="17">
        <f t="shared" si="67"/>
        <v>52870</v>
      </c>
      <c r="C245" s="5">
        <f>125</f>
        <v>125</v>
      </c>
      <c r="D245" s="6">
        <f t="shared" si="58"/>
        <v>24142.559999999998</v>
      </c>
      <c r="E245" s="6">
        <f t="shared" si="59"/>
        <v>1.7638864444444442</v>
      </c>
      <c r="F245" s="6">
        <f>SUM($D$8:D245)</f>
        <v>2223755.0400000033</v>
      </c>
      <c r="G245" s="6">
        <f t="shared" si="66"/>
        <v>475857.44</v>
      </c>
      <c r="H245" s="23">
        <f t="shared" si="60"/>
        <v>-0.40171488</v>
      </c>
      <c r="I245" s="31">
        <f t="shared" si="68"/>
        <v>0.98714512383999997</v>
      </c>
      <c r="J245" s="16">
        <f t="shared" si="61"/>
        <v>10.855087298157457</v>
      </c>
      <c r="K245" s="24" t="s">
        <v>268</v>
      </c>
      <c r="L245" s="25">
        <f t="shared" si="65"/>
        <v>54089</v>
      </c>
      <c r="M245" s="26">
        <f t="shared" si="62"/>
        <v>0</v>
      </c>
      <c r="N245" s="27">
        <f t="shared" si="63"/>
        <v>0</v>
      </c>
      <c r="O245" s="27">
        <f t="shared" si="64"/>
        <v>0</v>
      </c>
    </row>
    <row r="246" spans="1:15" ht="13.2" x14ac:dyDescent="0.25">
      <c r="A246" s="13" t="s">
        <v>269</v>
      </c>
      <c r="B246" s="17">
        <f t="shared" si="67"/>
        <v>52900</v>
      </c>
      <c r="C246" s="5">
        <f>125</f>
        <v>125</v>
      </c>
      <c r="D246" s="6">
        <f t="shared" si="58"/>
        <v>24267.559999999998</v>
      </c>
      <c r="E246" s="6">
        <f t="shared" si="59"/>
        <v>1.9650744444444441</v>
      </c>
      <c r="F246" s="6">
        <f>SUM($D$8:D246)</f>
        <v>2248022.6000000034</v>
      </c>
      <c r="G246" s="6">
        <f t="shared" si="66"/>
        <v>475732.44</v>
      </c>
      <c r="H246" s="23">
        <f t="shared" si="60"/>
        <v>-0.40146488000000002</v>
      </c>
      <c r="I246" s="31">
        <f t="shared" si="68"/>
        <v>0.98715312383999998</v>
      </c>
      <c r="J246" s="16">
        <f t="shared" si="61"/>
        <v>10.930465541068278</v>
      </c>
      <c r="K246" s="24" t="s">
        <v>269</v>
      </c>
      <c r="L246" s="25">
        <f t="shared" si="65"/>
        <v>54118</v>
      </c>
      <c r="M246" s="26">
        <f t="shared" si="62"/>
        <v>0</v>
      </c>
      <c r="N246" s="27">
        <f t="shared" si="63"/>
        <v>0</v>
      </c>
      <c r="O246" s="27">
        <f t="shared" si="64"/>
        <v>0</v>
      </c>
    </row>
    <row r="247" spans="1:15" ht="13.2" x14ac:dyDescent="0.25">
      <c r="A247" s="13" t="s">
        <v>270</v>
      </c>
      <c r="B247" s="17">
        <f t="shared" si="67"/>
        <v>52931</v>
      </c>
      <c r="C247" s="5">
        <f>125</f>
        <v>125</v>
      </c>
      <c r="D247" s="6">
        <f t="shared" si="58"/>
        <v>24392.559999999998</v>
      </c>
      <c r="E247" s="6">
        <f t="shared" si="59"/>
        <v>2.1673041111111107</v>
      </c>
      <c r="F247" s="6">
        <f>SUM($D$8:D247)</f>
        <v>2272415.1600000034</v>
      </c>
      <c r="G247" s="6">
        <f t="shared" si="66"/>
        <v>475607.44</v>
      </c>
      <c r="H247" s="23">
        <f t="shared" si="60"/>
        <v>-0.40121488</v>
      </c>
      <c r="I247" s="31">
        <f t="shared" si="68"/>
        <v>0.98716112383999999</v>
      </c>
      <c r="J247" s="16">
        <f t="shared" si="61"/>
        <v>11.006267387734889</v>
      </c>
      <c r="K247" s="24" t="s">
        <v>270</v>
      </c>
      <c r="L247" s="25">
        <f t="shared" si="65"/>
        <v>54149</v>
      </c>
      <c r="M247" s="26">
        <f t="shared" si="62"/>
        <v>0</v>
      </c>
      <c r="N247" s="27">
        <f t="shared" si="63"/>
        <v>0</v>
      </c>
      <c r="O247" s="27">
        <f t="shared" si="64"/>
        <v>0</v>
      </c>
    </row>
    <row r="248" spans="1:15" ht="13.2" x14ac:dyDescent="0.25">
      <c r="A248" s="13" t="s">
        <v>271</v>
      </c>
      <c r="B248" s="17">
        <f t="shared" si="67"/>
        <v>52961</v>
      </c>
      <c r="C248" s="5">
        <f>125</f>
        <v>125</v>
      </c>
      <c r="D248" s="6">
        <f t="shared" si="58"/>
        <v>24517.559999999998</v>
      </c>
      <c r="E248" s="6">
        <f t="shared" si="59"/>
        <v>2.370575444444444</v>
      </c>
      <c r="F248" s="6">
        <f>SUM($D$8:D248)</f>
        <v>2296932.7200000035</v>
      </c>
      <c r="G248" s="6">
        <f t="shared" si="66"/>
        <v>475482.44</v>
      </c>
      <c r="H248" s="23">
        <f t="shared" si="60"/>
        <v>-0.40096488000000002</v>
      </c>
      <c r="I248" s="31">
        <f t="shared" si="68"/>
        <v>0.98716912384</v>
      </c>
      <c r="J248" s="16">
        <f t="shared" si="61"/>
        <v>11.082493177496648</v>
      </c>
      <c r="K248" s="24" t="s">
        <v>271</v>
      </c>
      <c r="L248" s="25">
        <f t="shared" si="65"/>
        <v>54179</v>
      </c>
      <c r="M248" s="26">
        <f t="shared" si="62"/>
        <v>0</v>
      </c>
      <c r="N248" s="27">
        <f t="shared" si="63"/>
        <v>0</v>
      </c>
      <c r="O248" s="27">
        <f t="shared" si="64"/>
        <v>0</v>
      </c>
    </row>
    <row r="249" spans="1:15" ht="13.2" x14ac:dyDescent="0.25">
      <c r="A249" s="13" t="s">
        <v>272</v>
      </c>
      <c r="B249" s="17">
        <f t="shared" si="67"/>
        <v>52992</v>
      </c>
      <c r="C249" s="5">
        <f>125</f>
        <v>125</v>
      </c>
      <c r="D249" s="6">
        <f t="shared" si="58"/>
        <v>24644.929999999997</v>
      </c>
      <c r="E249" s="6">
        <f t="shared" si="59"/>
        <v>0.20433274999999998</v>
      </c>
      <c r="F249" s="6">
        <f>SUM($D$8:D249)</f>
        <v>2321577.6500000036</v>
      </c>
      <c r="G249" s="6">
        <f t="shared" si="66"/>
        <v>475355.07</v>
      </c>
      <c r="H249" s="23">
        <f t="shared" si="60"/>
        <v>-0.40071014000000005</v>
      </c>
      <c r="I249" s="31">
        <f t="shared" si="68"/>
        <v>0.98717727552000001</v>
      </c>
      <c r="J249" s="16">
        <f t="shared" si="61"/>
        <v>11.159241272556756</v>
      </c>
      <c r="K249" s="24" t="s">
        <v>272</v>
      </c>
      <c r="L249" s="25">
        <f t="shared" si="65"/>
        <v>54210</v>
      </c>
      <c r="M249" s="26">
        <f t="shared" si="62"/>
        <v>0</v>
      </c>
      <c r="N249" s="27">
        <f t="shared" si="63"/>
        <v>0</v>
      </c>
      <c r="O249" s="27">
        <f t="shared" si="64"/>
        <v>0</v>
      </c>
    </row>
    <row r="250" spans="1:15" ht="13.2" x14ac:dyDescent="0.25">
      <c r="A250" s="13" t="s">
        <v>273</v>
      </c>
      <c r="B250" s="17">
        <f t="shared" si="67"/>
        <v>53021</v>
      </c>
      <c r="C250" s="5">
        <f>125</f>
        <v>125</v>
      </c>
      <c r="D250" s="6">
        <f t="shared" si="58"/>
        <v>24769.929999999997</v>
      </c>
      <c r="E250" s="6">
        <f t="shared" si="59"/>
        <v>0.40977661111111108</v>
      </c>
      <c r="F250" s="6">
        <f>SUM($D$8:D250)</f>
        <v>2346347.5800000038</v>
      </c>
      <c r="G250" s="6">
        <f t="shared" si="66"/>
        <v>475230.07</v>
      </c>
      <c r="H250" s="23">
        <f t="shared" si="60"/>
        <v>-0.40046014000000002</v>
      </c>
      <c r="I250" s="31">
        <f t="shared" si="68"/>
        <v>0.98718527552000002</v>
      </c>
      <c r="J250" s="16">
        <f t="shared" si="61"/>
        <v>11.236323666579318</v>
      </c>
      <c r="K250" s="24" t="s">
        <v>273</v>
      </c>
      <c r="L250" s="25">
        <f t="shared" si="65"/>
        <v>54240</v>
      </c>
      <c r="M250" s="26">
        <f t="shared" si="62"/>
        <v>0</v>
      </c>
      <c r="N250" s="27">
        <f t="shared" si="63"/>
        <v>0</v>
      </c>
      <c r="O250" s="27">
        <f t="shared" si="64"/>
        <v>0</v>
      </c>
    </row>
    <row r="251" spans="1:15" ht="13.2" x14ac:dyDescent="0.25">
      <c r="A251" s="13" t="s">
        <v>274</v>
      </c>
      <c r="B251" s="17">
        <f t="shared" si="67"/>
        <v>53051</v>
      </c>
      <c r="C251" s="5">
        <f>125</f>
        <v>125</v>
      </c>
      <c r="D251" s="6">
        <f t="shared" si="58"/>
        <v>24894.929999999997</v>
      </c>
      <c r="E251" s="6">
        <f t="shared" si="59"/>
        <v>0.61619269444444436</v>
      </c>
      <c r="F251" s="6">
        <f>SUM($D$8:D251)</f>
        <v>2371242.510000004</v>
      </c>
      <c r="G251" s="6">
        <f t="shared" si="66"/>
        <v>475105.07</v>
      </c>
      <c r="H251" s="23">
        <f t="shared" si="60"/>
        <v>-0.40021013999999999</v>
      </c>
      <c r="I251" s="31">
        <f t="shared" si="68"/>
        <v>0.98719327552000002</v>
      </c>
      <c r="J251" s="16">
        <f t="shared" si="61"/>
        <v>11.313831022497753</v>
      </c>
      <c r="K251" s="24" t="s">
        <v>274</v>
      </c>
      <c r="L251" s="25">
        <f t="shared" si="65"/>
        <v>54271</v>
      </c>
      <c r="M251" s="26">
        <f t="shared" si="62"/>
        <v>0</v>
      </c>
      <c r="N251" s="27">
        <f t="shared" si="63"/>
        <v>0</v>
      </c>
      <c r="O251" s="27">
        <f t="shared" si="64"/>
        <v>0</v>
      </c>
    </row>
    <row r="252" spans="1:15" ht="13.2" x14ac:dyDescent="0.25">
      <c r="A252" s="13" t="s">
        <v>275</v>
      </c>
      <c r="B252" s="17">
        <f t="shared" si="67"/>
        <v>53082</v>
      </c>
      <c r="C252" s="5">
        <f>125</f>
        <v>125</v>
      </c>
      <c r="D252" s="6">
        <f t="shared" si="58"/>
        <v>25019.929999999997</v>
      </c>
      <c r="E252" s="6">
        <f t="shared" si="59"/>
        <v>0.82365044444444435</v>
      </c>
      <c r="F252" s="6">
        <f>SUM($D$8:D252)</f>
        <v>2396262.4400000041</v>
      </c>
      <c r="G252" s="6">
        <f t="shared" si="66"/>
        <v>474980.07</v>
      </c>
      <c r="H252" s="23">
        <f t="shared" si="60"/>
        <v>-0.39996014000000002</v>
      </c>
      <c r="I252" s="31">
        <f t="shared" si="68"/>
        <v>0.98720127552000003</v>
      </c>
      <c r="J252" s="16">
        <f t="shared" si="61"/>
        <v>11.391763674757422</v>
      </c>
      <c r="K252" s="24" t="s">
        <v>275</v>
      </c>
      <c r="L252" s="25">
        <f t="shared" si="65"/>
        <v>54302</v>
      </c>
      <c r="M252" s="26">
        <f t="shared" si="62"/>
        <v>0</v>
      </c>
      <c r="N252" s="27">
        <f t="shared" si="63"/>
        <v>0</v>
      </c>
      <c r="O252" s="27">
        <f t="shared" si="64"/>
        <v>0</v>
      </c>
    </row>
    <row r="253" spans="1:15" ht="13.2" x14ac:dyDescent="0.25">
      <c r="A253" s="13" t="s">
        <v>276</v>
      </c>
      <c r="B253" s="17">
        <f t="shared" si="67"/>
        <v>53112</v>
      </c>
      <c r="C253" s="5">
        <f>125</f>
        <v>125</v>
      </c>
      <c r="D253" s="6">
        <f t="shared" si="58"/>
        <v>25144.929999999997</v>
      </c>
      <c r="E253" s="6">
        <f t="shared" si="59"/>
        <v>1.0321498611111111</v>
      </c>
      <c r="F253" s="6">
        <f>SUM($D$8:D253)</f>
        <v>2421407.3700000043</v>
      </c>
      <c r="G253" s="6">
        <f t="shared" si="66"/>
        <v>474855.07</v>
      </c>
      <c r="H253" s="23">
        <f t="shared" si="60"/>
        <v>-0.39971014000000005</v>
      </c>
      <c r="I253" s="31">
        <f t="shared" si="68"/>
        <v>0.98720927552000004</v>
      </c>
      <c r="J253" s="16">
        <f t="shared" si="61"/>
        <v>11.470121956578939</v>
      </c>
      <c r="K253" s="24" t="s">
        <v>276</v>
      </c>
      <c r="L253" s="25">
        <f t="shared" si="65"/>
        <v>54332</v>
      </c>
      <c r="M253" s="26">
        <f t="shared" si="62"/>
        <v>0</v>
      </c>
      <c r="N253" s="27">
        <f t="shared" si="63"/>
        <v>0</v>
      </c>
      <c r="O253" s="27">
        <f t="shared" si="64"/>
        <v>0</v>
      </c>
    </row>
    <row r="254" spans="1:15" ht="13.2" x14ac:dyDescent="0.25">
      <c r="A254" s="13" t="s">
        <v>277</v>
      </c>
      <c r="B254" s="17">
        <f t="shared" si="67"/>
        <v>53143</v>
      </c>
      <c r="C254" s="5">
        <f>125</f>
        <v>125</v>
      </c>
      <c r="D254" s="6">
        <f t="shared" si="58"/>
        <v>25269.929999999997</v>
      </c>
      <c r="E254" s="6">
        <f t="shared" si="59"/>
        <v>1.2416909444444444</v>
      </c>
      <c r="F254" s="6">
        <f>SUM($D$8:D254)</f>
        <v>2446677.3000000045</v>
      </c>
      <c r="G254" s="6">
        <f t="shared" si="66"/>
        <v>474730.07</v>
      </c>
      <c r="H254" s="23">
        <f t="shared" si="60"/>
        <v>-0.39946014000000002</v>
      </c>
      <c r="I254" s="31">
        <f t="shared" si="68"/>
        <v>0.98721727552000005</v>
      </c>
      <c r="J254" s="16">
        <f t="shared" si="61"/>
        <v>11.548906199955617</v>
      </c>
      <c r="K254" s="24" t="s">
        <v>277</v>
      </c>
      <c r="L254" s="25">
        <f t="shared" si="65"/>
        <v>54363</v>
      </c>
      <c r="M254" s="26">
        <f t="shared" si="62"/>
        <v>0</v>
      </c>
      <c r="N254" s="27">
        <f t="shared" si="63"/>
        <v>0</v>
      </c>
      <c r="O254" s="27">
        <f t="shared" si="64"/>
        <v>0</v>
      </c>
    </row>
    <row r="255" spans="1:15" ht="13.2" x14ac:dyDescent="0.25">
      <c r="A255" s="13" t="s">
        <v>278</v>
      </c>
      <c r="B255" s="17">
        <f t="shared" si="67"/>
        <v>53173</v>
      </c>
      <c r="C255" s="5">
        <f>125</f>
        <v>125</v>
      </c>
      <c r="D255" s="6">
        <f t="shared" si="58"/>
        <v>25394.929999999997</v>
      </c>
      <c r="E255" s="6">
        <f t="shared" si="59"/>
        <v>1.4522736944444443</v>
      </c>
      <c r="F255" s="6">
        <f>SUM($D$8:D255)</f>
        <v>2472072.2300000046</v>
      </c>
      <c r="G255" s="6">
        <f t="shared" si="66"/>
        <v>474605.07</v>
      </c>
      <c r="H255" s="23">
        <f t="shared" si="60"/>
        <v>-0.39921013999999999</v>
      </c>
      <c r="I255" s="31">
        <f t="shared" si="68"/>
        <v>0.98722527551999995</v>
      </c>
      <c r="J255" s="16">
        <f t="shared" si="61"/>
        <v>11.628116735650922</v>
      </c>
      <c r="K255" s="24" t="s">
        <v>278</v>
      </c>
      <c r="L255" s="25">
        <f t="shared" si="65"/>
        <v>54393</v>
      </c>
      <c r="M255" s="26">
        <f t="shared" si="62"/>
        <v>0</v>
      </c>
      <c r="N255" s="27">
        <f t="shared" si="63"/>
        <v>0</v>
      </c>
      <c r="O255" s="27">
        <f t="shared" si="64"/>
        <v>0</v>
      </c>
    </row>
    <row r="256" spans="1:15" ht="13.2" x14ac:dyDescent="0.25">
      <c r="A256" s="13" t="s">
        <v>279</v>
      </c>
      <c r="B256" s="17">
        <f t="shared" si="67"/>
        <v>53204</v>
      </c>
      <c r="C256" s="5">
        <f>125</f>
        <v>125</v>
      </c>
      <c r="D256" s="6">
        <f t="shared" ref="D256:D319" si="69">C256+D255+IF(MONTH(B256)=1,ROUND(E255,2),0)</f>
        <v>25519.929999999997</v>
      </c>
      <c r="E256" s="6">
        <f t="shared" ref="E256:E319" si="70">MAX(0,IF(MONTH(B256)=1,0,E255)+(D256-C256)*$C$5*30/360+C256*$C$5*(30-DAY(B256))/360)</f>
        <v>1.6638981111111111</v>
      </c>
      <c r="F256" s="6">
        <f>SUM($D$8:D256)</f>
        <v>2497592.1600000048</v>
      </c>
      <c r="G256" s="6">
        <f t="shared" si="66"/>
        <v>474480.07</v>
      </c>
      <c r="H256" s="23">
        <f t="shared" ref="H256:H319" si="71">D256/$C$2-$H$3</f>
        <v>-0.39896014000000002</v>
      </c>
      <c r="I256" s="31">
        <f t="shared" si="68"/>
        <v>0.98723327551999995</v>
      </c>
      <c r="J256" s="16">
        <f t="shared" ref="J256:J319" si="72">(200*$M$5*I256)/(G256/750+$H$2*G256*G256/(F256+3*G256))</f>
        <v>11.707753893195907</v>
      </c>
      <c r="K256" s="24" t="s">
        <v>279</v>
      </c>
      <c r="L256" s="25">
        <f t="shared" si="65"/>
        <v>54424</v>
      </c>
      <c r="M256" s="26">
        <f t="shared" ref="M256:M319" si="73">MIN($M$5,-N255-O255)</f>
        <v>0</v>
      </c>
      <c r="N256" s="27">
        <f t="shared" ref="N256:N319" si="74">M256+N255+O255</f>
        <v>0</v>
      </c>
      <c r="O256" s="27">
        <f t="shared" ref="O256:O319" si="75">N256*$M$6/12</f>
        <v>0</v>
      </c>
    </row>
    <row r="257" spans="1:15" ht="13.2" x14ac:dyDescent="0.25">
      <c r="A257" s="13" t="s">
        <v>280</v>
      </c>
      <c r="B257" s="17">
        <f t="shared" si="67"/>
        <v>53235</v>
      </c>
      <c r="C257" s="5">
        <f>125</f>
        <v>125</v>
      </c>
      <c r="D257" s="6">
        <f t="shared" si="69"/>
        <v>25644.929999999997</v>
      </c>
      <c r="E257" s="6">
        <f t="shared" si="70"/>
        <v>1.8765641944444444</v>
      </c>
      <c r="F257" s="6">
        <f>SUM($D$8:D257)</f>
        <v>2523237.090000005</v>
      </c>
      <c r="G257" s="6">
        <f t="shared" si="66"/>
        <v>474355.07</v>
      </c>
      <c r="H257" s="23">
        <f t="shared" si="71"/>
        <v>-0.39871014000000005</v>
      </c>
      <c r="I257" s="31">
        <f t="shared" si="68"/>
        <v>0.98724127551999996</v>
      </c>
      <c r="J257" s="16">
        <f t="shared" si="72"/>
        <v>11.787818000886704</v>
      </c>
      <c r="K257" s="24" t="s">
        <v>280</v>
      </c>
      <c r="L257" s="25">
        <f t="shared" si="65"/>
        <v>54455</v>
      </c>
      <c r="M257" s="26">
        <f t="shared" si="73"/>
        <v>0</v>
      </c>
      <c r="N257" s="27">
        <f t="shared" si="74"/>
        <v>0</v>
      </c>
      <c r="O257" s="27">
        <f t="shared" si="75"/>
        <v>0</v>
      </c>
    </row>
    <row r="258" spans="1:15" ht="13.2" x14ac:dyDescent="0.25">
      <c r="A258" s="13" t="s">
        <v>281</v>
      </c>
      <c r="B258" s="17">
        <f t="shared" si="67"/>
        <v>53265</v>
      </c>
      <c r="C258" s="5">
        <f>125</f>
        <v>125</v>
      </c>
      <c r="D258" s="6">
        <f t="shared" si="69"/>
        <v>25769.929999999997</v>
      </c>
      <c r="E258" s="6">
        <f t="shared" si="70"/>
        <v>2.0902719444444444</v>
      </c>
      <c r="F258" s="6">
        <f>SUM($D$8:D258)</f>
        <v>2549007.0200000051</v>
      </c>
      <c r="G258" s="6">
        <f t="shared" si="66"/>
        <v>474230.07</v>
      </c>
      <c r="H258" s="23">
        <f t="shared" si="71"/>
        <v>-0.39846014000000002</v>
      </c>
      <c r="I258" s="31">
        <f t="shared" si="68"/>
        <v>0.98724927551999997</v>
      </c>
      <c r="J258" s="16">
        <f t="shared" si="72"/>
        <v>11.868309385782</v>
      </c>
      <c r="K258" s="24" t="s">
        <v>281</v>
      </c>
      <c r="L258" s="25">
        <f t="shared" si="65"/>
        <v>54483</v>
      </c>
      <c r="M258" s="26">
        <f t="shared" si="73"/>
        <v>0</v>
      </c>
      <c r="N258" s="27">
        <f t="shared" si="74"/>
        <v>0</v>
      </c>
      <c r="O258" s="27">
        <f t="shared" si="75"/>
        <v>0</v>
      </c>
    </row>
    <row r="259" spans="1:15" ht="13.2" x14ac:dyDescent="0.25">
      <c r="A259" s="13" t="s">
        <v>282</v>
      </c>
      <c r="B259" s="17">
        <f t="shared" si="67"/>
        <v>53296</v>
      </c>
      <c r="C259" s="5">
        <f>125</f>
        <v>125</v>
      </c>
      <c r="D259" s="6">
        <f t="shared" si="69"/>
        <v>25894.929999999997</v>
      </c>
      <c r="E259" s="6">
        <f t="shared" si="70"/>
        <v>2.3050213611111112</v>
      </c>
      <c r="F259" s="6">
        <f>SUM($D$8:D259)</f>
        <v>2574901.9500000053</v>
      </c>
      <c r="G259" s="6">
        <f t="shared" si="66"/>
        <v>474105.07</v>
      </c>
      <c r="H259" s="23">
        <f t="shared" si="71"/>
        <v>-0.39821013999999999</v>
      </c>
      <c r="I259" s="31">
        <f t="shared" si="68"/>
        <v>0.98725727551999998</v>
      </c>
      <c r="J259" s="16">
        <f t="shared" si="72"/>
        <v>11.949228373700514</v>
      </c>
      <c r="K259" s="24" t="s">
        <v>282</v>
      </c>
      <c r="L259" s="25">
        <f t="shared" si="65"/>
        <v>54514</v>
      </c>
      <c r="M259" s="26">
        <f t="shared" si="73"/>
        <v>0</v>
      </c>
      <c r="N259" s="27">
        <f t="shared" si="74"/>
        <v>0</v>
      </c>
      <c r="O259" s="27">
        <f t="shared" si="75"/>
        <v>0</v>
      </c>
    </row>
    <row r="260" spans="1:15" ht="13.2" x14ac:dyDescent="0.25">
      <c r="A260" s="13" t="s">
        <v>283</v>
      </c>
      <c r="B260" s="17">
        <f t="shared" si="67"/>
        <v>53326</v>
      </c>
      <c r="C260" s="5">
        <f>125</f>
        <v>125</v>
      </c>
      <c r="D260" s="6">
        <f t="shared" si="69"/>
        <v>26019.929999999997</v>
      </c>
      <c r="E260" s="6">
        <f t="shared" si="70"/>
        <v>2.5208124444444446</v>
      </c>
      <c r="F260" s="6">
        <f>SUM($D$8:D260)</f>
        <v>2600921.8800000055</v>
      </c>
      <c r="G260" s="6">
        <f t="shared" si="66"/>
        <v>473980.07</v>
      </c>
      <c r="H260" s="23">
        <f t="shared" si="71"/>
        <v>-0.39796014000000002</v>
      </c>
      <c r="I260" s="31">
        <f t="shared" si="68"/>
        <v>0.98726527551999999</v>
      </c>
      <c r="J260" s="16">
        <f t="shared" si="72"/>
        <v>12.030575289218529</v>
      </c>
      <c r="K260" s="24" t="s">
        <v>283</v>
      </c>
      <c r="L260" s="25">
        <f t="shared" si="65"/>
        <v>54544</v>
      </c>
      <c r="M260" s="26">
        <f t="shared" si="73"/>
        <v>0</v>
      </c>
      <c r="N260" s="27">
        <f t="shared" si="74"/>
        <v>0</v>
      </c>
      <c r="O260" s="27">
        <f t="shared" si="75"/>
        <v>0</v>
      </c>
    </row>
    <row r="261" spans="1:15" ht="13.2" x14ac:dyDescent="0.25">
      <c r="A261" s="13" t="s">
        <v>284</v>
      </c>
      <c r="B261" s="17">
        <f t="shared" si="67"/>
        <v>53357</v>
      </c>
      <c r="C261" s="5">
        <f>125</f>
        <v>125</v>
      </c>
      <c r="D261" s="6">
        <f t="shared" si="69"/>
        <v>26147.449999999997</v>
      </c>
      <c r="E261" s="6">
        <f t="shared" si="70"/>
        <v>0.21685375000000001</v>
      </c>
      <c r="F261" s="6">
        <f>SUM($D$8:D261)</f>
        <v>2627069.3300000057</v>
      </c>
      <c r="G261" s="6">
        <f t="shared" si="66"/>
        <v>473852.55</v>
      </c>
      <c r="H261" s="23">
        <f t="shared" si="71"/>
        <v>-0.39770510000000003</v>
      </c>
      <c r="I261" s="31">
        <f t="shared" si="68"/>
        <v>0.98727343680000001</v>
      </c>
      <c r="J261" s="16">
        <f t="shared" si="72"/>
        <v>12.112465093268197</v>
      </c>
      <c r="K261" s="24" t="s">
        <v>284</v>
      </c>
      <c r="L261" s="25">
        <f t="shared" si="65"/>
        <v>54575</v>
      </c>
      <c r="M261" s="26">
        <f t="shared" si="73"/>
        <v>0</v>
      </c>
      <c r="N261" s="27">
        <f t="shared" si="74"/>
        <v>0</v>
      </c>
      <c r="O261" s="27">
        <f t="shared" si="75"/>
        <v>0</v>
      </c>
    </row>
    <row r="262" spans="1:15" ht="13.2" x14ac:dyDescent="0.25">
      <c r="A262" s="13" t="s">
        <v>285</v>
      </c>
      <c r="B262" s="17">
        <f t="shared" si="67"/>
        <v>53386</v>
      </c>
      <c r="C262" s="5">
        <f>125</f>
        <v>125</v>
      </c>
      <c r="D262" s="6">
        <f t="shared" si="69"/>
        <v>26272.449999999997</v>
      </c>
      <c r="E262" s="6">
        <f t="shared" si="70"/>
        <v>0.43481861111111109</v>
      </c>
      <c r="F262" s="6">
        <f>SUM($D$8:D262)</f>
        <v>2653341.7800000058</v>
      </c>
      <c r="G262" s="6">
        <f t="shared" si="66"/>
        <v>473727.55</v>
      </c>
      <c r="H262" s="23">
        <f t="shared" si="71"/>
        <v>-0.39745510000000001</v>
      </c>
      <c r="I262" s="31">
        <f t="shared" si="68"/>
        <v>0.98728143680000002</v>
      </c>
      <c r="J262" s="16">
        <f t="shared" si="72"/>
        <v>12.194677105748108</v>
      </c>
      <c r="K262" s="24" t="s">
        <v>285</v>
      </c>
      <c r="L262" s="25">
        <f t="shared" si="65"/>
        <v>54605</v>
      </c>
      <c r="M262" s="26">
        <f t="shared" si="73"/>
        <v>0</v>
      </c>
      <c r="N262" s="27">
        <f t="shared" si="74"/>
        <v>0</v>
      </c>
      <c r="O262" s="27">
        <f t="shared" si="75"/>
        <v>0</v>
      </c>
    </row>
    <row r="263" spans="1:15" ht="13.2" x14ac:dyDescent="0.25">
      <c r="A263" s="13" t="s">
        <v>286</v>
      </c>
      <c r="B263" s="17">
        <f t="shared" si="67"/>
        <v>53416</v>
      </c>
      <c r="C263" s="5">
        <f>125</f>
        <v>125</v>
      </c>
      <c r="D263" s="6">
        <f t="shared" si="69"/>
        <v>26397.449999999997</v>
      </c>
      <c r="E263" s="6">
        <f t="shared" si="70"/>
        <v>0.65375569444444437</v>
      </c>
      <c r="F263" s="6">
        <f>SUM($D$8:D263)</f>
        <v>2679739.230000006</v>
      </c>
      <c r="G263" s="6">
        <f t="shared" si="66"/>
        <v>473602.55</v>
      </c>
      <c r="H263" s="23">
        <f t="shared" si="71"/>
        <v>-0.39720510000000003</v>
      </c>
      <c r="I263" s="31">
        <f t="shared" si="68"/>
        <v>0.98728943680000003</v>
      </c>
      <c r="J263" s="16">
        <f t="shared" si="72"/>
        <v>12.277318020506602</v>
      </c>
      <c r="K263" s="24" t="s">
        <v>286</v>
      </c>
      <c r="L263" s="25">
        <f t="shared" si="65"/>
        <v>54636</v>
      </c>
      <c r="M263" s="26">
        <f t="shared" si="73"/>
        <v>0</v>
      </c>
      <c r="N263" s="27">
        <f t="shared" si="74"/>
        <v>0</v>
      </c>
      <c r="O263" s="27">
        <f t="shared" si="75"/>
        <v>0</v>
      </c>
    </row>
    <row r="264" spans="1:15" ht="13.2" x14ac:dyDescent="0.25">
      <c r="A264" s="13" t="s">
        <v>287</v>
      </c>
      <c r="B264" s="17">
        <f t="shared" si="67"/>
        <v>53447</v>
      </c>
      <c r="C264" s="5">
        <f>125</f>
        <v>125</v>
      </c>
      <c r="D264" s="6">
        <f t="shared" si="69"/>
        <v>26522.449999999997</v>
      </c>
      <c r="E264" s="6">
        <f t="shared" si="70"/>
        <v>0.87373444444444437</v>
      </c>
      <c r="F264" s="6">
        <f>SUM($D$8:D264)</f>
        <v>2706261.6800000062</v>
      </c>
      <c r="G264" s="6">
        <f t="shared" si="66"/>
        <v>473477.55</v>
      </c>
      <c r="H264" s="23">
        <f t="shared" si="71"/>
        <v>-0.39695510000000001</v>
      </c>
      <c r="I264" s="31">
        <f t="shared" si="68"/>
        <v>0.98729743680000004</v>
      </c>
      <c r="J264" s="16">
        <f t="shared" si="72"/>
        <v>12.360388157102344</v>
      </c>
      <c r="K264" s="24" t="s">
        <v>287</v>
      </c>
      <c r="L264" s="25">
        <f t="shared" si="65"/>
        <v>54667</v>
      </c>
      <c r="M264" s="26">
        <f t="shared" si="73"/>
        <v>0</v>
      </c>
      <c r="N264" s="27">
        <f t="shared" si="74"/>
        <v>0</v>
      </c>
      <c r="O264" s="27">
        <f t="shared" si="75"/>
        <v>0</v>
      </c>
    </row>
    <row r="265" spans="1:15" ht="13.2" x14ac:dyDescent="0.25">
      <c r="A265" s="13" t="s">
        <v>288</v>
      </c>
      <c r="B265" s="17">
        <f t="shared" si="67"/>
        <v>53477</v>
      </c>
      <c r="C265" s="5">
        <f>125</f>
        <v>125</v>
      </c>
      <c r="D265" s="6">
        <f t="shared" si="69"/>
        <v>26647.449999999997</v>
      </c>
      <c r="E265" s="6">
        <f t="shared" si="70"/>
        <v>1.0947548611111111</v>
      </c>
      <c r="F265" s="6">
        <f>SUM($D$8:D265)</f>
        <v>2732909.1300000064</v>
      </c>
      <c r="G265" s="6">
        <f t="shared" si="66"/>
        <v>473352.55</v>
      </c>
      <c r="H265" s="23">
        <f t="shared" si="71"/>
        <v>-0.39670510000000003</v>
      </c>
      <c r="I265" s="31">
        <f t="shared" si="68"/>
        <v>0.98730543680000005</v>
      </c>
      <c r="J265" s="16">
        <f t="shared" si="72"/>
        <v>12.443887833839192</v>
      </c>
      <c r="K265" s="24" t="s">
        <v>288</v>
      </c>
      <c r="L265" s="25">
        <f t="shared" si="65"/>
        <v>54697</v>
      </c>
      <c r="M265" s="26">
        <f t="shared" si="73"/>
        <v>0</v>
      </c>
      <c r="N265" s="27">
        <f t="shared" si="74"/>
        <v>0</v>
      </c>
      <c r="O265" s="27">
        <f t="shared" si="75"/>
        <v>0</v>
      </c>
    </row>
    <row r="266" spans="1:15" ht="13.2" x14ac:dyDescent="0.25">
      <c r="A266" s="13" t="s">
        <v>289</v>
      </c>
      <c r="B266" s="17">
        <f t="shared" si="67"/>
        <v>53508</v>
      </c>
      <c r="C266" s="5">
        <f>125</f>
        <v>125</v>
      </c>
      <c r="D266" s="6">
        <f t="shared" si="69"/>
        <v>26772.449999999997</v>
      </c>
      <c r="E266" s="6">
        <f t="shared" si="70"/>
        <v>1.3168169444444444</v>
      </c>
      <c r="F266" s="6">
        <f>SUM($D$8:D266)</f>
        <v>2759681.5800000066</v>
      </c>
      <c r="G266" s="6">
        <f t="shared" si="66"/>
        <v>473227.55</v>
      </c>
      <c r="H266" s="23">
        <f t="shared" si="71"/>
        <v>-0.3964551</v>
      </c>
      <c r="I266" s="31">
        <f t="shared" si="68"/>
        <v>0.98731343680000005</v>
      </c>
      <c r="J266" s="16">
        <f t="shared" si="72"/>
        <v>12.527817367763765</v>
      </c>
      <c r="K266" s="24" t="s">
        <v>289</v>
      </c>
      <c r="L266" s="25">
        <f t="shared" ref="L266:L329" si="76">DATE(YEAR(L265),MONTH(L265)+1,1)</f>
        <v>54728</v>
      </c>
      <c r="M266" s="26">
        <f t="shared" si="73"/>
        <v>0</v>
      </c>
      <c r="N266" s="27">
        <f t="shared" si="74"/>
        <v>0</v>
      </c>
      <c r="O266" s="27">
        <f t="shared" si="75"/>
        <v>0</v>
      </c>
    </row>
    <row r="267" spans="1:15" ht="13.2" x14ac:dyDescent="0.25">
      <c r="A267" s="13" t="s">
        <v>290</v>
      </c>
      <c r="B267" s="17">
        <f t="shared" si="67"/>
        <v>53538</v>
      </c>
      <c r="C267" s="5">
        <f>125</f>
        <v>125</v>
      </c>
      <c r="D267" s="6">
        <f t="shared" si="69"/>
        <v>26897.449999999997</v>
      </c>
      <c r="E267" s="6">
        <f t="shared" si="70"/>
        <v>1.5399206944444443</v>
      </c>
      <c r="F267" s="6">
        <f>SUM($D$8:D267)</f>
        <v>2786579.0300000068</v>
      </c>
      <c r="G267" s="6">
        <f t="shared" ref="G267:G330" si="77">MAX($C$2-D267,50%*$C$2)</f>
        <v>473102.55</v>
      </c>
      <c r="H267" s="23">
        <f t="shared" si="71"/>
        <v>-0.39620510000000003</v>
      </c>
      <c r="I267" s="31">
        <f t="shared" si="68"/>
        <v>0.98732143679999995</v>
      </c>
      <c r="J267" s="16">
        <f t="shared" si="72"/>
        <v>12.612177074663036</v>
      </c>
      <c r="K267" s="24" t="s">
        <v>290</v>
      </c>
      <c r="L267" s="25">
        <f t="shared" si="76"/>
        <v>54758</v>
      </c>
      <c r="M267" s="26">
        <f t="shared" si="73"/>
        <v>0</v>
      </c>
      <c r="N267" s="27">
        <f t="shared" si="74"/>
        <v>0</v>
      </c>
      <c r="O267" s="27">
        <f t="shared" si="75"/>
        <v>0</v>
      </c>
    </row>
    <row r="268" spans="1:15" ht="13.2" x14ac:dyDescent="0.25">
      <c r="A268" s="13" t="s">
        <v>291</v>
      </c>
      <c r="B268" s="17">
        <f t="shared" ref="B268:B331" si="78">DATE(YEAR(B267),MONTH(B267)+1,IF(MONTH(B267)=1,28,30))</f>
        <v>53569</v>
      </c>
      <c r="C268" s="5">
        <f>125</f>
        <v>125</v>
      </c>
      <c r="D268" s="6">
        <f t="shared" si="69"/>
        <v>27022.449999999997</v>
      </c>
      <c r="E268" s="6">
        <f t="shared" si="70"/>
        <v>1.7640661111111111</v>
      </c>
      <c r="F268" s="6">
        <f>SUM($D$8:D268)</f>
        <v>2813601.480000007</v>
      </c>
      <c r="G268" s="6">
        <f t="shared" si="77"/>
        <v>472977.55</v>
      </c>
      <c r="H268" s="23">
        <f t="shared" si="71"/>
        <v>-0.3959551</v>
      </c>
      <c r="I268" s="31">
        <f t="shared" si="68"/>
        <v>0.98732943679999996</v>
      </c>
      <c r="J268" s="16">
        <f t="shared" si="72"/>
        <v>12.696967269061931</v>
      </c>
      <c r="K268" s="24" t="s">
        <v>291</v>
      </c>
      <c r="L268" s="25">
        <f t="shared" si="76"/>
        <v>54789</v>
      </c>
      <c r="M268" s="26">
        <f t="shared" si="73"/>
        <v>0</v>
      </c>
      <c r="N268" s="27">
        <f t="shared" si="74"/>
        <v>0</v>
      </c>
      <c r="O268" s="27">
        <f t="shared" si="75"/>
        <v>0</v>
      </c>
    </row>
    <row r="269" spans="1:15" ht="13.2" x14ac:dyDescent="0.25">
      <c r="A269" s="13" t="s">
        <v>292</v>
      </c>
      <c r="B269" s="17">
        <f t="shared" si="78"/>
        <v>53600</v>
      </c>
      <c r="C269" s="5">
        <f>125</f>
        <v>125</v>
      </c>
      <c r="D269" s="6">
        <f t="shared" si="69"/>
        <v>27147.449999999997</v>
      </c>
      <c r="E269" s="6">
        <f t="shared" si="70"/>
        <v>1.9892531944444445</v>
      </c>
      <c r="F269" s="6">
        <f>SUM($D$8:D269)</f>
        <v>2840748.9300000072</v>
      </c>
      <c r="G269" s="6">
        <f t="shared" si="77"/>
        <v>472852.55</v>
      </c>
      <c r="H269" s="23">
        <f t="shared" si="71"/>
        <v>-0.39570510000000003</v>
      </c>
      <c r="I269" s="31">
        <f t="shared" si="68"/>
        <v>0.98733743679999997</v>
      </c>
      <c r="J269" s="16">
        <f t="shared" si="72"/>
        <v>12.782188264220945</v>
      </c>
      <c r="K269" s="24" t="s">
        <v>292</v>
      </c>
      <c r="L269" s="25">
        <f t="shared" si="76"/>
        <v>54820</v>
      </c>
      <c r="M269" s="26">
        <f t="shared" si="73"/>
        <v>0</v>
      </c>
      <c r="N269" s="27">
        <f t="shared" si="74"/>
        <v>0</v>
      </c>
      <c r="O269" s="27">
        <f t="shared" si="75"/>
        <v>0</v>
      </c>
    </row>
    <row r="270" spans="1:15" ht="13.2" x14ac:dyDescent="0.25">
      <c r="A270" s="13" t="s">
        <v>293</v>
      </c>
      <c r="B270" s="17">
        <f t="shared" si="78"/>
        <v>53630</v>
      </c>
      <c r="C270" s="5">
        <f>125</f>
        <v>125</v>
      </c>
      <c r="D270" s="6">
        <f t="shared" si="69"/>
        <v>27272.449999999997</v>
      </c>
      <c r="E270" s="6">
        <f t="shared" si="70"/>
        <v>2.2154819444444445</v>
      </c>
      <c r="F270" s="6">
        <f>SUM($D$8:D270)</f>
        <v>2868021.3800000073</v>
      </c>
      <c r="G270" s="6">
        <f t="shared" si="77"/>
        <v>472727.55</v>
      </c>
      <c r="H270" s="23">
        <f t="shared" si="71"/>
        <v>-0.3954551</v>
      </c>
      <c r="I270" s="31">
        <f t="shared" si="68"/>
        <v>0.98734543679999998</v>
      </c>
      <c r="J270" s="16">
        <f t="shared" si="72"/>
        <v>12.867840372133747</v>
      </c>
      <c r="K270" s="24" t="s">
        <v>293</v>
      </c>
      <c r="L270" s="25">
        <f t="shared" si="76"/>
        <v>54848</v>
      </c>
      <c r="M270" s="26">
        <f t="shared" si="73"/>
        <v>0</v>
      </c>
      <c r="N270" s="27">
        <f t="shared" si="74"/>
        <v>0</v>
      </c>
      <c r="O270" s="27">
        <f t="shared" si="75"/>
        <v>0</v>
      </c>
    </row>
    <row r="271" spans="1:15" ht="13.2" x14ac:dyDescent="0.25">
      <c r="A271" s="13" t="s">
        <v>294</v>
      </c>
      <c r="B271" s="17">
        <f t="shared" si="78"/>
        <v>53661</v>
      </c>
      <c r="C271" s="5">
        <f>125</f>
        <v>125</v>
      </c>
      <c r="D271" s="6">
        <f t="shared" si="69"/>
        <v>27397.449999999997</v>
      </c>
      <c r="E271" s="6">
        <f t="shared" si="70"/>
        <v>2.4427523611111113</v>
      </c>
      <c r="F271" s="6">
        <f>SUM($D$8:D271)</f>
        <v>2895418.8300000075</v>
      </c>
      <c r="G271" s="6">
        <f t="shared" si="77"/>
        <v>472602.55</v>
      </c>
      <c r="H271" s="23">
        <f t="shared" si="71"/>
        <v>-0.39520510000000003</v>
      </c>
      <c r="I271" s="31">
        <f t="shared" si="68"/>
        <v>0.98735343679999998</v>
      </c>
      <c r="J271" s="16">
        <f t="shared" si="72"/>
        <v>12.953923903524849</v>
      </c>
      <c r="K271" s="24" t="s">
        <v>294</v>
      </c>
      <c r="L271" s="25">
        <f t="shared" si="76"/>
        <v>54879</v>
      </c>
      <c r="M271" s="26">
        <f t="shared" si="73"/>
        <v>0</v>
      </c>
      <c r="N271" s="27">
        <f t="shared" si="74"/>
        <v>0</v>
      </c>
      <c r="O271" s="27">
        <f t="shared" si="75"/>
        <v>0</v>
      </c>
    </row>
    <row r="272" spans="1:15" ht="13.2" x14ac:dyDescent="0.25">
      <c r="A272" s="13" t="s">
        <v>295</v>
      </c>
      <c r="B272" s="17">
        <f t="shared" si="78"/>
        <v>53691</v>
      </c>
      <c r="C272" s="5">
        <f>125</f>
        <v>125</v>
      </c>
      <c r="D272" s="6">
        <f t="shared" si="69"/>
        <v>27522.449999999997</v>
      </c>
      <c r="E272" s="6">
        <f t="shared" si="70"/>
        <v>2.6710644444444447</v>
      </c>
      <c r="F272" s="6">
        <f>SUM($D$8:D272)</f>
        <v>2922941.2800000077</v>
      </c>
      <c r="G272" s="6">
        <f t="shared" si="77"/>
        <v>472477.55</v>
      </c>
      <c r="H272" s="23">
        <f t="shared" si="71"/>
        <v>-0.3949551</v>
      </c>
      <c r="I272" s="31">
        <f t="shared" si="68"/>
        <v>0.98736143679999999</v>
      </c>
      <c r="J272" s="16">
        <f t="shared" si="72"/>
        <v>13.040439167847216</v>
      </c>
      <c r="K272" s="24" t="s">
        <v>295</v>
      </c>
      <c r="L272" s="25">
        <f t="shared" si="76"/>
        <v>54909</v>
      </c>
      <c r="M272" s="26">
        <f t="shared" si="73"/>
        <v>0</v>
      </c>
      <c r="N272" s="27">
        <f t="shared" si="74"/>
        <v>0</v>
      </c>
      <c r="O272" s="27">
        <f t="shared" si="75"/>
        <v>0</v>
      </c>
    </row>
    <row r="273" spans="1:15" ht="13.2" x14ac:dyDescent="0.25">
      <c r="A273" s="13" t="s">
        <v>296</v>
      </c>
      <c r="B273" s="17">
        <f t="shared" si="78"/>
        <v>53722</v>
      </c>
      <c r="C273" s="5">
        <f>125</f>
        <v>125</v>
      </c>
      <c r="D273" s="6">
        <f t="shared" si="69"/>
        <v>27650.119999999995</v>
      </c>
      <c r="E273" s="6">
        <f t="shared" si="70"/>
        <v>0.22937599999999997</v>
      </c>
      <c r="F273" s="6">
        <f>SUM($D$8:D273)</f>
        <v>2950591.4000000078</v>
      </c>
      <c r="G273" s="6">
        <f t="shared" si="77"/>
        <v>472349.88</v>
      </c>
      <c r="H273" s="23">
        <f t="shared" si="71"/>
        <v>-0.39469976000000001</v>
      </c>
      <c r="I273" s="31">
        <f t="shared" si="68"/>
        <v>0.98736960768000004</v>
      </c>
      <c r="J273" s="16">
        <f t="shared" si="72"/>
        <v>13.127519711719588</v>
      </c>
      <c r="K273" s="24" t="s">
        <v>296</v>
      </c>
      <c r="L273" s="25">
        <f t="shared" si="76"/>
        <v>54940</v>
      </c>
      <c r="M273" s="26">
        <f t="shared" si="73"/>
        <v>0</v>
      </c>
      <c r="N273" s="27">
        <f t="shared" si="74"/>
        <v>0</v>
      </c>
      <c r="O273" s="27">
        <f t="shared" si="75"/>
        <v>0</v>
      </c>
    </row>
    <row r="274" spans="1:15" ht="13.2" x14ac:dyDescent="0.25">
      <c r="A274" s="13" t="s">
        <v>297</v>
      </c>
      <c r="B274" s="17">
        <f t="shared" si="78"/>
        <v>53751</v>
      </c>
      <c r="C274" s="5">
        <f>125</f>
        <v>125</v>
      </c>
      <c r="D274" s="6">
        <f t="shared" si="69"/>
        <v>27775.119999999995</v>
      </c>
      <c r="E274" s="6">
        <f t="shared" si="70"/>
        <v>0.45986311111111106</v>
      </c>
      <c r="F274" s="6">
        <f>SUM($D$8:D274)</f>
        <v>2978366.5200000079</v>
      </c>
      <c r="G274" s="6">
        <f t="shared" si="77"/>
        <v>472224.88</v>
      </c>
      <c r="H274" s="23">
        <f t="shared" si="71"/>
        <v>-0.39444976000000004</v>
      </c>
      <c r="I274" s="31">
        <f t="shared" si="68"/>
        <v>0.98737760768000005</v>
      </c>
      <c r="J274" s="16">
        <f t="shared" si="72"/>
        <v>13.214908215247604</v>
      </c>
      <c r="K274" s="24" t="s">
        <v>297</v>
      </c>
      <c r="L274" s="25">
        <f t="shared" si="76"/>
        <v>54970</v>
      </c>
      <c r="M274" s="26">
        <f t="shared" si="73"/>
        <v>0</v>
      </c>
      <c r="N274" s="27">
        <f t="shared" si="74"/>
        <v>0</v>
      </c>
      <c r="O274" s="27">
        <f t="shared" si="75"/>
        <v>0</v>
      </c>
    </row>
    <row r="275" spans="1:15" ht="13.2" x14ac:dyDescent="0.25">
      <c r="A275" s="13" t="s">
        <v>298</v>
      </c>
      <c r="B275" s="17">
        <f t="shared" si="78"/>
        <v>53781</v>
      </c>
      <c r="C275" s="5">
        <f>125</f>
        <v>125</v>
      </c>
      <c r="D275" s="6">
        <f t="shared" si="69"/>
        <v>27900.119999999995</v>
      </c>
      <c r="E275" s="6">
        <f t="shared" si="70"/>
        <v>0.69132244444444435</v>
      </c>
      <c r="F275" s="6">
        <f>SUM($D$8:D275)</f>
        <v>3006266.640000008</v>
      </c>
      <c r="G275" s="6">
        <f t="shared" si="77"/>
        <v>472099.88</v>
      </c>
      <c r="H275" s="23">
        <f t="shared" si="71"/>
        <v>-0.39419976000000001</v>
      </c>
      <c r="I275" s="31">
        <f t="shared" si="68"/>
        <v>0.98738560768000005</v>
      </c>
      <c r="J275" s="16">
        <f t="shared" si="72"/>
        <v>13.302729381168731</v>
      </c>
      <c r="K275" s="24" t="s">
        <v>298</v>
      </c>
      <c r="L275" s="25">
        <f t="shared" si="76"/>
        <v>55001</v>
      </c>
      <c r="M275" s="26">
        <f t="shared" si="73"/>
        <v>0</v>
      </c>
      <c r="N275" s="27">
        <f t="shared" si="74"/>
        <v>0</v>
      </c>
      <c r="O275" s="27">
        <f t="shared" si="75"/>
        <v>0</v>
      </c>
    </row>
    <row r="276" spans="1:15" ht="13.2" x14ac:dyDescent="0.25">
      <c r="A276" s="13" t="s">
        <v>299</v>
      </c>
      <c r="B276" s="17">
        <f t="shared" si="78"/>
        <v>53812</v>
      </c>
      <c r="C276" s="5">
        <f>125</f>
        <v>125</v>
      </c>
      <c r="D276" s="6">
        <f t="shared" si="69"/>
        <v>28025.119999999995</v>
      </c>
      <c r="E276" s="6">
        <f t="shared" si="70"/>
        <v>0.92382344444444431</v>
      </c>
      <c r="F276" s="6">
        <f>SUM($D$8:D276)</f>
        <v>3034291.7600000082</v>
      </c>
      <c r="G276" s="6">
        <f t="shared" si="77"/>
        <v>471974.88</v>
      </c>
      <c r="H276" s="23">
        <f t="shared" si="71"/>
        <v>-0.39394976000000004</v>
      </c>
      <c r="I276" s="31">
        <f t="shared" si="68"/>
        <v>0.98739360767999995</v>
      </c>
      <c r="J276" s="16">
        <f t="shared" si="72"/>
        <v>13.390983513801467</v>
      </c>
      <c r="K276" s="24" t="s">
        <v>299</v>
      </c>
      <c r="L276" s="25">
        <f t="shared" si="76"/>
        <v>55032</v>
      </c>
      <c r="M276" s="26">
        <f t="shared" si="73"/>
        <v>0</v>
      </c>
      <c r="N276" s="27">
        <f t="shared" si="74"/>
        <v>0</v>
      </c>
      <c r="O276" s="27">
        <f t="shared" si="75"/>
        <v>0</v>
      </c>
    </row>
    <row r="277" spans="1:15" ht="13.2" x14ac:dyDescent="0.25">
      <c r="A277" s="13" t="s">
        <v>300</v>
      </c>
      <c r="B277" s="17">
        <f t="shared" si="78"/>
        <v>53842</v>
      </c>
      <c r="C277" s="5">
        <f>125</f>
        <v>125</v>
      </c>
      <c r="D277" s="6">
        <f t="shared" si="69"/>
        <v>28150.119999999995</v>
      </c>
      <c r="E277" s="6">
        <f t="shared" si="70"/>
        <v>1.1573661111111109</v>
      </c>
      <c r="F277" s="6">
        <f>SUM($D$8:D277)</f>
        <v>3062441.8800000083</v>
      </c>
      <c r="G277" s="6">
        <f t="shared" si="77"/>
        <v>471849.88</v>
      </c>
      <c r="H277" s="23">
        <f t="shared" si="71"/>
        <v>-0.39369976000000001</v>
      </c>
      <c r="I277" s="31">
        <f t="shared" si="68"/>
        <v>0.98740160767999996</v>
      </c>
      <c r="J277" s="16">
        <f t="shared" si="72"/>
        <v>13.479670916181169</v>
      </c>
      <c r="K277" s="24" t="s">
        <v>300</v>
      </c>
      <c r="L277" s="25">
        <f t="shared" si="76"/>
        <v>55062</v>
      </c>
      <c r="M277" s="26">
        <f t="shared" si="73"/>
        <v>0</v>
      </c>
      <c r="N277" s="27">
        <f t="shared" si="74"/>
        <v>0</v>
      </c>
      <c r="O277" s="27">
        <f t="shared" si="75"/>
        <v>0</v>
      </c>
    </row>
    <row r="278" spans="1:15" ht="13.2" x14ac:dyDescent="0.25">
      <c r="A278" s="13" t="s">
        <v>301</v>
      </c>
      <c r="B278" s="17">
        <f t="shared" si="78"/>
        <v>53873</v>
      </c>
      <c r="C278" s="5">
        <f>125</f>
        <v>125</v>
      </c>
      <c r="D278" s="6">
        <f t="shared" si="69"/>
        <v>28275.119999999995</v>
      </c>
      <c r="E278" s="6">
        <f t="shared" si="70"/>
        <v>1.3919504444444442</v>
      </c>
      <c r="F278" s="6">
        <f>SUM($D$8:D278)</f>
        <v>3090717.0000000084</v>
      </c>
      <c r="G278" s="6">
        <f t="shared" si="77"/>
        <v>471724.88</v>
      </c>
      <c r="H278" s="23">
        <f t="shared" si="71"/>
        <v>-0.39344976000000004</v>
      </c>
      <c r="I278" s="31">
        <f t="shared" si="68"/>
        <v>0.98740960767999997</v>
      </c>
      <c r="J278" s="16">
        <f t="shared" si="72"/>
        <v>13.568791890057732</v>
      </c>
      <c r="K278" s="24" t="s">
        <v>301</v>
      </c>
      <c r="L278" s="25">
        <f t="shared" si="76"/>
        <v>55093</v>
      </c>
      <c r="M278" s="26">
        <f t="shared" si="73"/>
        <v>0</v>
      </c>
      <c r="N278" s="27">
        <f t="shared" si="74"/>
        <v>0</v>
      </c>
      <c r="O278" s="27">
        <f t="shared" si="75"/>
        <v>0</v>
      </c>
    </row>
    <row r="279" spans="1:15" ht="13.2" x14ac:dyDescent="0.25">
      <c r="A279" s="13" t="s">
        <v>302</v>
      </c>
      <c r="B279" s="17">
        <f t="shared" si="78"/>
        <v>53903</v>
      </c>
      <c r="C279" s="5">
        <f>125</f>
        <v>125</v>
      </c>
      <c r="D279" s="6">
        <f t="shared" si="69"/>
        <v>28400.119999999995</v>
      </c>
      <c r="E279" s="6">
        <f t="shared" si="70"/>
        <v>1.627576444444444</v>
      </c>
      <c r="F279" s="6">
        <f>SUM($D$8:D279)</f>
        <v>3119117.1200000085</v>
      </c>
      <c r="G279" s="6">
        <f t="shared" si="77"/>
        <v>471599.88</v>
      </c>
      <c r="H279" s="23">
        <f t="shared" si="71"/>
        <v>-0.39319976000000001</v>
      </c>
      <c r="I279" s="31">
        <f t="shared" si="68"/>
        <v>0.98741760767999998</v>
      </c>
      <c r="J279" s="16">
        <f t="shared" si="72"/>
        <v>13.658346735893373</v>
      </c>
      <c r="K279" s="24" t="s">
        <v>302</v>
      </c>
      <c r="L279" s="25">
        <f t="shared" si="76"/>
        <v>55123</v>
      </c>
      <c r="M279" s="26">
        <f t="shared" si="73"/>
        <v>0</v>
      </c>
      <c r="N279" s="27">
        <f t="shared" si="74"/>
        <v>0</v>
      </c>
      <c r="O279" s="27">
        <f t="shared" si="75"/>
        <v>0</v>
      </c>
    </row>
    <row r="280" spans="1:15" ht="13.2" x14ac:dyDescent="0.25">
      <c r="A280" s="13" t="s">
        <v>303</v>
      </c>
      <c r="B280" s="17">
        <f t="shared" si="78"/>
        <v>53934</v>
      </c>
      <c r="C280" s="5">
        <f>125</f>
        <v>125</v>
      </c>
      <c r="D280" s="6">
        <f t="shared" si="69"/>
        <v>28525.119999999995</v>
      </c>
      <c r="E280" s="6">
        <f t="shared" si="70"/>
        <v>1.8642441111111108</v>
      </c>
      <c r="F280" s="6">
        <f>SUM($D$8:D280)</f>
        <v>3147642.2400000086</v>
      </c>
      <c r="G280" s="6">
        <f t="shared" si="77"/>
        <v>471474.88</v>
      </c>
      <c r="H280" s="23">
        <f t="shared" si="71"/>
        <v>-0.39294976000000004</v>
      </c>
      <c r="I280" s="31">
        <f t="shared" si="68"/>
        <v>0.98742560767999998</v>
      </c>
      <c r="J280" s="16">
        <f t="shared" si="72"/>
        <v>13.748335752860323</v>
      </c>
      <c r="K280" s="24" t="s">
        <v>303</v>
      </c>
      <c r="L280" s="25">
        <f t="shared" si="76"/>
        <v>55154</v>
      </c>
      <c r="M280" s="26">
        <f t="shared" si="73"/>
        <v>0</v>
      </c>
      <c r="N280" s="27">
        <f t="shared" si="74"/>
        <v>0</v>
      </c>
      <c r="O280" s="27">
        <f t="shared" si="75"/>
        <v>0</v>
      </c>
    </row>
    <row r="281" spans="1:15" ht="13.2" x14ac:dyDescent="0.25">
      <c r="A281" s="13" t="s">
        <v>304</v>
      </c>
      <c r="B281" s="17">
        <f t="shared" si="78"/>
        <v>53965</v>
      </c>
      <c r="C281" s="5">
        <f>125</f>
        <v>125</v>
      </c>
      <c r="D281" s="6">
        <f t="shared" si="69"/>
        <v>28650.119999999995</v>
      </c>
      <c r="E281" s="6">
        <f t="shared" si="70"/>
        <v>2.1019534444444439</v>
      </c>
      <c r="F281" s="6">
        <f>SUM($D$8:D281)</f>
        <v>3176292.3600000087</v>
      </c>
      <c r="G281" s="6">
        <f t="shared" si="77"/>
        <v>471349.88</v>
      </c>
      <c r="H281" s="23">
        <f t="shared" si="71"/>
        <v>-0.39269976000000001</v>
      </c>
      <c r="I281" s="31">
        <f t="shared" si="68"/>
        <v>0.98743360767999999</v>
      </c>
      <c r="J281" s="16">
        <f t="shared" si="72"/>
        <v>13.838759238838643</v>
      </c>
      <c r="K281" s="24" t="s">
        <v>304</v>
      </c>
      <c r="L281" s="25">
        <f t="shared" si="76"/>
        <v>55185</v>
      </c>
      <c r="M281" s="26">
        <f t="shared" si="73"/>
        <v>0</v>
      </c>
      <c r="N281" s="27">
        <f t="shared" si="74"/>
        <v>0</v>
      </c>
      <c r="O281" s="27">
        <f t="shared" si="75"/>
        <v>0</v>
      </c>
    </row>
    <row r="282" spans="1:15" ht="13.2" x14ac:dyDescent="0.25">
      <c r="A282" s="13" t="s">
        <v>305</v>
      </c>
      <c r="B282" s="17">
        <f t="shared" si="78"/>
        <v>53995</v>
      </c>
      <c r="C282" s="5">
        <f>125</f>
        <v>125</v>
      </c>
      <c r="D282" s="6">
        <f t="shared" si="69"/>
        <v>28775.119999999995</v>
      </c>
      <c r="E282" s="6">
        <f t="shared" si="70"/>
        <v>2.340704444444444</v>
      </c>
      <c r="F282" s="6">
        <f>SUM($D$8:D282)</f>
        <v>3205067.4800000088</v>
      </c>
      <c r="G282" s="6">
        <f t="shared" si="77"/>
        <v>471224.88</v>
      </c>
      <c r="H282" s="23">
        <f t="shared" si="71"/>
        <v>-0.39244976000000004</v>
      </c>
      <c r="I282" s="31">
        <f t="shared" si="68"/>
        <v>0.98744160768</v>
      </c>
      <c r="J282" s="16">
        <f t="shared" si="72"/>
        <v>13.92961749041396</v>
      </c>
      <c r="K282" s="24" t="s">
        <v>305</v>
      </c>
      <c r="L282" s="25">
        <f t="shared" si="76"/>
        <v>55213</v>
      </c>
      <c r="M282" s="26">
        <f t="shared" si="73"/>
        <v>0</v>
      </c>
      <c r="N282" s="27">
        <f t="shared" si="74"/>
        <v>0</v>
      </c>
      <c r="O282" s="27">
        <f t="shared" si="75"/>
        <v>0</v>
      </c>
    </row>
    <row r="283" spans="1:15" ht="13.2" x14ac:dyDescent="0.25">
      <c r="A283" s="13" t="s">
        <v>306</v>
      </c>
      <c r="B283" s="17">
        <f t="shared" si="78"/>
        <v>54026</v>
      </c>
      <c r="C283" s="5">
        <f>125</f>
        <v>125</v>
      </c>
      <c r="D283" s="6">
        <f t="shared" si="69"/>
        <v>28900.119999999995</v>
      </c>
      <c r="E283" s="6">
        <f t="shared" si="70"/>
        <v>2.5804971111111108</v>
      </c>
      <c r="F283" s="6">
        <f>SUM($D$8:D283)</f>
        <v>3233967.6000000089</v>
      </c>
      <c r="G283" s="6">
        <f t="shared" si="77"/>
        <v>471099.88</v>
      </c>
      <c r="H283" s="23">
        <f t="shared" si="71"/>
        <v>-0.39219976000000001</v>
      </c>
      <c r="I283" s="31">
        <f t="shared" si="68"/>
        <v>0.98744960768000001</v>
      </c>
      <c r="J283" s="16">
        <f t="shared" si="72"/>
        <v>14.020910802875273</v>
      </c>
      <c r="K283" s="24" t="s">
        <v>306</v>
      </c>
      <c r="L283" s="25">
        <f t="shared" si="76"/>
        <v>55244</v>
      </c>
      <c r="M283" s="26">
        <f t="shared" si="73"/>
        <v>0</v>
      </c>
      <c r="N283" s="27">
        <f t="shared" si="74"/>
        <v>0</v>
      </c>
      <c r="O283" s="27">
        <f t="shared" si="75"/>
        <v>0</v>
      </c>
    </row>
    <row r="284" spans="1:15" ht="13.2" x14ac:dyDescent="0.25">
      <c r="A284" s="13" t="s">
        <v>307</v>
      </c>
      <c r="B284" s="17">
        <f t="shared" si="78"/>
        <v>54056</v>
      </c>
      <c r="C284" s="5">
        <f>125</f>
        <v>125</v>
      </c>
      <c r="D284" s="6">
        <f t="shared" si="69"/>
        <v>29025.119999999995</v>
      </c>
      <c r="E284" s="6">
        <f t="shared" si="70"/>
        <v>2.8213314444444442</v>
      </c>
      <c r="F284" s="6">
        <f>SUM($D$8:D284)</f>
        <v>3262992.7200000091</v>
      </c>
      <c r="G284" s="6">
        <f t="shared" si="77"/>
        <v>470974.88</v>
      </c>
      <c r="H284" s="23">
        <f t="shared" si="71"/>
        <v>-0.39194976000000004</v>
      </c>
      <c r="I284" s="31">
        <f t="shared" si="68"/>
        <v>0.98745760768000002</v>
      </c>
      <c r="J284" s="16">
        <f t="shared" si="72"/>
        <v>14.112639470212716</v>
      </c>
      <c r="K284" s="24" t="s">
        <v>307</v>
      </c>
      <c r="L284" s="25">
        <f t="shared" si="76"/>
        <v>55274</v>
      </c>
      <c r="M284" s="26">
        <f t="shared" si="73"/>
        <v>0</v>
      </c>
      <c r="N284" s="27">
        <f t="shared" si="74"/>
        <v>0</v>
      </c>
      <c r="O284" s="27">
        <f t="shared" si="75"/>
        <v>0</v>
      </c>
    </row>
    <row r="285" spans="1:15" ht="13.2" x14ac:dyDescent="0.25">
      <c r="A285" s="13" t="s">
        <v>308</v>
      </c>
      <c r="B285" s="17">
        <f t="shared" si="78"/>
        <v>54087</v>
      </c>
      <c r="C285" s="5">
        <f>125</f>
        <v>125</v>
      </c>
      <c r="D285" s="6">
        <f t="shared" si="69"/>
        <v>29152.939999999995</v>
      </c>
      <c r="E285" s="6">
        <f t="shared" si="70"/>
        <v>0.24189949999999996</v>
      </c>
      <c r="F285" s="6">
        <f>SUM($D$8:D285)</f>
        <v>3292145.660000009</v>
      </c>
      <c r="G285" s="6">
        <f t="shared" si="77"/>
        <v>470847.06</v>
      </c>
      <c r="H285" s="23">
        <f t="shared" si="71"/>
        <v>-0.39169412000000003</v>
      </c>
      <c r="I285" s="31">
        <f t="shared" si="68"/>
        <v>0.98746578815999997</v>
      </c>
      <c r="J285" s="16">
        <f t="shared" si="72"/>
        <v>14.204957748090028</v>
      </c>
      <c r="K285" s="24" t="s">
        <v>308</v>
      </c>
      <c r="L285" s="25">
        <f t="shared" si="76"/>
        <v>55305</v>
      </c>
      <c r="M285" s="26">
        <f t="shared" si="73"/>
        <v>0</v>
      </c>
      <c r="N285" s="27">
        <f t="shared" si="74"/>
        <v>0</v>
      </c>
      <c r="O285" s="27">
        <f t="shared" si="75"/>
        <v>0</v>
      </c>
    </row>
    <row r="286" spans="1:15" ht="13.2" x14ac:dyDescent="0.25">
      <c r="A286" s="13" t="s">
        <v>309</v>
      </c>
      <c r="B286" s="17">
        <f t="shared" si="78"/>
        <v>54116</v>
      </c>
      <c r="C286" s="5">
        <f>125</f>
        <v>125</v>
      </c>
      <c r="D286" s="6">
        <f t="shared" si="69"/>
        <v>29277.939999999995</v>
      </c>
      <c r="E286" s="6">
        <f t="shared" si="70"/>
        <v>0.48491011111111104</v>
      </c>
      <c r="F286" s="6">
        <f>SUM($D$8:D286)</f>
        <v>3321423.6000000089</v>
      </c>
      <c r="G286" s="6">
        <f t="shared" si="77"/>
        <v>470722.06</v>
      </c>
      <c r="H286" s="23">
        <f t="shared" si="71"/>
        <v>-0.39144412000000001</v>
      </c>
      <c r="I286" s="31">
        <f t="shared" si="68"/>
        <v>0.98747378815999998</v>
      </c>
      <c r="J286" s="16">
        <f t="shared" si="72"/>
        <v>14.297567437894118</v>
      </c>
      <c r="K286" s="24" t="s">
        <v>309</v>
      </c>
      <c r="L286" s="25">
        <f t="shared" si="76"/>
        <v>55335</v>
      </c>
      <c r="M286" s="26">
        <f t="shared" si="73"/>
        <v>0</v>
      </c>
      <c r="N286" s="27">
        <f t="shared" si="74"/>
        <v>0</v>
      </c>
      <c r="O286" s="27">
        <f t="shared" si="75"/>
        <v>0</v>
      </c>
    </row>
    <row r="287" spans="1:15" ht="13.2" x14ac:dyDescent="0.25">
      <c r="A287" s="13" t="s">
        <v>310</v>
      </c>
      <c r="B287" s="17">
        <f t="shared" si="78"/>
        <v>54147</v>
      </c>
      <c r="C287" s="5">
        <f>125</f>
        <v>125</v>
      </c>
      <c r="D287" s="6">
        <f t="shared" si="69"/>
        <v>29402.939999999995</v>
      </c>
      <c r="E287" s="6">
        <f t="shared" si="70"/>
        <v>0.7288929444444443</v>
      </c>
      <c r="F287" s="6">
        <f>SUM($D$8:D287)</f>
        <v>3350826.5400000089</v>
      </c>
      <c r="G287" s="6">
        <f t="shared" si="77"/>
        <v>470597.06</v>
      </c>
      <c r="H287" s="23">
        <f t="shared" si="71"/>
        <v>-0.39119412000000003</v>
      </c>
      <c r="I287" s="31">
        <f t="shared" si="68"/>
        <v>0.98748178815999998</v>
      </c>
      <c r="J287" s="16">
        <f t="shared" si="72"/>
        <v>14.390613365785022</v>
      </c>
      <c r="K287" s="24" t="s">
        <v>310</v>
      </c>
      <c r="L287" s="25">
        <f t="shared" si="76"/>
        <v>55366</v>
      </c>
      <c r="M287" s="26">
        <f t="shared" si="73"/>
        <v>0</v>
      </c>
      <c r="N287" s="27">
        <f t="shared" si="74"/>
        <v>0</v>
      </c>
      <c r="O287" s="27">
        <f t="shared" si="75"/>
        <v>0</v>
      </c>
    </row>
    <row r="288" spans="1:15" ht="13.2" x14ac:dyDescent="0.25">
      <c r="A288" s="13" t="s">
        <v>311</v>
      </c>
      <c r="B288" s="17">
        <f t="shared" si="78"/>
        <v>54178</v>
      </c>
      <c r="C288" s="5">
        <f>125</f>
        <v>125</v>
      </c>
      <c r="D288" s="6">
        <f t="shared" si="69"/>
        <v>29527.939999999995</v>
      </c>
      <c r="E288" s="6">
        <f t="shared" si="70"/>
        <v>0.97391744444444428</v>
      </c>
      <c r="F288" s="6">
        <f>SUM($D$8:D288)</f>
        <v>3380354.4800000088</v>
      </c>
      <c r="G288" s="6">
        <f t="shared" si="77"/>
        <v>470472.06</v>
      </c>
      <c r="H288" s="23">
        <f t="shared" si="71"/>
        <v>-0.39094412000000001</v>
      </c>
      <c r="I288" s="31">
        <f t="shared" si="68"/>
        <v>0.98748978815999999</v>
      </c>
      <c r="J288" s="16">
        <f t="shared" si="72"/>
        <v>14.484095820508658</v>
      </c>
      <c r="K288" s="24" t="s">
        <v>311</v>
      </c>
      <c r="L288" s="25">
        <f t="shared" si="76"/>
        <v>55397</v>
      </c>
      <c r="M288" s="26">
        <f t="shared" si="73"/>
        <v>0</v>
      </c>
      <c r="N288" s="27">
        <f t="shared" si="74"/>
        <v>0</v>
      </c>
      <c r="O288" s="27">
        <f t="shared" si="75"/>
        <v>0</v>
      </c>
    </row>
    <row r="289" spans="1:15" ht="13.2" x14ac:dyDescent="0.25">
      <c r="A289" s="13" t="s">
        <v>312</v>
      </c>
      <c r="B289" s="17">
        <f t="shared" si="78"/>
        <v>54208</v>
      </c>
      <c r="C289" s="5">
        <f>125</f>
        <v>125</v>
      </c>
      <c r="D289" s="6">
        <f t="shared" si="69"/>
        <v>29652.939999999995</v>
      </c>
      <c r="E289" s="6">
        <f t="shared" si="70"/>
        <v>1.2199836111111109</v>
      </c>
      <c r="F289" s="6">
        <f>SUM($D$8:D289)</f>
        <v>3410007.4200000088</v>
      </c>
      <c r="G289" s="6">
        <f t="shared" si="77"/>
        <v>470347.06</v>
      </c>
      <c r="H289" s="23">
        <f t="shared" si="71"/>
        <v>-0.39069412000000003</v>
      </c>
      <c r="I289" s="31">
        <f t="shared" si="68"/>
        <v>0.98749778816</v>
      </c>
      <c r="J289" s="16">
        <f t="shared" si="72"/>
        <v>14.578015089501219</v>
      </c>
      <c r="K289" s="24" t="s">
        <v>312</v>
      </c>
      <c r="L289" s="25">
        <f t="shared" si="76"/>
        <v>55427</v>
      </c>
      <c r="M289" s="26">
        <f t="shared" si="73"/>
        <v>0</v>
      </c>
      <c r="N289" s="27">
        <f t="shared" si="74"/>
        <v>0</v>
      </c>
      <c r="O289" s="27">
        <f t="shared" si="75"/>
        <v>0</v>
      </c>
    </row>
    <row r="290" spans="1:15" ht="13.2" x14ac:dyDescent="0.25">
      <c r="A290" s="13" t="s">
        <v>313</v>
      </c>
      <c r="B290" s="17">
        <f t="shared" si="78"/>
        <v>54239</v>
      </c>
      <c r="C290" s="5">
        <f>125</f>
        <v>125</v>
      </c>
      <c r="D290" s="6">
        <f t="shared" si="69"/>
        <v>29777.939999999995</v>
      </c>
      <c r="E290" s="6">
        <f t="shared" si="70"/>
        <v>1.4670914444444443</v>
      </c>
      <c r="F290" s="6">
        <f>SUM($D$8:D290)</f>
        <v>3439785.3600000087</v>
      </c>
      <c r="G290" s="6">
        <f t="shared" si="77"/>
        <v>470222.06</v>
      </c>
      <c r="H290" s="23">
        <f t="shared" si="71"/>
        <v>-0.39044412000000001</v>
      </c>
      <c r="I290" s="31">
        <f t="shared" si="68"/>
        <v>0.98750578816000001</v>
      </c>
      <c r="J290" s="16">
        <f t="shared" si="72"/>
        <v>14.67237145888706</v>
      </c>
      <c r="K290" s="24" t="s">
        <v>313</v>
      </c>
      <c r="L290" s="25">
        <f t="shared" si="76"/>
        <v>55458</v>
      </c>
      <c r="M290" s="26">
        <f t="shared" si="73"/>
        <v>0</v>
      </c>
      <c r="N290" s="27">
        <f t="shared" si="74"/>
        <v>0</v>
      </c>
      <c r="O290" s="27">
        <f t="shared" si="75"/>
        <v>0</v>
      </c>
    </row>
    <row r="291" spans="1:15" ht="13.2" x14ac:dyDescent="0.25">
      <c r="A291" s="13" t="s">
        <v>314</v>
      </c>
      <c r="B291" s="17">
        <f t="shared" si="78"/>
        <v>54269</v>
      </c>
      <c r="C291" s="5">
        <f>125</f>
        <v>125</v>
      </c>
      <c r="D291" s="6">
        <f t="shared" si="69"/>
        <v>29902.939999999995</v>
      </c>
      <c r="E291" s="6">
        <f t="shared" si="70"/>
        <v>1.7152409444444443</v>
      </c>
      <c r="F291" s="6">
        <f>SUM($D$8:D291)</f>
        <v>3469688.3000000087</v>
      </c>
      <c r="G291" s="6">
        <f t="shared" si="77"/>
        <v>470097.06</v>
      </c>
      <c r="H291" s="23">
        <f t="shared" si="71"/>
        <v>-0.39019412000000003</v>
      </c>
      <c r="I291" s="31">
        <f t="shared" si="68"/>
        <v>0.98751378816000002</v>
      </c>
      <c r="J291" s="16">
        <f t="shared" si="72"/>
        <v>14.76716521347659</v>
      </c>
      <c r="K291" s="24" t="s">
        <v>314</v>
      </c>
      <c r="L291" s="25">
        <f t="shared" si="76"/>
        <v>55488</v>
      </c>
      <c r="M291" s="26">
        <f t="shared" si="73"/>
        <v>0</v>
      </c>
      <c r="N291" s="27">
        <f t="shared" si="74"/>
        <v>0</v>
      </c>
      <c r="O291" s="27">
        <f t="shared" si="75"/>
        <v>0</v>
      </c>
    </row>
    <row r="292" spans="1:15" ht="13.2" x14ac:dyDescent="0.25">
      <c r="A292" s="13" t="s">
        <v>315</v>
      </c>
      <c r="B292" s="17">
        <f t="shared" si="78"/>
        <v>54300</v>
      </c>
      <c r="C292" s="5">
        <f>125</f>
        <v>125</v>
      </c>
      <c r="D292" s="6">
        <f t="shared" si="69"/>
        <v>30027.939999999995</v>
      </c>
      <c r="E292" s="6">
        <f t="shared" si="70"/>
        <v>1.9644321111111109</v>
      </c>
      <c r="F292" s="6">
        <f>SUM($D$8:D292)</f>
        <v>3499716.2400000086</v>
      </c>
      <c r="G292" s="6">
        <f t="shared" si="77"/>
        <v>469972.06</v>
      </c>
      <c r="H292" s="23">
        <f t="shared" si="71"/>
        <v>-0.38994412000000001</v>
      </c>
      <c r="I292" s="31">
        <f t="shared" si="68"/>
        <v>0.98752178816000002</v>
      </c>
      <c r="J292" s="16">
        <f t="shared" si="72"/>
        <v>14.862396636764164</v>
      </c>
      <c r="K292" s="24" t="s">
        <v>315</v>
      </c>
      <c r="L292" s="25">
        <f t="shared" si="76"/>
        <v>55519</v>
      </c>
      <c r="M292" s="26">
        <f t="shared" si="73"/>
        <v>0</v>
      </c>
      <c r="N292" s="27">
        <f t="shared" si="74"/>
        <v>0</v>
      </c>
      <c r="O292" s="27">
        <f t="shared" si="75"/>
        <v>0</v>
      </c>
    </row>
    <row r="293" spans="1:15" ht="13.2" x14ac:dyDescent="0.25">
      <c r="A293" s="13" t="s">
        <v>316</v>
      </c>
      <c r="B293" s="17">
        <f t="shared" si="78"/>
        <v>54331</v>
      </c>
      <c r="C293" s="5">
        <f>125</f>
        <v>125</v>
      </c>
      <c r="D293" s="6">
        <f t="shared" si="69"/>
        <v>30152.939999999995</v>
      </c>
      <c r="E293" s="6">
        <f t="shared" si="70"/>
        <v>2.2146649444444444</v>
      </c>
      <c r="F293" s="6">
        <f>SUM($D$8:D293)</f>
        <v>3529869.1800000085</v>
      </c>
      <c r="G293" s="6">
        <f t="shared" si="77"/>
        <v>469847.06</v>
      </c>
      <c r="H293" s="23">
        <f t="shared" si="71"/>
        <v>-0.38969412000000003</v>
      </c>
      <c r="I293" s="31">
        <f t="shared" si="68"/>
        <v>0.98752978816000003</v>
      </c>
      <c r="J293" s="16">
        <f t="shared" si="72"/>
        <v>14.958066010926018</v>
      </c>
      <c r="K293" s="24" t="s">
        <v>316</v>
      </c>
      <c r="L293" s="25">
        <f t="shared" si="76"/>
        <v>55550</v>
      </c>
      <c r="M293" s="26">
        <f t="shared" si="73"/>
        <v>0</v>
      </c>
      <c r="N293" s="27">
        <f t="shared" si="74"/>
        <v>0</v>
      </c>
      <c r="O293" s="27">
        <f t="shared" si="75"/>
        <v>0</v>
      </c>
    </row>
    <row r="294" spans="1:15" ht="13.2" x14ac:dyDescent="0.25">
      <c r="A294" s="13" t="s">
        <v>317</v>
      </c>
      <c r="B294" s="17">
        <f t="shared" si="78"/>
        <v>54361</v>
      </c>
      <c r="C294" s="5">
        <f>125</f>
        <v>125</v>
      </c>
      <c r="D294" s="6">
        <f t="shared" si="69"/>
        <v>30277.939999999995</v>
      </c>
      <c r="E294" s="6">
        <f t="shared" si="70"/>
        <v>2.4659394444444445</v>
      </c>
      <c r="F294" s="6">
        <f>SUM($D$8:D294)</f>
        <v>3560147.1200000085</v>
      </c>
      <c r="G294" s="6">
        <f t="shared" si="77"/>
        <v>469722.06</v>
      </c>
      <c r="H294" s="23">
        <f t="shared" si="71"/>
        <v>-0.38944412</v>
      </c>
      <c r="I294" s="31">
        <f t="shared" si="68"/>
        <v>0.98753778816000004</v>
      </c>
      <c r="J294" s="16">
        <f t="shared" si="72"/>
        <v>15.054173616818172</v>
      </c>
      <c r="K294" s="24" t="s">
        <v>317</v>
      </c>
      <c r="L294" s="25">
        <f t="shared" si="76"/>
        <v>55579</v>
      </c>
      <c r="M294" s="26">
        <f t="shared" si="73"/>
        <v>0</v>
      </c>
      <c r="N294" s="27">
        <f t="shared" si="74"/>
        <v>0</v>
      </c>
      <c r="O294" s="27">
        <f t="shared" si="75"/>
        <v>0</v>
      </c>
    </row>
    <row r="295" spans="1:15" ht="13.2" x14ac:dyDescent="0.25">
      <c r="A295" s="13" t="s">
        <v>318</v>
      </c>
      <c r="B295" s="17">
        <f t="shared" si="78"/>
        <v>54392</v>
      </c>
      <c r="C295" s="5">
        <f>125</f>
        <v>125</v>
      </c>
      <c r="D295" s="6">
        <f t="shared" si="69"/>
        <v>30402.939999999995</v>
      </c>
      <c r="E295" s="6">
        <f t="shared" si="70"/>
        <v>2.7182556111111111</v>
      </c>
      <c r="F295" s="6">
        <f>SUM($D$8:D295)</f>
        <v>3590550.0600000084</v>
      </c>
      <c r="G295" s="6">
        <f t="shared" si="77"/>
        <v>469597.06</v>
      </c>
      <c r="H295" s="23">
        <f t="shared" si="71"/>
        <v>-0.38919412000000003</v>
      </c>
      <c r="I295" s="31">
        <f t="shared" si="68"/>
        <v>0.98754578816000005</v>
      </c>
      <c r="J295" s="16">
        <f t="shared" si="72"/>
        <v>15.150719733974393</v>
      </c>
      <c r="K295" s="24" t="s">
        <v>318</v>
      </c>
      <c r="L295" s="25">
        <f t="shared" si="76"/>
        <v>55610</v>
      </c>
      <c r="M295" s="26">
        <f t="shared" si="73"/>
        <v>0</v>
      </c>
      <c r="N295" s="27">
        <f t="shared" si="74"/>
        <v>0</v>
      </c>
      <c r="O295" s="27">
        <f t="shared" si="75"/>
        <v>0</v>
      </c>
    </row>
    <row r="296" spans="1:15" ht="13.2" x14ac:dyDescent="0.25">
      <c r="A296" s="13" t="s">
        <v>319</v>
      </c>
      <c r="B296" s="17">
        <f t="shared" si="78"/>
        <v>54422</v>
      </c>
      <c r="C296" s="5">
        <f>125</f>
        <v>125</v>
      </c>
      <c r="D296" s="6">
        <f t="shared" si="69"/>
        <v>30527.939999999995</v>
      </c>
      <c r="E296" s="6">
        <f t="shared" si="70"/>
        <v>2.9716134444444444</v>
      </c>
      <c r="F296" s="6">
        <f>SUM($D$8:D296)</f>
        <v>3621078.0000000084</v>
      </c>
      <c r="G296" s="6">
        <f t="shared" si="77"/>
        <v>469472.06</v>
      </c>
      <c r="H296" s="23">
        <f t="shared" si="71"/>
        <v>-0.38894412</v>
      </c>
      <c r="I296" s="31">
        <f t="shared" si="68"/>
        <v>0.98755378815999995</v>
      </c>
      <c r="J296" s="16">
        <f t="shared" si="72"/>
        <v>15.247704640604132</v>
      </c>
      <c r="K296" s="24" t="s">
        <v>319</v>
      </c>
      <c r="L296" s="25">
        <f t="shared" si="76"/>
        <v>55640</v>
      </c>
      <c r="M296" s="26">
        <f t="shared" si="73"/>
        <v>0</v>
      </c>
      <c r="N296" s="27">
        <f t="shared" si="74"/>
        <v>0</v>
      </c>
      <c r="O296" s="27">
        <f t="shared" si="75"/>
        <v>0</v>
      </c>
    </row>
    <row r="297" spans="1:15" ht="13.2" x14ac:dyDescent="0.25">
      <c r="A297" s="13" t="s">
        <v>320</v>
      </c>
      <c r="B297" s="17">
        <f t="shared" si="78"/>
        <v>54453</v>
      </c>
      <c r="C297" s="5">
        <f>125</f>
        <v>125</v>
      </c>
      <c r="D297" s="6">
        <f t="shared" si="69"/>
        <v>30655.909999999996</v>
      </c>
      <c r="E297" s="6">
        <f t="shared" si="70"/>
        <v>0.25442424999999996</v>
      </c>
      <c r="F297" s="6">
        <f>SUM($D$8:D297)</f>
        <v>3651733.9100000085</v>
      </c>
      <c r="G297" s="6">
        <f t="shared" si="77"/>
        <v>469344.09</v>
      </c>
      <c r="H297" s="23">
        <f t="shared" si="71"/>
        <v>-0.38868818000000005</v>
      </c>
      <c r="I297" s="31">
        <f t="shared" ref="I297:I360" si="79">1-64*($M$5-0.004*$C$2)/$C$2*H297</f>
        <v>0.98756197824000003</v>
      </c>
      <c r="J297" s="16">
        <f t="shared" si="72"/>
        <v>15.345305562913577</v>
      </c>
      <c r="K297" s="24" t="s">
        <v>320</v>
      </c>
      <c r="L297" s="25">
        <f t="shared" si="76"/>
        <v>55671</v>
      </c>
      <c r="M297" s="26">
        <f t="shared" si="73"/>
        <v>0</v>
      </c>
      <c r="N297" s="27">
        <f t="shared" si="74"/>
        <v>0</v>
      </c>
      <c r="O297" s="27">
        <f t="shared" si="75"/>
        <v>0</v>
      </c>
    </row>
    <row r="298" spans="1:15" ht="13.2" x14ac:dyDescent="0.25">
      <c r="A298" s="13" t="s">
        <v>321</v>
      </c>
      <c r="B298" s="17">
        <f t="shared" si="78"/>
        <v>54482</v>
      </c>
      <c r="C298" s="5">
        <f>125</f>
        <v>125</v>
      </c>
      <c r="D298" s="6">
        <f t="shared" si="69"/>
        <v>30780.909999999996</v>
      </c>
      <c r="E298" s="6">
        <f t="shared" si="70"/>
        <v>0.5099596111111111</v>
      </c>
      <c r="F298" s="6">
        <f>SUM($D$8:D298)</f>
        <v>3682514.8200000087</v>
      </c>
      <c r="G298" s="6">
        <f t="shared" si="77"/>
        <v>469219.09</v>
      </c>
      <c r="H298" s="23">
        <f t="shared" si="71"/>
        <v>-0.38843818000000002</v>
      </c>
      <c r="I298" s="31">
        <f t="shared" si="79"/>
        <v>0.98756997824000003</v>
      </c>
      <c r="J298" s="16">
        <f t="shared" si="72"/>
        <v>15.44317890826132</v>
      </c>
      <c r="K298" s="24" t="s">
        <v>321</v>
      </c>
      <c r="L298" s="25">
        <f t="shared" si="76"/>
        <v>55701</v>
      </c>
      <c r="M298" s="26">
        <f t="shared" si="73"/>
        <v>0</v>
      </c>
      <c r="N298" s="27">
        <f t="shared" si="74"/>
        <v>0</v>
      </c>
      <c r="O298" s="27">
        <f t="shared" si="75"/>
        <v>0</v>
      </c>
    </row>
    <row r="299" spans="1:15" ht="13.2" x14ac:dyDescent="0.25">
      <c r="A299" s="13" t="s">
        <v>322</v>
      </c>
      <c r="B299" s="17">
        <f t="shared" si="78"/>
        <v>54512</v>
      </c>
      <c r="C299" s="5">
        <f>125</f>
        <v>125</v>
      </c>
      <c r="D299" s="6">
        <f t="shared" si="69"/>
        <v>30905.909999999996</v>
      </c>
      <c r="E299" s="6">
        <f t="shared" si="70"/>
        <v>0.76646719444444433</v>
      </c>
      <c r="F299" s="6">
        <f>SUM($D$8:D299)</f>
        <v>3713420.7300000088</v>
      </c>
      <c r="G299" s="6">
        <f t="shared" si="77"/>
        <v>469094.09</v>
      </c>
      <c r="H299" s="23">
        <f t="shared" si="71"/>
        <v>-0.38818817999999999</v>
      </c>
      <c r="I299" s="31">
        <f t="shared" si="79"/>
        <v>0.98757797824000004</v>
      </c>
      <c r="J299" s="16">
        <f t="shared" si="72"/>
        <v>15.541491879072707</v>
      </c>
      <c r="K299" s="24" t="s">
        <v>322</v>
      </c>
      <c r="L299" s="25">
        <f t="shared" si="76"/>
        <v>55732</v>
      </c>
      <c r="M299" s="26">
        <f t="shared" si="73"/>
        <v>0</v>
      </c>
      <c r="N299" s="27">
        <f t="shared" si="74"/>
        <v>0</v>
      </c>
      <c r="O299" s="27">
        <f t="shared" si="75"/>
        <v>0</v>
      </c>
    </row>
    <row r="300" spans="1:15" ht="13.2" x14ac:dyDescent="0.25">
      <c r="A300" s="13" t="s">
        <v>323</v>
      </c>
      <c r="B300" s="17">
        <f t="shared" si="78"/>
        <v>54543</v>
      </c>
      <c r="C300" s="5">
        <f>125</f>
        <v>125</v>
      </c>
      <c r="D300" s="6">
        <f t="shared" si="69"/>
        <v>31030.909999999996</v>
      </c>
      <c r="E300" s="6">
        <f t="shared" si="70"/>
        <v>1.0240164444444444</v>
      </c>
      <c r="F300" s="6">
        <f>SUM($D$8:D300)</f>
        <v>3744451.640000009</v>
      </c>
      <c r="G300" s="6">
        <f t="shared" si="77"/>
        <v>468969.09</v>
      </c>
      <c r="H300" s="23">
        <f t="shared" si="71"/>
        <v>-0.38793818000000002</v>
      </c>
      <c r="I300" s="31">
        <f t="shared" si="79"/>
        <v>0.98758597824000005</v>
      </c>
      <c r="J300" s="16">
        <f t="shared" si="72"/>
        <v>15.640244748210554</v>
      </c>
      <c r="K300" s="24" t="s">
        <v>323</v>
      </c>
      <c r="L300" s="25">
        <f t="shared" si="76"/>
        <v>55763</v>
      </c>
      <c r="M300" s="26">
        <f t="shared" si="73"/>
        <v>0</v>
      </c>
      <c r="N300" s="27">
        <f t="shared" si="74"/>
        <v>0</v>
      </c>
      <c r="O300" s="27">
        <f t="shared" si="75"/>
        <v>0</v>
      </c>
    </row>
    <row r="301" spans="1:15" ht="13.2" x14ac:dyDescent="0.25">
      <c r="A301" s="13" t="s">
        <v>324</v>
      </c>
      <c r="B301" s="17">
        <f t="shared" si="78"/>
        <v>54573</v>
      </c>
      <c r="C301" s="5">
        <f>125</f>
        <v>125</v>
      </c>
      <c r="D301" s="6">
        <f t="shared" si="69"/>
        <v>31155.909999999996</v>
      </c>
      <c r="E301" s="6">
        <f t="shared" si="70"/>
        <v>1.2826073611111111</v>
      </c>
      <c r="F301" s="6">
        <f>SUM($D$8:D301)</f>
        <v>3775607.5500000091</v>
      </c>
      <c r="G301" s="6">
        <f t="shared" si="77"/>
        <v>468844.09</v>
      </c>
      <c r="H301" s="23">
        <f t="shared" si="71"/>
        <v>-0.38768818000000005</v>
      </c>
      <c r="I301" s="31">
        <f t="shared" si="79"/>
        <v>0.98759397823999995</v>
      </c>
      <c r="J301" s="16">
        <f t="shared" si="72"/>
        <v>15.739437787203279</v>
      </c>
      <c r="K301" s="24" t="s">
        <v>324</v>
      </c>
      <c r="L301" s="25">
        <f t="shared" si="76"/>
        <v>55793</v>
      </c>
      <c r="M301" s="26">
        <f t="shared" si="73"/>
        <v>0</v>
      </c>
      <c r="N301" s="27">
        <f t="shared" si="74"/>
        <v>0</v>
      </c>
      <c r="O301" s="27">
        <f t="shared" si="75"/>
        <v>0</v>
      </c>
    </row>
    <row r="302" spans="1:15" ht="13.2" x14ac:dyDescent="0.25">
      <c r="A302" s="13" t="s">
        <v>325</v>
      </c>
      <c r="B302" s="17">
        <f t="shared" si="78"/>
        <v>54604</v>
      </c>
      <c r="C302" s="5">
        <f>125</f>
        <v>125</v>
      </c>
      <c r="D302" s="6">
        <f t="shared" si="69"/>
        <v>31280.909999999996</v>
      </c>
      <c r="E302" s="6">
        <f t="shared" si="70"/>
        <v>1.5422399444444443</v>
      </c>
      <c r="F302" s="6">
        <f>SUM($D$8:D302)</f>
        <v>3806888.4600000093</v>
      </c>
      <c r="G302" s="6">
        <f t="shared" si="77"/>
        <v>468719.09</v>
      </c>
      <c r="H302" s="23">
        <f t="shared" si="71"/>
        <v>-0.38743818000000002</v>
      </c>
      <c r="I302" s="31">
        <f t="shared" si="79"/>
        <v>0.98760197823999996</v>
      </c>
      <c r="J302" s="16">
        <f t="shared" si="72"/>
        <v>15.839071266242952</v>
      </c>
      <c r="K302" s="24" t="s">
        <v>325</v>
      </c>
      <c r="L302" s="25">
        <f t="shared" si="76"/>
        <v>55824</v>
      </c>
      <c r="M302" s="26">
        <f t="shared" si="73"/>
        <v>0</v>
      </c>
      <c r="N302" s="27">
        <f t="shared" si="74"/>
        <v>0</v>
      </c>
      <c r="O302" s="27">
        <f t="shared" si="75"/>
        <v>0</v>
      </c>
    </row>
    <row r="303" spans="1:15" ht="13.2" x14ac:dyDescent="0.25">
      <c r="A303" s="13" t="s">
        <v>326</v>
      </c>
      <c r="B303" s="17">
        <f t="shared" si="78"/>
        <v>54634</v>
      </c>
      <c r="C303" s="5">
        <f>125</f>
        <v>125</v>
      </c>
      <c r="D303" s="6">
        <f t="shared" si="69"/>
        <v>31405.909999999996</v>
      </c>
      <c r="E303" s="6">
        <f t="shared" si="70"/>
        <v>1.8029141944444445</v>
      </c>
      <c r="F303" s="6">
        <f>SUM($D$8:D303)</f>
        <v>3838294.3700000094</v>
      </c>
      <c r="G303" s="6">
        <f t="shared" si="77"/>
        <v>468594.09</v>
      </c>
      <c r="H303" s="23">
        <f t="shared" si="71"/>
        <v>-0.38718817999999999</v>
      </c>
      <c r="I303" s="31">
        <f t="shared" si="79"/>
        <v>0.98760997823999996</v>
      </c>
      <c r="J303" s="16">
        <f t="shared" si="72"/>
        <v>15.939145454183324</v>
      </c>
      <c r="K303" s="24" t="s">
        <v>326</v>
      </c>
      <c r="L303" s="25">
        <f t="shared" si="76"/>
        <v>55854</v>
      </c>
      <c r="M303" s="26">
        <f t="shared" si="73"/>
        <v>0</v>
      </c>
      <c r="N303" s="27">
        <f t="shared" si="74"/>
        <v>0</v>
      </c>
      <c r="O303" s="27">
        <f t="shared" si="75"/>
        <v>0</v>
      </c>
    </row>
    <row r="304" spans="1:15" ht="13.2" x14ac:dyDescent="0.25">
      <c r="A304" s="13" t="s">
        <v>327</v>
      </c>
      <c r="B304" s="17">
        <f t="shared" si="78"/>
        <v>54665</v>
      </c>
      <c r="C304" s="5">
        <f>125</f>
        <v>125</v>
      </c>
      <c r="D304" s="6">
        <f t="shared" si="69"/>
        <v>31530.909999999996</v>
      </c>
      <c r="E304" s="6">
        <f t="shared" si="70"/>
        <v>2.0646301111111112</v>
      </c>
      <c r="F304" s="6">
        <f>SUM($D$8:D304)</f>
        <v>3869825.2800000096</v>
      </c>
      <c r="G304" s="6">
        <f t="shared" si="77"/>
        <v>468469.09</v>
      </c>
      <c r="H304" s="23">
        <f t="shared" si="71"/>
        <v>-0.38693818000000002</v>
      </c>
      <c r="I304" s="31">
        <f t="shared" si="79"/>
        <v>0.98761797823999997</v>
      </c>
      <c r="J304" s="16">
        <f t="shared" si="72"/>
        <v>16.039660618537901</v>
      </c>
      <c r="K304" s="24" t="s">
        <v>327</v>
      </c>
      <c r="L304" s="25">
        <f t="shared" si="76"/>
        <v>55885</v>
      </c>
      <c r="M304" s="26">
        <f t="shared" si="73"/>
        <v>0</v>
      </c>
      <c r="N304" s="27">
        <f t="shared" si="74"/>
        <v>0</v>
      </c>
      <c r="O304" s="27">
        <f t="shared" si="75"/>
        <v>0</v>
      </c>
    </row>
    <row r="305" spans="1:15" ht="13.2" x14ac:dyDescent="0.25">
      <c r="A305" s="13" t="s">
        <v>328</v>
      </c>
      <c r="B305" s="17">
        <f t="shared" si="78"/>
        <v>54696</v>
      </c>
      <c r="C305" s="5">
        <f>125</f>
        <v>125</v>
      </c>
      <c r="D305" s="6">
        <f t="shared" si="69"/>
        <v>31655.909999999996</v>
      </c>
      <c r="E305" s="6">
        <f t="shared" si="70"/>
        <v>2.3273876944444445</v>
      </c>
      <c r="F305" s="6">
        <f>SUM($D$8:D305)</f>
        <v>3901481.1900000097</v>
      </c>
      <c r="G305" s="6">
        <f t="shared" si="77"/>
        <v>468344.09</v>
      </c>
      <c r="H305" s="23">
        <f t="shared" si="71"/>
        <v>-0.38668818000000005</v>
      </c>
      <c r="I305" s="31">
        <f t="shared" si="79"/>
        <v>0.98762597823999998</v>
      </c>
      <c r="J305" s="16">
        <f t="shared" si="72"/>
        <v>16.140617025478022</v>
      </c>
      <c r="K305" s="24" t="s">
        <v>328</v>
      </c>
      <c r="L305" s="25">
        <f t="shared" si="76"/>
        <v>55916</v>
      </c>
      <c r="M305" s="26">
        <f t="shared" si="73"/>
        <v>0</v>
      </c>
      <c r="N305" s="27">
        <f t="shared" si="74"/>
        <v>0</v>
      </c>
      <c r="O305" s="27">
        <f t="shared" si="75"/>
        <v>0</v>
      </c>
    </row>
    <row r="306" spans="1:15" ht="13.2" x14ac:dyDescent="0.25">
      <c r="A306" s="13" t="s">
        <v>329</v>
      </c>
      <c r="B306" s="17">
        <f t="shared" si="78"/>
        <v>54726</v>
      </c>
      <c r="C306" s="5">
        <f>125</f>
        <v>125</v>
      </c>
      <c r="D306" s="6">
        <f t="shared" si="69"/>
        <v>31780.909999999996</v>
      </c>
      <c r="E306" s="6">
        <f t="shared" si="70"/>
        <v>2.5911869444444444</v>
      </c>
      <c r="F306" s="6">
        <f>SUM($D$8:D306)</f>
        <v>3933262.1000000099</v>
      </c>
      <c r="G306" s="6">
        <f t="shared" si="77"/>
        <v>468219.09</v>
      </c>
      <c r="H306" s="23">
        <f t="shared" si="71"/>
        <v>-0.38643818000000002</v>
      </c>
      <c r="I306" s="31">
        <f t="shared" si="79"/>
        <v>0.98763397823999999</v>
      </c>
      <c r="J306" s="16">
        <f t="shared" si="72"/>
        <v>16.242014939830934</v>
      </c>
      <c r="K306" s="24" t="s">
        <v>329</v>
      </c>
      <c r="L306" s="25">
        <f t="shared" si="76"/>
        <v>55944</v>
      </c>
      <c r="M306" s="26">
        <f t="shared" si="73"/>
        <v>0</v>
      </c>
      <c r="N306" s="27">
        <f t="shared" si="74"/>
        <v>0</v>
      </c>
      <c r="O306" s="27">
        <f t="shared" si="75"/>
        <v>0</v>
      </c>
    </row>
    <row r="307" spans="1:15" ht="13.2" x14ac:dyDescent="0.25">
      <c r="A307" s="13" t="s">
        <v>330</v>
      </c>
      <c r="B307" s="17">
        <f t="shared" si="78"/>
        <v>54757</v>
      </c>
      <c r="C307" s="5">
        <f>125</f>
        <v>125</v>
      </c>
      <c r="D307" s="6">
        <f t="shared" si="69"/>
        <v>31905.909999999996</v>
      </c>
      <c r="E307" s="6">
        <f t="shared" si="70"/>
        <v>2.856027861111111</v>
      </c>
      <c r="F307" s="6">
        <f>SUM($D$8:D307)</f>
        <v>3965168.01000001</v>
      </c>
      <c r="G307" s="6">
        <f t="shared" si="77"/>
        <v>468094.09</v>
      </c>
      <c r="H307" s="23">
        <f t="shared" si="71"/>
        <v>-0.38618817999999999</v>
      </c>
      <c r="I307" s="31">
        <f t="shared" si="79"/>
        <v>0.98764197824</v>
      </c>
      <c r="J307" s="16">
        <f t="shared" si="72"/>
        <v>16.343854625077917</v>
      </c>
      <c r="K307" s="24" t="s">
        <v>330</v>
      </c>
      <c r="L307" s="25">
        <f t="shared" si="76"/>
        <v>55975</v>
      </c>
      <c r="M307" s="26">
        <f t="shared" si="73"/>
        <v>0</v>
      </c>
      <c r="N307" s="27">
        <f t="shared" si="74"/>
        <v>0</v>
      </c>
      <c r="O307" s="27">
        <f t="shared" si="75"/>
        <v>0</v>
      </c>
    </row>
    <row r="308" spans="1:15" ht="13.2" x14ac:dyDescent="0.25">
      <c r="A308" s="13" t="s">
        <v>331</v>
      </c>
      <c r="B308" s="17">
        <f t="shared" si="78"/>
        <v>54787</v>
      </c>
      <c r="C308" s="5">
        <f>125</f>
        <v>125</v>
      </c>
      <c r="D308" s="6">
        <f t="shared" si="69"/>
        <v>32030.909999999996</v>
      </c>
      <c r="E308" s="6">
        <f t="shared" si="70"/>
        <v>3.1219104444444445</v>
      </c>
      <c r="F308" s="6">
        <f>SUM($D$8:D308)</f>
        <v>3997198.9200000102</v>
      </c>
      <c r="G308" s="6">
        <f t="shared" si="77"/>
        <v>467969.09</v>
      </c>
      <c r="H308" s="23">
        <f t="shared" si="71"/>
        <v>-0.38593818000000002</v>
      </c>
      <c r="I308" s="31">
        <f t="shared" si="79"/>
        <v>0.98764997824</v>
      </c>
      <c r="J308" s="16">
        <f t="shared" si="72"/>
        <v>16.446136343352389</v>
      </c>
      <c r="K308" s="24" t="s">
        <v>331</v>
      </c>
      <c r="L308" s="25">
        <f t="shared" si="76"/>
        <v>56005</v>
      </c>
      <c r="M308" s="26">
        <f t="shared" si="73"/>
        <v>0</v>
      </c>
      <c r="N308" s="27">
        <f t="shared" si="74"/>
        <v>0</v>
      </c>
      <c r="O308" s="27">
        <f t="shared" si="75"/>
        <v>0</v>
      </c>
    </row>
    <row r="309" spans="1:15" ht="13.2" x14ac:dyDescent="0.25">
      <c r="A309" s="13" t="s">
        <v>332</v>
      </c>
      <c r="B309" s="17">
        <f t="shared" si="78"/>
        <v>54818</v>
      </c>
      <c r="C309" s="5">
        <f>125</f>
        <v>125</v>
      </c>
      <c r="D309" s="6">
        <f t="shared" si="69"/>
        <v>32159.029999999995</v>
      </c>
      <c r="E309" s="6">
        <f t="shared" si="70"/>
        <v>0.26695024999999994</v>
      </c>
      <c r="F309" s="6">
        <f>SUM($D$8:D309)</f>
        <v>4029357.95000001</v>
      </c>
      <c r="G309" s="6">
        <f t="shared" si="77"/>
        <v>467840.97000000003</v>
      </c>
      <c r="H309" s="23">
        <f t="shared" si="71"/>
        <v>-0.38568194</v>
      </c>
      <c r="I309" s="31">
        <f t="shared" si="79"/>
        <v>0.98765817791999999</v>
      </c>
      <c r="J309" s="16">
        <f t="shared" si="72"/>
        <v>16.549062692649088</v>
      </c>
      <c r="K309" s="24" t="s">
        <v>332</v>
      </c>
      <c r="L309" s="25">
        <f t="shared" si="76"/>
        <v>56036</v>
      </c>
      <c r="M309" s="26">
        <f t="shared" si="73"/>
        <v>0</v>
      </c>
      <c r="N309" s="27">
        <f t="shared" si="74"/>
        <v>0</v>
      </c>
      <c r="O309" s="27">
        <f t="shared" si="75"/>
        <v>0</v>
      </c>
    </row>
    <row r="310" spans="1:15" ht="13.2" x14ac:dyDescent="0.25">
      <c r="A310" s="13" t="s">
        <v>333</v>
      </c>
      <c r="B310" s="17">
        <f t="shared" si="78"/>
        <v>54847</v>
      </c>
      <c r="C310" s="5">
        <f>125</f>
        <v>125</v>
      </c>
      <c r="D310" s="6">
        <f t="shared" si="69"/>
        <v>32284.029999999995</v>
      </c>
      <c r="E310" s="6">
        <f t="shared" si="70"/>
        <v>0.53501161111111106</v>
      </c>
      <c r="F310" s="6">
        <f>SUM($D$8:D310)</f>
        <v>4061641.9800000098</v>
      </c>
      <c r="G310" s="6">
        <f t="shared" si="77"/>
        <v>467715.97000000003</v>
      </c>
      <c r="H310" s="23">
        <f t="shared" si="71"/>
        <v>-0.38543194000000003</v>
      </c>
      <c r="I310" s="31">
        <f t="shared" si="79"/>
        <v>0.98766617792</v>
      </c>
      <c r="J310" s="16">
        <f t="shared" si="72"/>
        <v>16.652239891376926</v>
      </c>
      <c r="K310" s="24" t="s">
        <v>333</v>
      </c>
      <c r="L310" s="25">
        <f t="shared" si="76"/>
        <v>56066</v>
      </c>
      <c r="M310" s="26">
        <f t="shared" si="73"/>
        <v>0</v>
      </c>
      <c r="N310" s="27">
        <f t="shared" si="74"/>
        <v>0</v>
      </c>
      <c r="O310" s="27">
        <f t="shared" si="75"/>
        <v>0</v>
      </c>
    </row>
    <row r="311" spans="1:15" ht="13.2" x14ac:dyDescent="0.25">
      <c r="A311" s="13" t="s">
        <v>334</v>
      </c>
      <c r="B311" s="17">
        <f t="shared" si="78"/>
        <v>54877</v>
      </c>
      <c r="C311" s="5">
        <f>125</f>
        <v>125</v>
      </c>
      <c r="D311" s="6">
        <f t="shared" si="69"/>
        <v>32409.029999999995</v>
      </c>
      <c r="E311" s="6">
        <f t="shared" si="70"/>
        <v>0.80404519444444444</v>
      </c>
      <c r="F311" s="6">
        <f>SUM($D$8:D311)</f>
        <v>4094051.0100000096</v>
      </c>
      <c r="G311" s="6">
        <f t="shared" si="77"/>
        <v>467590.97000000003</v>
      </c>
      <c r="H311" s="23">
        <f t="shared" si="71"/>
        <v>-0.38518194</v>
      </c>
      <c r="I311" s="31">
        <f t="shared" si="79"/>
        <v>0.98767417792000001</v>
      </c>
      <c r="J311" s="16">
        <f t="shared" si="72"/>
        <v>16.7558599109996</v>
      </c>
      <c r="K311" s="24" t="s">
        <v>334</v>
      </c>
      <c r="L311" s="25">
        <f t="shared" si="76"/>
        <v>56097</v>
      </c>
      <c r="M311" s="26">
        <f t="shared" si="73"/>
        <v>0</v>
      </c>
      <c r="N311" s="27">
        <f t="shared" si="74"/>
        <v>0</v>
      </c>
      <c r="O311" s="27">
        <f t="shared" si="75"/>
        <v>0</v>
      </c>
    </row>
    <row r="312" spans="1:15" ht="13.2" x14ac:dyDescent="0.25">
      <c r="A312" s="13" t="s">
        <v>335</v>
      </c>
      <c r="B312" s="17">
        <f t="shared" si="78"/>
        <v>54908</v>
      </c>
      <c r="C312" s="5">
        <f>125</f>
        <v>125</v>
      </c>
      <c r="D312" s="6">
        <f t="shared" si="69"/>
        <v>32534.029999999995</v>
      </c>
      <c r="E312" s="6">
        <f t="shared" si="70"/>
        <v>1.0741204444444445</v>
      </c>
      <c r="F312" s="6">
        <f>SUM($D$8:D312)</f>
        <v>4126585.0400000094</v>
      </c>
      <c r="G312" s="6">
        <f t="shared" si="77"/>
        <v>467465.97000000003</v>
      </c>
      <c r="H312" s="23">
        <f t="shared" si="71"/>
        <v>-0.38493194000000003</v>
      </c>
      <c r="I312" s="31">
        <f t="shared" si="79"/>
        <v>0.98768217792000002</v>
      </c>
      <c r="J312" s="16">
        <f t="shared" si="72"/>
        <v>16.859923008209162</v>
      </c>
      <c r="K312" s="24" t="s">
        <v>335</v>
      </c>
      <c r="L312" s="25">
        <f t="shared" si="76"/>
        <v>56128</v>
      </c>
      <c r="M312" s="26">
        <f t="shared" si="73"/>
        <v>0</v>
      </c>
      <c r="N312" s="27">
        <f t="shared" si="74"/>
        <v>0</v>
      </c>
      <c r="O312" s="27">
        <f t="shared" si="75"/>
        <v>0</v>
      </c>
    </row>
    <row r="313" spans="1:15" ht="13.2" x14ac:dyDescent="0.25">
      <c r="A313" s="13" t="s">
        <v>336</v>
      </c>
      <c r="B313" s="17">
        <f t="shared" si="78"/>
        <v>54938</v>
      </c>
      <c r="C313" s="5">
        <f>125</f>
        <v>125</v>
      </c>
      <c r="D313" s="6">
        <f t="shared" si="69"/>
        <v>32659.029999999995</v>
      </c>
      <c r="E313" s="6">
        <f t="shared" si="70"/>
        <v>1.3452373611111113</v>
      </c>
      <c r="F313" s="6">
        <f>SUM($D$8:D313)</f>
        <v>4159244.0700000091</v>
      </c>
      <c r="G313" s="6">
        <f t="shared" si="77"/>
        <v>467340.97000000003</v>
      </c>
      <c r="H313" s="23">
        <f t="shared" si="71"/>
        <v>-0.38468194</v>
      </c>
      <c r="I313" s="31">
        <f t="shared" si="79"/>
        <v>0.98769017792000002</v>
      </c>
      <c r="J313" s="16">
        <f t="shared" si="72"/>
        <v>16.964429438340513</v>
      </c>
      <c r="K313" s="24" t="s">
        <v>336</v>
      </c>
      <c r="L313" s="25">
        <f t="shared" si="76"/>
        <v>56158</v>
      </c>
      <c r="M313" s="26">
        <f t="shared" si="73"/>
        <v>0</v>
      </c>
      <c r="N313" s="27">
        <f t="shared" si="74"/>
        <v>0</v>
      </c>
      <c r="O313" s="27">
        <f t="shared" si="75"/>
        <v>0</v>
      </c>
    </row>
    <row r="314" spans="1:15" ht="13.2" x14ac:dyDescent="0.25">
      <c r="A314" s="13" t="s">
        <v>337</v>
      </c>
      <c r="B314" s="17">
        <f t="shared" si="78"/>
        <v>54969</v>
      </c>
      <c r="C314" s="5">
        <f>125</f>
        <v>125</v>
      </c>
      <c r="D314" s="6">
        <f t="shared" si="69"/>
        <v>32784.03</v>
      </c>
      <c r="E314" s="6">
        <f t="shared" si="70"/>
        <v>1.6173959444444446</v>
      </c>
      <c r="F314" s="6">
        <f>SUM($D$8:D314)</f>
        <v>4192028.1000000089</v>
      </c>
      <c r="G314" s="6">
        <f t="shared" si="77"/>
        <v>467215.97</v>
      </c>
      <c r="H314" s="23">
        <f t="shared" si="71"/>
        <v>-0.38443194000000003</v>
      </c>
      <c r="I314" s="31">
        <f t="shared" si="79"/>
        <v>0.98769817792000003</v>
      </c>
      <c r="J314" s="16">
        <f t="shared" si="72"/>
        <v>17.069379455369653</v>
      </c>
      <c r="K314" s="24" t="s">
        <v>337</v>
      </c>
      <c r="L314" s="25">
        <f t="shared" si="76"/>
        <v>56189</v>
      </c>
      <c r="M314" s="26">
        <f t="shared" si="73"/>
        <v>0</v>
      </c>
      <c r="N314" s="27">
        <f t="shared" si="74"/>
        <v>0</v>
      </c>
      <c r="O314" s="27">
        <f t="shared" si="75"/>
        <v>0</v>
      </c>
    </row>
    <row r="315" spans="1:15" ht="13.2" x14ac:dyDescent="0.25">
      <c r="A315" s="13" t="s">
        <v>338</v>
      </c>
      <c r="B315" s="17">
        <f t="shared" si="78"/>
        <v>54999</v>
      </c>
      <c r="C315" s="5">
        <f>125</f>
        <v>125</v>
      </c>
      <c r="D315" s="6">
        <f t="shared" si="69"/>
        <v>32909.03</v>
      </c>
      <c r="E315" s="6">
        <f t="shared" si="70"/>
        <v>1.8905961944444445</v>
      </c>
      <c r="F315" s="6">
        <f>SUM($D$8:D315)</f>
        <v>4224937.1300000092</v>
      </c>
      <c r="G315" s="6">
        <f t="shared" si="77"/>
        <v>467090.97</v>
      </c>
      <c r="H315" s="23">
        <f t="shared" si="71"/>
        <v>-0.38418194</v>
      </c>
      <c r="I315" s="31">
        <f t="shared" si="79"/>
        <v>0.98770617792000004</v>
      </c>
      <c r="J315" s="16">
        <f t="shared" si="72"/>
        <v>17.174773311911832</v>
      </c>
      <c r="K315" s="24" t="s">
        <v>338</v>
      </c>
      <c r="L315" s="25">
        <f t="shared" si="76"/>
        <v>56219</v>
      </c>
      <c r="M315" s="26">
        <f t="shared" si="73"/>
        <v>0</v>
      </c>
      <c r="N315" s="27">
        <f t="shared" si="74"/>
        <v>0</v>
      </c>
      <c r="O315" s="27">
        <f t="shared" si="75"/>
        <v>0</v>
      </c>
    </row>
    <row r="316" spans="1:15" ht="13.2" x14ac:dyDescent="0.25">
      <c r="A316" s="13" t="s">
        <v>339</v>
      </c>
      <c r="B316" s="17">
        <f t="shared" si="78"/>
        <v>55030</v>
      </c>
      <c r="C316" s="5">
        <f>125</f>
        <v>125</v>
      </c>
      <c r="D316" s="6">
        <f t="shared" si="69"/>
        <v>33034.03</v>
      </c>
      <c r="E316" s="6">
        <f t="shared" si="70"/>
        <v>2.164838111111111</v>
      </c>
      <c r="F316" s="6">
        <f>SUM($D$8:D316)</f>
        <v>4257971.1600000095</v>
      </c>
      <c r="G316" s="6">
        <f t="shared" si="77"/>
        <v>466965.97</v>
      </c>
      <c r="H316" s="23">
        <f t="shared" si="71"/>
        <v>-0.38393194000000003</v>
      </c>
      <c r="I316" s="31">
        <f t="shared" si="79"/>
        <v>0.98771417792000005</v>
      </c>
      <c r="J316" s="16">
        <f t="shared" si="72"/>
        <v>17.280611259219846</v>
      </c>
      <c r="K316" s="24" t="s">
        <v>339</v>
      </c>
      <c r="L316" s="25">
        <f t="shared" si="76"/>
        <v>56250</v>
      </c>
      <c r="M316" s="26">
        <f t="shared" si="73"/>
        <v>0</v>
      </c>
      <c r="N316" s="27">
        <f t="shared" si="74"/>
        <v>0</v>
      </c>
      <c r="O316" s="27">
        <f t="shared" si="75"/>
        <v>0</v>
      </c>
    </row>
    <row r="317" spans="1:15" ht="13.2" x14ac:dyDescent="0.25">
      <c r="A317" s="13" t="s">
        <v>340</v>
      </c>
      <c r="B317" s="17">
        <f t="shared" si="78"/>
        <v>55061</v>
      </c>
      <c r="C317" s="5">
        <f>125</f>
        <v>125</v>
      </c>
      <c r="D317" s="6">
        <f t="shared" si="69"/>
        <v>33159.03</v>
      </c>
      <c r="E317" s="6">
        <f t="shared" si="70"/>
        <v>2.4401216944444442</v>
      </c>
      <c r="F317" s="6">
        <f>SUM($D$8:D317)</f>
        <v>4291130.1900000097</v>
      </c>
      <c r="G317" s="6">
        <f t="shared" si="77"/>
        <v>466840.97</v>
      </c>
      <c r="H317" s="23">
        <f t="shared" si="71"/>
        <v>-0.38368194</v>
      </c>
      <c r="I317" s="31">
        <f t="shared" si="79"/>
        <v>0.98772217792000006</v>
      </c>
      <c r="J317" s="16">
        <f t="shared" si="72"/>
        <v>17.386893547182211</v>
      </c>
      <c r="K317" s="24" t="s">
        <v>340</v>
      </c>
      <c r="L317" s="25">
        <f t="shared" si="76"/>
        <v>56281</v>
      </c>
      <c r="M317" s="26">
        <f t="shared" si="73"/>
        <v>0</v>
      </c>
      <c r="N317" s="27">
        <f t="shared" si="74"/>
        <v>0</v>
      </c>
      <c r="O317" s="27">
        <f t="shared" si="75"/>
        <v>0</v>
      </c>
    </row>
    <row r="318" spans="1:15" ht="13.2" x14ac:dyDescent="0.25">
      <c r="A318" s="13" t="s">
        <v>341</v>
      </c>
      <c r="B318" s="17">
        <f t="shared" si="78"/>
        <v>55091</v>
      </c>
      <c r="C318" s="5">
        <f>125</f>
        <v>125</v>
      </c>
      <c r="D318" s="6">
        <f t="shared" si="69"/>
        <v>33284.03</v>
      </c>
      <c r="E318" s="6">
        <f t="shared" si="70"/>
        <v>2.7164469444444443</v>
      </c>
      <c r="F318" s="6">
        <f>SUM($D$8:D318)</f>
        <v>4324414.22000001</v>
      </c>
      <c r="G318" s="6">
        <f t="shared" si="77"/>
        <v>466715.97</v>
      </c>
      <c r="H318" s="23">
        <f t="shared" si="71"/>
        <v>-0.38343194000000003</v>
      </c>
      <c r="I318" s="31">
        <f t="shared" si="79"/>
        <v>0.98773017791999995</v>
      </c>
      <c r="J318" s="16">
        <f t="shared" si="72"/>
        <v>17.493620424321481</v>
      </c>
      <c r="K318" s="24" t="s">
        <v>341</v>
      </c>
      <c r="L318" s="25">
        <f t="shared" si="76"/>
        <v>56309</v>
      </c>
      <c r="M318" s="26">
        <f t="shared" si="73"/>
        <v>0</v>
      </c>
      <c r="N318" s="27">
        <f t="shared" si="74"/>
        <v>0</v>
      </c>
      <c r="O318" s="27">
        <f t="shared" si="75"/>
        <v>0</v>
      </c>
    </row>
    <row r="319" spans="1:15" ht="13.2" x14ac:dyDescent="0.25">
      <c r="A319" s="13" t="s">
        <v>342</v>
      </c>
      <c r="B319" s="17">
        <f t="shared" si="78"/>
        <v>55122</v>
      </c>
      <c r="C319" s="5">
        <f>125</f>
        <v>125</v>
      </c>
      <c r="D319" s="6">
        <f t="shared" si="69"/>
        <v>33409.03</v>
      </c>
      <c r="E319" s="6">
        <f t="shared" si="70"/>
        <v>2.9938138611111111</v>
      </c>
      <c r="F319" s="6">
        <f>SUM($D$8:D319)</f>
        <v>4357823.2500000102</v>
      </c>
      <c r="G319" s="6">
        <f t="shared" si="77"/>
        <v>466590.97</v>
      </c>
      <c r="H319" s="23">
        <f t="shared" si="71"/>
        <v>-0.38318194</v>
      </c>
      <c r="I319" s="31">
        <f t="shared" si="79"/>
        <v>0.98773817791999996</v>
      </c>
      <c r="J319" s="16">
        <f t="shared" si="72"/>
        <v>17.600792137792471</v>
      </c>
      <c r="K319" s="24" t="s">
        <v>342</v>
      </c>
      <c r="L319" s="25">
        <f t="shared" si="76"/>
        <v>56340</v>
      </c>
      <c r="M319" s="26">
        <f t="shared" si="73"/>
        <v>0</v>
      </c>
      <c r="N319" s="27">
        <f t="shared" si="74"/>
        <v>0</v>
      </c>
      <c r="O319" s="27">
        <f t="shared" si="75"/>
        <v>0</v>
      </c>
    </row>
    <row r="320" spans="1:15" ht="13.2" x14ac:dyDescent="0.25">
      <c r="A320" s="13" t="s">
        <v>343</v>
      </c>
      <c r="B320" s="17">
        <f t="shared" si="78"/>
        <v>55152</v>
      </c>
      <c r="C320" s="5">
        <f>125</f>
        <v>125</v>
      </c>
      <c r="D320" s="6">
        <f t="shared" ref="D320:D383" si="80">C320+D319+IF(MONTH(B320)=1,ROUND(E319,2),0)</f>
        <v>33534.03</v>
      </c>
      <c r="E320" s="6">
        <f t="shared" ref="E320:E383" si="81">MAX(0,IF(MONTH(B320)=1,0,E319)+(D320-C320)*$C$5*30/360+C320*$C$5*(30-DAY(B320))/360)</f>
        <v>3.2722224444444445</v>
      </c>
      <c r="F320" s="6">
        <f>SUM($D$8:D320)</f>
        <v>4391357.2800000105</v>
      </c>
      <c r="G320" s="6">
        <f t="shared" si="77"/>
        <v>466465.97</v>
      </c>
      <c r="H320" s="23">
        <f t="shared" ref="H320:H383" si="82">D320/$C$2-$H$3</f>
        <v>-0.38293194000000003</v>
      </c>
      <c r="I320" s="31">
        <f t="shared" si="79"/>
        <v>0.98774617791999997</v>
      </c>
      <c r="J320" s="16">
        <f t="shared" ref="J320:J383" si="83">(200*$M$5*I320)/(G320/750+$H$2*G320*G320/(F320+3*G320))</f>
        <v>17.708408933380575</v>
      </c>
      <c r="K320" s="24" t="s">
        <v>343</v>
      </c>
      <c r="L320" s="25">
        <f t="shared" si="76"/>
        <v>56370</v>
      </c>
      <c r="M320" s="26">
        <f t="shared" ref="M320:M383" si="84">MIN($M$5,-N319-O319)</f>
        <v>0</v>
      </c>
      <c r="N320" s="27">
        <f t="shared" ref="N320:N383" si="85">M320+N319+O319</f>
        <v>0</v>
      </c>
      <c r="O320" s="27">
        <f t="shared" ref="O320:O383" si="86">N320*$M$6/12</f>
        <v>0</v>
      </c>
    </row>
    <row r="321" spans="1:15" ht="13.2" x14ac:dyDescent="0.25">
      <c r="A321" s="13" t="s">
        <v>344</v>
      </c>
      <c r="B321" s="17">
        <f t="shared" si="78"/>
        <v>55183</v>
      </c>
      <c r="C321" s="5">
        <f>125</f>
        <v>125</v>
      </c>
      <c r="D321" s="6">
        <f t="shared" si="80"/>
        <v>33662.299999999996</v>
      </c>
      <c r="E321" s="6">
        <f t="shared" si="81"/>
        <v>0.27947749999999999</v>
      </c>
      <c r="F321" s="6">
        <f>SUM($D$8:D321)</f>
        <v>4425019.5800000103</v>
      </c>
      <c r="G321" s="6">
        <f t="shared" si="77"/>
        <v>466337.7</v>
      </c>
      <c r="H321" s="23">
        <f t="shared" si="82"/>
        <v>-0.3826754</v>
      </c>
      <c r="I321" s="31">
        <f t="shared" si="79"/>
        <v>0.98775438719999997</v>
      </c>
      <c r="J321" s="16">
        <f t="shared" si="83"/>
        <v>17.816701323341746</v>
      </c>
      <c r="K321" s="24" t="s">
        <v>344</v>
      </c>
      <c r="L321" s="25">
        <f t="shared" si="76"/>
        <v>56401</v>
      </c>
      <c r="M321" s="26">
        <f t="shared" si="84"/>
        <v>0</v>
      </c>
      <c r="N321" s="27">
        <f t="shared" si="85"/>
        <v>0</v>
      </c>
      <c r="O321" s="27">
        <f t="shared" si="86"/>
        <v>0</v>
      </c>
    </row>
    <row r="322" spans="1:15" ht="13.2" x14ac:dyDescent="0.25">
      <c r="A322" s="13" t="s">
        <v>345</v>
      </c>
      <c r="B322" s="17">
        <f t="shared" si="78"/>
        <v>55212</v>
      </c>
      <c r="C322" s="5">
        <f>125</f>
        <v>125</v>
      </c>
      <c r="D322" s="6">
        <f t="shared" si="80"/>
        <v>33787.299999999996</v>
      </c>
      <c r="E322" s="6">
        <f t="shared" si="81"/>
        <v>0.56006611111111115</v>
      </c>
      <c r="F322" s="6">
        <f>SUM($D$8:D322)</f>
        <v>4458806.8800000101</v>
      </c>
      <c r="G322" s="6">
        <f t="shared" si="77"/>
        <v>466212.7</v>
      </c>
      <c r="H322" s="23">
        <f t="shared" si="82"/>
        <v>-0.38242540000000003</v>
      </c>
      <c r="I322" s="31">
        <f t="shared" si="79"/>
        <v>0.98776238719999998</v>
      </c>
      <c r="J322" s="16">
        <f t="shared" si="83"/>
        <v>17.925220259637431</v>
      </c>
      <c r="K322" s="24" t="s">
        <v>345</v>
      </c>
      <c r="L322" s="25">
        <f t="shared" si="76"/>
        <v>56431</v>
      </c>
      <c r="M322" s="26">
        <f t="shared" si="84"/>
        <v>0</v>
      </c>
      <c r="N322" s="27">
        <f t="shared" si="85"/>
        <v>0</v>
      </c>
      <c r="O322" s="27">
        <f t="shared" si="86"/>
        <v>0</v>
      </c>
    </row>
    <row r="323" spans="1:15" ht="13.2" x14ac:dyDescent="0.25">
      <c r="A323" s="13" t="s">
        <v>346</v>
      </c>
      <c r="B323" s="17">
        <f t="shared" si="78"/>
        <v>55242</v>
      </c>
      <c r="C323" s="5">
        <f>125</f>
        <v>125</v>
      </c>
      <c r="D323" s="6">
        <f t="shared" si="80"/>
        <v>33912.299999999996</v>
      </c>
      <c r="E323" s="6">
        <f t="shared" si="81"/>
        <v>0.84162694444444441</v>
      </c>
      <c r="F323" s="6">
        <f>SUM($D$8:D323)</f>
        <v>4492719.1800000099</v>
      </c>
      <c r="G323" s="6">
        <f t="shared" si="77"/>
        <v>466087.7</v>
      </c>
      <c r="H323" s="23">
        <f t="shared" si="82"/>
        <v>-0.38217540000000005</v>
      </c>
      <c r="I323" s="31">
        <f t="shared" si="79"/>
        <v>0.98777038719999999</v>
      </c>
      <c r="J323" s="16">
        <f t="shared" si="83"/>
        <v>18.034185016962304</v>
      </c>
      <c r="K323" s="24" t="s">
        <v>346</v>
      </c>
      <c r="L323" s="25">
        <f t="shared" si="76"/>
        <v>56462</v>
      </c>
      <c r="M323" s="26">
        <f t="shared" si="84"/>
        <v>0</v>
      </c>
      <c r="N323" s="27">
        <f t="shared" si="85"/>
        <v>0</v>
      </c>
      <c r="O323" s="27">
        <f t="shared" si="86"/>
        <v>0</v>
      </c>
    </row>
    <row r="324" spans="1:15" ht="13.2" x14ac:dyDescent="0.25">
      <c r="A324" s="13" t="s">
        <v>347</v>
      </c>
      <c r="B324" s="17">
        <f t="shared" si="78"/>
        <v>55273</v>
      </c>
      <c r="C324" s="5">
        <f>125</f>
        <v>125</v>
      </c>
      <c r="D324" s="6">
        <f t="shared" si="80"/>
        <v>34037.299999999996</v>
      </c>
      <c r="E324" s="6">
        <f t="shared" si="81"/>
        <v>1.1242294444444445</v>
      </c>
      <c r="F324" s="6">
        <f>SUM($D$8:D324)</f>
        <v>4526756.4800000098</v>
      </c>
      <c r="G324" s="6">
        <f t="shared" si="77"/>
        <v>465962.7</v>
      </c>
      <c r="H324" s="23">
        <f t="shared" si="82"/>
        <v>-0.38192540000000003</v>
      </c>
      <c r="I324" s="31">
        <f t="shared" si="79"/>
        <v>0.9877783872</v>
      </c>
      <c r="J324" s="16">
        <f t="shared" si="83"/>
        <v>18.143595835573585</v>
      </c>
      <c r="K324" s="24" t="s">
        <v>347</v>
      </c>
      <c r="L324" s="25">
        <f t="shared" si="76"/>
        <v>56493</v>
      </c>
      <c r="M324" s="26">
        <f t="shared" si="84"/>
        <v>0</v>
      </c>
      <c r="N324" s="27">
        <f t="shared" si="85"/>
        <v>0</v>
      </c>
      <c r="O324" s="27">
        <f t="shared" si="86"/>
        <v>0</v>
      </c>
    </row>
    <row r="325" spans="1:15" ht="13.2" x14ac:dyDescent="0.25">
      <c r="A325" s="13" t="s">
        <v>348</v>
      </c>
      <c r="B325" s="17">
        <f t="shared" si="78"/>
        <v>55303</v>
      </c>
      <c r="C325" s="5">
        <f>125</f>
        <v>125</v>
      </c>
      <c r="D325" s="6">
        <f t="shared" si="80"/>
        <v>34162.299999999996</v>
      </c>
      <c r="E325" s="6">
        <f t="shared" si="81"/>
        <v>1.4078736111111112</v>
      </c>
      <c r="F325" s="6">
        <f>SUM($D$8:D325)</f>
        <v>4560918.7800000096</v>
      </c>
      <c r="G325" s="6">
        <f t="shared" si="77"/>
        <v>465837.7</v>
      </c>
      <c r="H325" s="23">
        <f t="shared" si="82"/>
        <v>-0.3816754</v>
      </c>
      <c r="I325" s="31">
        <f t="shared" si="79"/>
        <v>0.9877863872</v>
      </c>
      <c r="J325" s="16">
        <f t="shared" si="83"/>
        <v>18.253452954350649</v>
      </c>
      <c r="K325" s="24" t="s">
        <v>348</v>
      </c>
      <c r="L325" s="25">
        <f t="shared" si="76"/>
        <v>56523</v>
      </c>
      <c r="M325" s="26">
        <f t="shared" si="84"/>
        <v>0</v>
      </c>
      <c r="N325" s="27">
        <f t="shared" si="85"/>
        <v>0</v>
      </c>
      <c r="O325" s="27">
        <f t="shared" si="86"/>
        <v>0</v>
      </c>
    </row>
    <row r="326" spans="1:15" ht="13.2" x14ac:dyDescent="0.25">
      <c r="A326" s="13" t="s">
        <v>349</v>
      </c>
      <c r="B326" s="17">
        <f t="shared" si="78"/>
        <v>55334</v>
      </c>
      <c r="C326" s="5">
        <f>125</f>
        <v>125</v>
      </c>
      <c r="D326" s="6">
        <f t="shared" si="80"/>
        <v>34287.299999999996</v>
      </c>
      <c r="E326" s="6">
        <f t="shared" si="81"/>
        <v>1.6925594444444445</v>
      </c>
      <c r="F326" s="6">
        <f>SUM($D$8:D326)</f>
        <v>4595206.0800000094</v>
      </c>
      <c r="G326" s="6">
        <f t="shared" si="77"/>
        <v>465712.7</v>
      </c>
      <c r="H326" s="23">
        <f t="shared" si="82"/>
        <v>-0.38142540000000003</v>
      </c>
      <c r="I326" s="31">
        <f t="shared" si="79"/>
        <v>0.98779438720000001</v>
      </c>
      <c r="J326" s="16">
        <f t="shared" si="83"/>
        <v>18.363756610793374</v>
      </c>
      <c r="K326" s="24" t="s">
        <v>349</v>
      </c>
      <c r="L326" s="25">
        <f t="shared" si="76"/>
        <v>56554</v>
      </c>
      <c r="M326" s="26">
        <f t="shared" si="84"/>
        <v>0</v>
      </c>
      <c r="N326" s="27">
        <f t="shared" si="85"/>
        <v>0</v>
      </c>
      <c r="O326" s="27">
        <f t="shared" si="86"/>
        <v>0</v>
      </c>
    </row>
    <row r="327" spans="1:15" ht="13.2" x14ac:dyDescent="0.25">
      <c r="A327" s="13" t="s">
        <v>350</v>
      </c>
      <c r="B327" s="17">
        <f t="shared" si="78"/>
        <v>55364</v>
      </c>
      <c r="C327" s="5">
        <f>125</f>
        <v>125</v>
      </c>
      <c r="D327" s="6">
        <f t="shared" si="80"/>
        <v>34412.299999999996</v>
      </c>
      <c r="E327" s="6">
        <f t="shared" si="81"/>
        <v>1.9782869444444444</v>
      </c>
      <c r="F327" s="6">
        <f>SUM($D$8:D327)</f>
        <v>4629618.3800000092</v>
      </c>
      <c r="G327" s="6">
        <f t="shared" si="77"/>
        <v>465587.7</v>
      </c>
      <c r="H327" s="23">
        <f t="shared" si="82"/>
        <v>-0.38117540000000005</v>
      </c>
      <c r="I327" s="31">
        <f t="shared" si="79"/>
        <v>0.98780238720000002</v>
      </c>
      <c r="J327" s="16">
        <f t="shared" si="83"/>
        <v>18.474507041020541</v>
      </c>
      <c r="K327" s="24" t="s">
        <v>350</v>
      </c>
      <c r="L327" s="25">
        <f t="shared" si="76"/>
        <v>56584</v>
      </c>
      <c r="M327" s="26">
        <f t="shared" si="84"/>
        <v>0</v>
      </c>
      <c r="N327" s="27">
        <f t="shared" si="85"/>
        <v>0</v>
      </c>
      <c r="O327" s="27">
        <f t="shared" si="86"/>
        <v>0</v>
      </c>
    </row>
    <row r="328" spans="1:15" ht="13.2" x14ac:dyDescent="0.25">
      <c r="A328" s="13" t="s">
        <v>351</v>
      </c>
      <c r="B328" s="17">
        <f t="shared" si="78"/>
        <v>55395</v>
      </c>
      <c r="C328" s="5">
        <f>125</f>
        <v>125</v>
      </c>
      <c r="D328" s="6">
        <f t="shared" si="80"/>
        <v>34537.299999999996</v>
      </c>
      <c r="E328" s="6">
        <f t="shared" si="81"/>
        <v>2.2650561111111109</v>
      </c>
      <c r="F328" s="6">
        <f>SUM($D$8:D328)</f>
        <v>4664155.680000009</v>
      </c>
      <c r="G328" s="6">
        <f t="shared" si="77"/>
        <v>465462.7</v>
      </c>
      <c r="H328" s="23">
        <f t="shared" si="82"/>
        <v>-0.38092540000000003</v>
      </c>
      <c r="I328" s="31">
        <f t="shared" si="79"/>
        <v>0.98781038720000003</v>
      </c>
      <c r="J328" s="16">
        <f t="shared" si="83"/>
        <v>18.585704479768193</v>
      </c>
      <c r="K328" s="24" t="s">
        <v>351</v>
      </c>
      <c r="L328" s="25">
        <f t="shared" si="76"/>
        <v>56615</v>
      </c>
      <c r="M328" s="26">
        <f t="shared" si="84"/>
        <v>0</v>
      </c>
      <c r="N328" s="27">
        <f t="shared" si="85"/>
        <v>0</v>
      </c>
      <c r="O328" s="27">
        <f t="shared" si="86"/>
        <v>0</v>
      </c>
    </row>
    <row r="329" spans="1:15" ht="13.2" x14ac:dyDescent="0.25">
      <c r="A329" s="13" t="s">
        <v>352</v>
      </c>
      <c r="B329" s="17">
        <f t="shared" si="78"/>
        <v>55426</v>
      </c>
      <c r="C329" s="5">
        <f>125</f>
        <v>125</v>
      </c>
      <c r="D329" s="6">
        <f t="shared" si="80"/>
        <v>34662.299999999996</v>
      </c>
      <c r="E329" s="6">
        <f t="shared" si="81"/>
        <v>2.5528669444444443</v>
      </c>
      <c r="F329" s="6">
        <f>SUM($D$8:D329)</f>
        <v>4698817.9800000088</v>
      </c>
      <c r="G329" s="6">
        <f t="shared" si="77"/>
        <v>465337.7</v>
      </c>
      <c r="H329" s="23">
        <f t="shared" si="82"/>
        <v>-0.3806754</v>
      </c>
      <c r="I329" s="31">
        <f t="shared" si="79"/>
        <v>0.98781838720000004</v>
      </c>
      <c r="J329" s="16">
        <f t="shared" si="83"/>
        <v>18.697349160388129</v>
      </c>
      <c r="K329" s="24" t="s">
        <v>352</v>
      </c>
      <c r="L329" s="25">
        <f t="shared" si="76"/>
        <v>56646</v>
      </c>
      <c r="M329" s="26">
        <f t="shared" si="84"/>
        <v>0</v>
      </c>
      <c r="N329" s="27">
        <f t="shared" si="85"/>
        <v>0</v>
      </c>
      <c r="O329" s="27">
        <f t="shared" si="86"/>
        <v>0</v>
      </c>
    </row>
    <row r="330" spans="1:15" ht="13.2" x14ac:dyDescent="0.25">
      <c r="A330" s="13" t="s">
        <v>353</v>
      </c>
      <c r="B330" s="17">
        <f t="shared" si="78"/>
        <v>55456</v>
      </c>
      <c r="C330" s="5">
        <f>125</f>
        <v>125</v>
      </c>
      <c r="D330" s="6">
        <f t="shared" si="80"/>
        <v>34787.299999999996</v>
      </c>
      <c r="E330" s="6">
        <f t="shared" si="81"/>
        <v>2.8417194444444442</v>
      </c>
      <c r="F330" s="6">
        <f>SUM($D$8:D330)</f>
        <v>4733605.2800000086</v>
      </c>
      <c r="G330" s="6">
        <f t="shared" si="77"/>
        <v>465212.7</v>
      </c>
      <c r="H330" s="23">
        <f t="shared" si="82"/>
        <v>-0.38042540000000002</v>
      </c>
      <c r="I330" s="31">
        <f t="shared" si="79"/>
        <v>0.98782638720000004</v>
      </c>
      <c r="J330" s="16">
        <f t="shared" si="83"/>
        <v>18.809441314846232</v>
      </c>
      <c r="K330" s="24" t="s">
        <v>353</v>
      </c>
      <c r="L330" s="25">
        <f t="shared" ref="L330:L393" si="87">DATE(YEAR(L329),MONTH(L329)+1,1)</f>
        <v>56674</v>
      </c>
      <c r="M330" s="26">
        <f t="shared" si="84"/>
        <v>0</v>
      </c>
      <c r="N330" s="27">
        <f t="shared" si="85"/>
        <v>0</v>
      </c>
      <c r="O330" s="27">
        <f t="shared" si="86"/>
        <v>0</v>
      </c>
    </row>
    <row r="331" spans="1:15" ht="13.2" x14ac:dyDescent="0.25">
      <c r="A331" s="13" t="s">
        <v>354</v>
      </c>
      <c r="B331" s="17">
        <f t="shared" si="78"/>
        <v>55487</v>
      </c>
      <c r="C331" s="5">
        <f>125</f>
        <v>125</v>
      </c>
      <c r="D331" s="6">
        <f t="shared" si="80"/>
        <v>34912.299999999996</v>
      </c>
      <c r="E331" s="6">
        <f t="shared" si="81"/>
        <v>3.1316136111111108</v>
      </c>
      <c r="F331" s="6">
        <f>SUM($D$8:D331)</f>
        <v>4768517.5800000085</v>
      </c>
      <c r="G331" s="6">
        <f t="shared" ref="G331:G394" si="88">MAX($C$2-D331,50%*$C$2)</f>
        <v>465087.7</v>
      </c>
      <c r="H331" s="23">
        <f t="shared" si="82"/>
        <v>-0.38017540000000005</v>
      </c>
      <c r="I331" s="31">
        <f t="shared" si="79"/>
        <v>0.98783438720000005</v>
      </c>
      <c r="J331" s="16">
        <f t="shared" si="83"/>
        <v>18.921981173721001</v>
      </c>
      <c r="K331" s="24" t="s">
        <v>354</v>
      </c>
      <c r="L331" s="25">
        <f t="shared" si="87"/>
        <v>56705</v>
      </c>
      <c r="M331" s="26">
        <f t="shared" si="84"/>
        <v>0</v>
      </c>
      <c r="N331" s="27">
        <f t="shared" si="85"/>
        <v>0</v>
      </c>
      <c r="O331" s="27">
        <f t="shared" si="86"/>
        <v>0</v>
      </c>
    </row>
    <row r="332" spans="1:15" ht="13.2" x14ac:dyDescent="0.25">
      <c r="A332" s="13" t="s">
        <v>355</v>
      </c>
      <c r="B332" s="17">
        <f t="shared" ref="B332:B395" si="89">DATE(YEAR(B331),MONTH(B331)+1,IF(MONTH(B331)=1,28,30))</f>
        <v>55517</v>
      </c>
      <c r="C332" s="5">
        <f>125</f>
        <v>125</v>
      </c>
      <c r="D332" s="6">
        <f t="shared" si="80"/>
        <v>35037.299999999996</v>
      </c>
      <c r="E332" s="6">
        <f t="shared" si="81"/>
        <v>3.422549444444444</v>
      </c>
      <c r="F332" s="6">
        <f>SUM($D$8:D332)</f>
        <v>4803554.8800000083</v>
      </c>
      <c r="G332" s="6">
        <f t="shared" si="88"/>
        <v>464962.7</v>
      </c>
      <c r="H332" s="23">
        <f t="shared" si="82"/>
        <v>-0.37992540000000002</v>
      </c>
      <c r="I332" s="31">
        <f t="shared" si="79"/>
        <v>0.98784238719999995</v>
      </c>
      <c r="J332" s="16">
        <f t="shared" si="83"/>
        <v>19.034968966201941</v>
      </c>
      <c r="K332" s="24" t="s">
        <v>355</v>
      </c>
      <c r="L332" s="25">
        <f t="shared" si="87"/>
        <v>56735</v>
      </c>
      <c r="M332" s="26">
        <f t="shared" si="84"/>
        <v>0</v>
      </c>
      <c r="N332" s="27">
        <f t="shared" si="85"/>
        <v>0</v>
      </c>
      <c r="O332" s="27">
        <f t="shared" si="86"/>
        <v>0</v>
      </c>
    </row>
    <row r="333" spans="1:15" ht="13.2" x14ac:dyDescent="0.25">
      <c r="A333" s="13" t="s">
        <v>356</v>
      </c>
      <c r="B333" s="17">
        <f t="shared" si="89"/>
        <v>55548</v>
      </c>
      <c r="C333" s="5">
        <f>125</f>
        <v>125</v>
      </c>
      <c r="D333" s="6">
        <f t="shared" si="80"/>
        <v>35165.719999999994</v>
      </c>
      <c r="E333" s="6">
        <f t="shared" si="81"/>
        <v>0.29200599999999993</v>
      </c>
      <c r="F333" s="6">
        <f>SUM($D$8:D333)</f>
        <v>4838720.600000008</v>
      </c>
      <c r="G333" s="6">
        <f t="shared" si="88"/>
        <v>464834.28</v>
      </c>
      <c r="H333" s="23">
        <f t="shared" si="82"/>
        <v>-0.37966856000000004</v>
      </c>
      <c r="I333" s="31">
        <f t="shared" si="79"/>
        <v>0.98785060607999997</v>
      </c>
      <c r="J333" s="16">
        <f t="shared" si="83"/>
        <v>19.148665803848804</v>
      </c>
      <c r="K333" s="24" t="s">
        <v>356</v>
      </c>
      <c r="L333" s="25">
        <f t="shared" si="87"/>
        <v>56766</v>
      </c>
      <c r="M333" s="26">
        <f t="shared" si="84"/>
        <v>0</v>
      </c>
      <c r="N333" s="27">
        <f t="shared" si="85"/>
        <v>0</v>
      </c>
      <c r="O333" s="27">
        <f t="shared" si="86"/>
        <v>0</v>
      </c>
    </row>
    <row r="334" spans="1:15" ht="13.2" x14ac:dyDescent="0.25">
      <c r="A334" s="13" t="s">
        <v>357</v>
      </c>
      <c r="B334" s="17">
        <f t="shared" si="89"/>
        <v>55577</v>
      </c>
      <c r="C334" s="5">
        <f>125</f>
        <v>125</v>
      </c>
      <c r="D334" s="6">
        <f t="shared" si="80"/>
        <v>35290.719999999994</v>
      </c>
      <c r="E334" s="6">
        <f t="shared" si="81"/>
        <v>0.58512311111111104</v>
      </c>
      <c r="F334" s="6">
        <f>SUM($D$8:D334)</f>
        <v>4874011.3200000077</v>
      </c>
      <c r="G334" s="6">
        <f t="shared" si="88"/>
        <v>464709.28</v>
      </c>
      <c r="H334" s="23">
        <f t="shared" si="82"/>
        <v>-0.37941856000000002</v>
      </c>
      <c r="I334" s="31">
        <f t="shared" si="79"/>
        <v>0.98785860607999998</v>
      </c>
      <c r="J334" s="16">
        <f t="shared" si="83"/>
        <v>19.262562009405826</v>
      </c>
      <c r="K334" s="24" t="s">
        <v>357</v>
      </c>
      <c r="L334" s="25">
        <f t="shared" si="87"/>
        <v>56796</v>
      </c>
      <c r="M334" s="26">
        <f t="shared" si="84"/>
        <v>0</v>
      </c>
      <c r="N334" s="27">
        <f t="shared" si="85"/>
        <v>0</v>
      </c>
      <c r="O334" s="27">
        <f t="shared" si="86"/>
        <v>0</v>
      </c>
    </row>
    <row r="335" spans="1:15" ht="13.2" x14ac:dyDescent="0.25">
      <c r="A335" s="13" t="s">
        <v>358</v>
      </c>
      <c r="B335" s="17">
        <f t="shared" si="89"/>
        <v>55608</v>
      </c>
      <c r="C335" s="5">
        <f>125</f>
        <v>125</v>
      </c>
      <c r="D335" s="6">
        <f t="shared" si="80"/>
        <v>35415.719999999994</v>
      </c>
      <c r="E335" s="6">
        <f t="shared" si="81"/>
        <v>0.87921244444444435</v>
      </c>
      <c r="F335" s="6">
        <f>SUM($D$8:D335)</f>
        <v>4909427.0400000075</v>
      </c>
      <c r="G335" s="6">
        <f t="shared" si="88"/>
        <v>464584.28</v>
      </c>
      <c r="H335" s="23">
        <f t="shared" si="82"/>
        <v>-0.37916856000000004</v>
      </c>
      <c r="I335" s="31">
        <f t="shared" si="79"/>
        <v>0.98786660607999999</v>
      </c>
      <c r="J335" s="16">
        <f t="shared" si="83"/>
        <v>19.376906837765365</v>
      </c>
      <c r="K335" s="24" t="s">
        <v>358</v>
      </c>
      <c r="L335" s="25">
        <f t="shared" si="87"/>
        <v>56827</v>
      </c>
      <c r="M335" s="26">
        <f t="shared" si="84"/>
        <v>0</v>
      </c>
      <c r="N335" s="27">
        <f t="shared" si="85"/>
        <v>0</v>
      </c>
      <c r="O335" s="27">
        <f t="shared" si="86"/>
        <v>0</v>
      </c>
    </row>
    <row r="336" spans="1:15" ht="13.2" x14ac:dyDescent="0.25">
      <c r="A336" s="13" t="s">
        <v>359</v>
      </c>
      <c r="B336" s="17">
        <f t="shared" si="89"/>
        <v>55639</v>
      </c>
      <c r="C336" s="5">
        <f>125</f>
        <v>125</v>
      </c>
      <c r="D336" s="6">
        <f t="shared" si="80"/>
        <v>35540.719999999994</v>
      </c>
      <c r="E336" s="6">
        <f t="shared" si="81"/>
        <v>1.1743434444444443</v>
      </c>
      <c r="F336" s="6">
        <f>SUM($D$8:D336)</f>
        <v>4944967.7600000072</v>
      </c>
      <c r="G336" s="6">
        <f t="shared" si="88"/>
        <v>464459.28</v>
      </c>
      <c r="H336" s="23">
        <f t="shared" si="82"/>
        <v>-0.37891856000000002</v>
      </c>
      <c r="I336" s="31">
        <f t="shared" si="79"/>
        <v>0.98787460608</v>
      </c>
      <c r="J336" s="16">
        <f t="shared" si="83"/>
        <v>19.491700512510157</v>
      </c>
      <c r="K336" s="24" t="s">
        <v>359</v>
      </c>
      <c r="L336" s="25">
        <f t="shared" si="87"/>
        <v>56858</v>
      </c>
      <c r="M336" s="26">
        <f t="shared" si="84"/>
        <v>0</v>
      </c>
      <c r="N336" s="27">
        <f t="shared" si="85"/>
        <v>0</v>
      </c>
      <c r="O336" s="27">
        <f t="shared" si="86"/>
        <v>0</v>
      </c>
    </row>
    <row r="337" spans="1:15" ht="13.2" x14ac:dyDescent="0.25">
      <c r="A337" s="13" t="s">
        <v>360</v>
      </c>
      <c r="B337" s="17">
        <f t="shared" si="89"/>
        <v>55669</v>
      </c>
      <c r="C337" s="5">
        <f>125</f>
        <v>125</v>
      </c>
      <c r="D337" s="6">
        <f t="shared" si="80"/>
        <v>35665.719999999994</v>
      </c>
      <c r="E337" s="6">
        <f t="shared" si="81"/>
        <v>1.4705161111111109</v>
      </c>
      <c r="F337" s="6">
        <f>SUM($D$8:D337)</f>
        <v>4980633.480000007</v>
      </c>
      <c r="G337" s="6">
        <f t="shared" si="88"/>
        <v>464334.28</v>
      </c>
      <c r="H337" s="23">
        <f t="shared" si="82"/>
        <v>-0.37866856000000004</v>
      </c>
      <c r="I337" s="31">
        <f t="shared" si="79"/>
        <v>0.98788260608</v>
      </c>
      <c r="J337" s="16">
        <f t="shared" si="83"/>
        <v>19.606943255826462</v>
      </c>
      <c r="K337" s="24" t="s">
        <v>360</v>
      </c>
      <c r="L337" s="25">
        <f t="shared" si="87"/>
        <v>56888</v>
      </c>
      <c r="M337" s="26">
        <f t="shared" si="84"/>
        <v>0</v>
      </c>
      <c r="N337" s="27">
        <f t="shared" si="85"/>
        <v>0</v>
      </c>
      <c r="O337" s="27">
        <f t="shared" si="86"/>
        <v>0</v>
      </c>
    </row>
    <row r="338" spans="1:15" ht="13.2" x14ac:dyDescent="0.25">
      <c r="A338" s="13" t="s">
        <v>361</v>
      </c>
      <c r="B338" s="17">
        <f t="shared" si="89"/>
        <v>55700</v>
      </c>
      <c r="C338" s="5">
        <f>125</f>
        <v>125</v>
      </c>
      <c r="D338" s="6">
        <f t="shared" si="80"/>
        <v>35790.719999999994</v>
      </c>
      <c r="E338" s="6">
        <f t="shared" si="81"/>
        <v>1.7677304444444442</v>
      </c>
      <c r="F338" s="6">
        <f>SUM($D$8:D338)</f>
        <v>5016424.2000000067</v>
      </c>
      <c r="G338" s="6">
        <f t="shared" si="88"/>
        <v>464209.28</v>
      </c>
      <c r="H338" s="23">
        <f t="shared" si="82"/>
        <v>-0.37841856000000001</v>
      </c>
      <c r="I338" s="31">
        <f t="shared" si="79"/>
        <v>0.98789060608000001</v>
      </c>
      <c r="J338" s="16">
        <f t="shared" si="83"/>
        <v>19.722635288502516</v>
      </c>
      <c r="K338" s="24" t="s">
        <v>361</v>
      </c>
      <c r="L338" s="25">
        <f t="shared" si="87"/>
        <v>56919</v>
      </c>
      <c r="M338" s="26">
        <f t="shared" si="84"/>
        <v>0</v>
      </c>
      <c r="N338" s="27">
        <f t="shared" si="85"/>
        <v>0</v>
      </c>
      <c r="O338" s="27">
        <f t="shared" si="86"/>
        <v>0</v>
      </c>
    </row>
    <row r="339" spans="1:15" ht="13.2" x14ac:dyDescent="0.25">
      <c r="A339" s="13" t="s">
        <v>362</v>
      </c>
      <c r="B339" s="17">
        <f t="shared" si="89"/>
        <v>55730</v>
      </c>
      <c r="C339" s="5">
        <f>125</f>
        <v>125</v>
      </c>
      <c r="D339" s="6">
        <f t="shared" si="80"/>
        <v>35915.719999999994</v>
      </c>
      <c r="E339" s="6">
        <f t="shared" si="81"/>
        <v>2.065986444444444</v>
      </c>
      <c r="F339" s="6">
        <f>SUM($D$8:D339)</f>
        <v>5052339.9200000064</v>
      </c>
      <c r="G339" s="6">
        <f t="shared" si="88"/>
        <v>464084.28</v>
      </c>
      <c r="H339" s="23">
        <f t="shared" si="82"/>
        <v>-0.37816856000000004</v>
      </c>
      <c r="I339" s="31">
        <f t="shared" si="79"/>
        <v>0.98789860608000002</v>
      </c>
      <c r="J339" s="16">
        <f t="shared" si="83"/>
        <v>19.838776829927177</v>
      </c>
      <c r="K339" s="24" t="s">
        <v>362</v>
      </c>
      <c r="L339" s="25">
        <f t="shared" si="87"/>
        <v>56949</v>
      </c>
      <c r="M339" s="26">
        <f t="shared" si="84"/>
        <v>0</v>
      </c>
      <c r="N339" s="27">
        <f t="shared" si="85"/>
        <v>0</v>
      </c>
      <c r="O339" s="27">
        <f t="shared" si="86"/>
        <v>0</v>
      </c>
    </row>
    <row r="340" spans="1:15" ht="13.2" x14ac:dyDescent="0.25">
      <c r="A340" s="13" t="s">
        <v>363</v>
      </c>
      <c r="B340" s="17">
        <f t="shared" si="89"/>
        <v>55761</v>
      </c>
      <c r="C340" s="5">
        <f>125</f>
        <v>125</v>
      </c>
      <c r="D340" s="6">
        <f t="shared" si="80"/>
        <v>36040.719999999994</v>
      </c>
      <c r="E340" s="6">
        <f t="shared" si="81"/>
        <v>2.3652841111111105</v>
      </c>
      <c r="F340" s="6">
        <f>SUM($D$8:D340)</f>
        <v>5088380.6400000062</v>
      </c>
      <c r="G340" s="6">
        <f t="shared" si="88"/>
        <v>463959.28</v>
      </c>
      <c r="H340" s="23">
        <f t="shared" si="82"/>
        <v>-0.37791856000000001</v>
      </c>
      <c r="I340" s="31">
        <f t="shared" si="79"/>
        <v>0.98790660608000003</v>
      </c>
      <c r="J340" s="16">
        <f t="shared" si="83"/>
        <v>19.955368098088421</v>
      </c>
      <c r="K340" s="24" t="s">
        <v>363</v>
      </c>
      <c r="L340" s="25">
        <f t="shared" si="87"/>
        <v>56980</v>
      </c>
      <c r="M340" s="26">
        <f t="shared" si="84"/>
        <v>0</v>
      </c>
      <c r="N340" s="27">
        <f t="shared" si="85"/>
        <v>0</v>
      </c>
      <c r="O340" s="27">
        <f t="shared" si="86"/>
        <v>0</v>
      </c>
    </row>
    <row r="341" spans="1:15" ht="13.2" x14ac:dyDescent="0.25">
      <c r="A341" s="13" t="s">
        <v>364</v>
      </c>
      <c r="B341" s="17">
        <f t="shared" si="89"/>
        <v>55792</v>
      </c>
      <c r="C341" s="5">
        <f>125</f>
        <v>125</v>
      </c>
      <c r="D341" s="6">
        <f t="shared" si="80"/>
        <v>36165.719999999994</v>
      </c>
      <c r="E341" s="6">
        <f t="shared" si="81"/>
        <v>2.665623444444444</v>
      </c>
      <c r="F341" s="6">
        <f>SUM($D$8:D341)</f>
        <v>5124546.3600000059</v>
      </c>
      <c r="G341" s="6">
        <f t="shared" si="88"/>
        <v>463834.28</v>
      </c>
      <c r="H341" s="23">
        <f t="shared" si="82"/>
        <v>-0.37766856000000004</v>
      </c>
      <c r="I341" s="31">
        <f t="shared" si="79"/>
        <v>0.98791460608000004</v>
      </c>
      <c r="J341" s="16">
        <f t="shared" si="83"/>
        <v>20.072409309571995</v>
      </c>
      <c r="K341" s="24" t="s">
        <v>364</v>
      </c>
      <c r="L341" s="25">
        <f t="shared" si="87"/>
        <v>57011</v>
      </c>
      <c r="M341" s="26">
        <f t="shared" si="84"/>
        <v>0</v>
      </c>
      <c r="N341" s="27">
        <f t="shared" si="85"/>
        <v>0</v>
      </c>
      <c r="O341" s="27">
        <f t="shared" si="86"/>
        <v>0</v>
      </c>
    </row>
    <row r="342" spans="1:15" ht="13.2" x14ac:dyDescent="0.25">
      <c r="A342" s="13" t="s">
        <v>365</v>
      </c>
      <c r="B342" s="17">
        <f t="shared" si="89"/>
        <v>55822</v>
      </c>
      <c r="C342" s="5">
        <f>125</f>
        <v>125</v>
      </c>
      <c r="D342" s="6">
        <f t="shared" si="80"/>
        <v>36290.719999999994</v>
      </c>
      <c r="E342" s="6">
        <f t="shared" si="81"/>
        <v>2.9670044444444441</v>
      </c>
      <c r="F342" s="6">
        <f>SUM($D$8:D342)</f>
        <v>5160837.0800000057</v>
      </c>
      <c r="G342" s="6">
        <f t="shared" si="88"/>
        <v>463709.28</v>
      </c>
      <c r="H342" s="23">
        <f t="shared" si="82"/>
        <v>-0.37741856000000001</v>
      </c>
      <c r="I342" s="31">
        <f t="shared" si="79"/>
        <v>0.98792260608000004</v>
      </c>
      <c r="J342" s="16">
        <f t="shared" si="83"/>
        <v>20.189900679559976</v>
      </c>
      <c r="K342" s="24" t="s">
        <v>365</v>
      </c>
      <c r="L342" s="25">
        <f t="shared" si="87"/>
        <v>57040</v>
      </c>
      <c r="M342" s="26">
        <f t="shared" si="84"/>
        <v>0</v>
      </c>
      <c r="N342" s="27">
        <f t="shared" si="85"/>
        <v>0</v>
      </c>
      <c r="O342" s="27">
        <f t="shared" si="86"/>
        <v>0</v>
      </c>
    </row>
    <row r="343" spans="1:15" ht="13.2" x14ac:dyDescent="0.25">
      <c r="A343" s="13" t="s">
        <v>366</v>
      </c>
      <c r="B343" s="17">
        <f t="shared" si="89"/>
        <v>55853</v>
      </c>
      <c r="C343" s="5">
        <f>125</f>
        <v>125</v>
      </c>
      <c r="D343" s="6">
        <f t="shared" si="80"/>
        <v>36415.719999999994</v>
      </c>
      <c r="E343" s="6">
        <f t="shared" si="81"/>
        <v>3.2694271111111108</v>
      </c>
      <c r="F343" s="6">
        <f>SUM($D$8:D343)</f>
        <v>5197252.8000000054</v>
      </c>
      <c r="G343" s="6">
        <f t="shared" si="88"/>
        <v>463584.28</v>
      </c>
      <c r="H343" s="23">
        <f t="shared" si="82"/>
        <v>-0.37716856000000004</v>
      </c>
      <c r="I343" s="31">
        <f t="shared" si="79"/>
        <v>0.98793060608000005</v>
      </c>
      <c r="J343" s="16">
        <f t="shared" si="83"/>
        <v>20.307842421829445</v>
      </c>
      <c r="K343" s="24" t="s">
        <v>366</v>
      </c>
      <c r="L343" s="25">
        <f t="shared" si="87"/>
        <v>57071</v>
      </c>
      <c r="M343" s="26">
        <f t="shared" si="84"/>
        <v>0</v>
      </c>
      <c r="N343" s="27">
        <f t="shared" si="85"/>
        <v>0</v>
      </c>
      <c r="O343" s="27">
        <f t="shared" si="86"/>
        <v>0</v>
      </c>
    </row>
    <row r="344" spans="1:15" ht="13.2" x14ac:dyDescent="0.25">
      <c r="A344" s="13" t="s">
        <v>367</v>
      </c>
      <c r="B344" s="17">
        <f t="shared" si="89"/>
        <v>55883</v>
      </c>
      <c r="C344" s="5">
        <f>125</f>
        <v>125</v>
      </c>
      <c r="D344" s="6">
        <f t="shared" si="80"/>
        <v>36540.719999999994</v>
      </c>
      <c r="E344" s="6">
        <f t="shared" si="81"/>
        <v>3.5728914444444442</v>
      </c>
      <c r="F344" s="6">
        <f>SUM($D$8:D344)</f>
        <v>5233793.5200000051</v>
      </c>
      <c r="G344" s="6">
        <f t="shared" si="88"/>
        <v>463459.28</v>
      </c>
      <c r="H344" s="23">
        <f t="shared" si="82"/>
        <v>-0.37691856000000001</v>
      </c>
      <c r="I344" s="31">
        <f t="shared" si="79"/>
        <v>0.98793860607999995</v>
      </c>
      <c r="J344" s="16">
        <f t="shared" si="83"/>
        <v>20.426234748751039</v>
      </c>
      <c r="K344" s="24" t="s">
        <v>367</v>
      </c>
      <c r="L344" s="25">
        <f t="shared" si="87"/>
        <v>57101</v>
      </c>
      <c r="M344" s="26">
        <f t="shared" si="84"/>
        <v>0</v>
      </c>
      <c r="N344" s="27">
        <f t="shared" si="85"/>
        <v>0</v>
      </c>
      <c r="O344" s="27">
        <f t="shared" si="86"/>
        <v>0</v>
      </c>
    </row>
    <row r="345" spans="1:15" ht="13.2" x14ac:dyDescent="0.25">
      <c r="A345" s="13" t="s">
        <v>368</v>
      </c>
      <c r="B345" s="17">
        <f t="shared" si="89"/>
        <v>55914</v>
      </c>
      <c r="C345" s="5">
        <f>125</f>
        <v>125</v>
      </c>
      <c r="D345" s="6">
        <f t="shared" si="80"/>
        <v>36669.289999999994</v>
      </c>
      <c r="E345" s="6">
        <f t="shared" si="81"/>
        <v>0.30453574999999994</v>
      </c>
      <c r="F345" s="6">
        <f>SUM($D$8:D345)</f>
        <v>5270462.8100000052</v>
      </c>
      <c r="G345" s="6">
        <f t="shared" si="88"/>
        <v>463330.71</v>
      </c>
      <c r="H345" s="23">
        <f t="shared" si="82"/>
        <v>-0.37666142000000002</v>
      </c>
      <c r="I345" s="31">
        <f t="shared" si="79"/>
        <v>0.98794683455999999</v>
      </c>
      <c r="J345" s="16">
        <f t="shared" si="83"/>
        <v>20.545372200007439</v>
      </c>
      <c r="K345" s="24" t="s">
        <v>368</v>
      </c>
      <c r="L345" s="25">
        <f t="shared" si="87"/>
        <v>57132</v>
      </c>
      <c r="M345" s="26">
        <f t="shared" si="84"/>
        <v>0</v>
      </c>
      <c r="N345" s="27">
        <f t="shared" si="85"/>
        <v>0</v>
      </c>
      <c r="O345" s="27">
        <f t="shared" si="86"/>
        <v>0</v>
      </c>
    </row>
    <row r="346" spans="1:15" ht="13.2" x14ac:dyDescent="0.25">
      <c r="A346" s="13" t="s">
        <v>369</v>
      </c>
      <c r="B346" s="17">
        <f t="shared" si="89"/>
        <v>55943</v>
      </c>
      <c r="C346" s="5">
        <f>125</f>
        <v>125</v>
      </c>
      <c r="D346" s="6">
        <f t="shared" si="80"/>
        <v>36794.289999999994</v>
      </c>
      <c r="E346" s="6">
        <f t="shared" si="81"/>
        <v>0.61018261111111105</v>
      </c>
      <c r="F346" s="6">
        <f>SUM($D$8:D346)</f>
        <v>5307257.1000000052</v>
      </c>
      <c r="G346" s="6">
        <f t="shared" si="88"/>
        <v>463205.71</v>
      </c>
      <c r="H346" s="23">
        <f t="shared" si="82"/>
        <v>-0.37641142000000005</v>
      </c>
      <c r="I346" s="31">
        <f t="shared" si="79"/>
        <v>0.98795483455999999</v>
      </c>
      <c r="J346" s="16">
        <f t="shared" si="83"/>
        <v>20.66467881866199</v>
      </c>
      <c r="K346" s="24" t="s">
        <v>369</v>
      </c>
      <c r="L346" s="25">
        <f t="shared" si="87"/>
        <v>57162</v>
      </c>
      <c r="M346" s="26">
        <f t="shared" si="84"/>
        <v>0</v>
      </c>
      <c r="N346" s="27">
        <f t="shared" si="85"/>
        <v>0</v>
      </c>
      <c r="O346" s="27">
        <f t="shared" si="86"/>
        <v>0</v>
      </c>
    </row>
    <row r="347" spans="1:15" ht="13.2" x14ac:dyDescent="0.25">
      <c r="A347" s="13" t="s">
        <v>370</v>
      </c>
      <c r="B347" s="17">
        <f t="shared" si="89"/>
        <v>55973</v>
      </c>
      <c r="C347" s="5">
        <f>125</f>
        <v>125</v>
      </c>
      <c r="D347" s="6">
        <f t="shared" si="80"/>
        <v>36919.289999999994</v>
      </c>
      <c r="E347" s="6">
        <f t="shared" si="81"/>
        <v>0.91680169444444437</v>
      </c>
      <c r="F347" s="6">
        <f>SUM($D$8:D347)</f>
        <v>5344176.3900000053</v>
      </c>
      <c r="G347" s="6">
        <f t="shared" si="88"/>
        <v>463080.71</v>
      </c>
      <c r="H347" s="23">
        <f t="shared" si="82"/>
        <v>-0.37616142000000002</v>
      </c>
      <c r="I347" s="31">
        <f t="shared" si="79"/>
        <v>0.98796283456</v>
      </c>
      <c r="J347" s="16">
        <f t="shared" si="83"/>
        <v>20.784436660763017</v>
      </c>
      <c r="K347" s="24" t="s">
        <v>370</v>
      </c>
      <c r="L347" s="25">
        <f t="shared" si="87"/>
        <v>57193</v>
      </c>
      <c r="M347" s="26">
        <f t="shared" si="84"/>
        <v>0</v>
      </c>
      <c r="N347" s="27">
        <f t="shared" si="85"/>
        <v>0</v>
      </c>
      <c r="O347" s="27">
        <f t="shared" si="86"/>
        <v>0</v>
      </c>
    </row>
    <row r="348" spans="1:15" ht="13.2" x14ac:dyDescent="0.25">
      <c r="A348" s="13" t="s">
        <v>371</v>
      </c>
      <c r="B348" s="17">
        <f t="shared" si="89"/>
        <v>56004</v>
      </c>
      <c r="C348" s="5">
        <f>125</f>
        <v>125</v>
      </c>
      <c r="D348" s="6">
        <f t="shared" si="80"/>
        <v>37044.289999999994</v>
      </c>
      <c r="E348" s="6">
        <f t="shared" si="81"/>
        <v>1.2244624444444443</v>
      </c>
      <c r="F348" s="6">
        <f>SUM($D$8:D348)</f>
        <v>5381220.6800000053</v>
      </c>
      <c r="G348" s="6">
        <f t="shared" si="88"/>
        <v>462955.71</v>
      </c>
      <c r="H348" s="23">
        <f t="shared" si="82"/>
        <v>-0.37591142</v>
      </c>
      <c r="I348" s="31">
        <f t="shared" si="79"/>
        <v>0.98797083456000001</v>
      </c>
      <c r="J348" s="16">
        <f t="shared" si="83"/>
        <v>20.904645933004247</v>
      </c>
      <c r="K348" s="24" t="s">
        <v>371</v>
      </c>
      <c r="L348" s="25">
        <f t="shared" si="87"/>
        <v>57224</v>
      </c>
      <c r="M348" s="26">
        <f t="shared" si="84"/>
        <v>0</v>
      </c>
      <c r="N348" s="27">
        <f t="shared" si="85"/>
        <v>0</v>
      </c>
      <c r="O348" s="27">
        <f t="shared" si="86"/>
        <v>0</v>
      </c>
    </row>
    <row r="349" spans="1:15" ht="13.2" x14ac:dyDescent="0.25">
      <c r="A349" s="13" t="s">
        <v>372</v>
      </c>
      <c r="B349" s="17">
        <f t="shared" si="89"/>
        <v>56034</v>
      </c>
      <c r="C349" s="5">
        <f>125</f>
        <v>125</v>
      </c>
      <c r="D349" s="6">
        <f t="shared" si="80"/>
        <v>37169.289999999994</v>
      </c>
      <c r="E349" s="6">
        <f t="shared" si="81"/>
        <v>1.5331648611111111</v>
      </c>
      <c r="F349" s="6">
        <f>SUM($D$8:D349)</f>
        <v>5418389.9700000053</v>
      </c>
      <c r="G349" s="6">
        <f t="shared" si="88"/>
        <v>462830.71</v>
      </c>
      <c r="H349" s="23">
        <f t="shared" si="82"/>
        <v>-0.37566142000000002</v>
      </c>
      <c r="I349" s="31">
        <f t="shared" si="79"/>
        <v>0.98797883456000002</v>
      </c>
      <c r="J349" s="16">
        <f t="shared" si="83"/>
        <v>21.025306840666321</v>
      </c>
      <c r="K349" s="24" t="s">
        <v>372</v>
      </c>
      <c r="L349" s="25">
        <f t="shared" si="87"/>
        <v>57254</v>
      </c>
      <c r="M349" s="26">
        <f t="shared" si="84"/>
        <v>0</v>
      </c>
      <c r="N349" s="27">
        <f t="shared" si="85"/>
        <v>0</v>
      </c>
      <c r="O349" s="27">
        <f t="shared" si="86"/>
        <v>0</v>
      </c>
    </row>
    <row r="350" spans="1:15" ht="13.2" x14ac:dyDescent="0.25">
      <c r="A350" s="13" t="s">
        <v>373</v>
      </c>
      <c r="B350" s="17">
        <f t="shared" si="89"/>
        <v>56065</v>
      </c>
      <c r="C350" s="5">
        <f>125</f>
        <v>125</v>
      </c>
      <c r="D350" s="6">
        <f t="shared" si="80"/>
        <v>37294.289999999994</v>
      </c>
      <c r="E350" s="6">
        <f t="shared" si="81"/>
        <v>1.8429089444444444</v>
      </c>
      <c r="F350" s="6">
        <f>SUM($D$8:D350)</f>
        <v>5455684.2600000054</v>
      </c>
      <c r="G350" s="6">
        <f t="shared" si="88"/>
        <v>462705.71</v>
      </c>
      <c r="H350" s="23">
        <f t="shared" si="82"/>
        <v>-0.37541142000000005</v>
      </c>
      <c r="I350" s="31">
        <f t="shared" si="79"/>
        <v>0.98798683456000003</v>
      </c>
      <c r="J350" s="16">
        <f t="shared" si="83"/>
        <v>21.146419587615561</v>
      </c>
      <c r="K350" s="24" t="s">
        <v>373</v>
      </c>
      <c r="L350" s="25">
        <f t="shared" si="87"/>
        <v>57285</v>
      </c>
      <c r="M350" s="26">
        <f t="shared" si="84"/>
        <v>0</v>
      </c>
      <c r="N350" s="27">
        <f t="shared" si="85"/>
        <v>0</v>
      </c>
      <c r="O350" s="27">
        <f t="shared" si="86"/>
        <v>0</v>
      </c>
    </row>
    <row r="351" spans="1:15" ht="13.2" x14ac:dyDescent="0.25">
      <c r="A351" s="13" t="s">
        <v>374</v>
      </c>
      <c r="B351" s="17">
        <f t="shared" si="89"/>
        <v>56095</v>
      </c>
      <c r="C351" s="5">
        <f>125</f>
        <v>125</v>
      </c>
      <c r="D351" s="6">
        <f t="shared" si="80"/>
        <v>37419.289999999994</v>
      </c>
      <c r="E351" s="6">
        <f t="shared" si="81"/>
        <v>2.1536946944444444</v>
      </c>
      <c r="F351" s="6">
        <f>SUM($D$8:D351)</f>
        <v>5493103.5500000054</v>
      </c>
      <c r="G351" s="6">
        <f t="shared" si="88"/>
        <v>462580.71</v>
      </c>
      <c r="H351" s="23">
        <f t="shared" si="82"/>
        <v>-0.37516142000000002</v>
      </c>
      <c r="I351" s="31">
        <f t="shared" si="79"/>
        <v>0.98799483456000003</v>
      </c>
      <c r="J351" s="16">
        <f t="shared" si="83"/>
        <v>21.267984376302667</v>
      </c>
      <c r="K351" s="24" t="s">
        <v>374</v>
      </c>
      <c r="L351" s="25">
        <f t="shared" si="87"/>
        <v>57315</v>
      </c>
      <c r="M351" s="26">
        <f t="shared" si="84"/>
        <v>0</v>
      </c>
      <c r="N351" s="27">
        <f t="shared" si="85"/>
        <v>0</v>
      </c>
      <c r="O351" s="27">
        <f t="shared" si="86"/>
        <v>0</v>
      </c>
    </row>
    <row r="352" spans="1:15" ht="13.2" x14ac:dyDescent="0.25">
      <c r="A352" s="13" t="s">
        <v>375</v>
      </c>
      <c r="B352" s="17">
        <f t="shared" si="89"/>
        <v>56126</v>
      </c>
      <c r="C352" s="5">
        <f>125</f>
        <v>125</v>
      </c>
      <c r="D352" s="6">
        <f t="shared" si="80"/>
        <v>37544.289999999994</v>
      </c>
      <c r="E352" s="6">
        <f t="shared" si="81"/>
        <v>2.465522111111111</v>
      </c>
      <c r="F352" s="6">
        <f>SUM($D$8:D352)</f>
        <v>5530647.8400000054</v>
      </c>
      <c r="G352" s="6">
        <f t="shared" si="88"/>
        <v>462455.71</v>
      </c>
      <c r="H352" s="23">
        <f t="shared" si="82"/>
        <v>-0.37491142</v>
      </c>
      <c r="I352" s="31">
        <f t="shared" si="79"/>
        <v>0.98800283456000004</v>
      </c>
      <c r="J352" s="16">
        <f t="shared" si="83"/>
        <v>21.390001407761506</v>
      </c>
      <c r="K352" s="24" t="s">
        <v>375</v>
      </c>
      <c r="L352" s="25">
        <f t="shared" si="87"/>
        <v>57346</v>
      </c>
      <c r="M352" s="26">
        <f t="shared" si="84"/>
        <v>0</v>
      </c>
      <c r="N352" s="27">
        <f t="shared" si="85"/>
        <v>0</v>
      </c>
      <c r="O352" s="27">
        <f t="shared" si="86"/>
        <v>0</v>
      </c>
    </row>
    <row r="353" spans="1:15" ht="13.2" x14ac:dyDescent="0.25">
      <c r="A353" s="13" t="s">
        <v>376</v>
      </c>
      <c r="B353" s="17">
        <f t="shared" si="89"/>
        <v>56157</v>
      </c>
      <c r="C353" s="5">
        <f>125</f>
        <v>125</v>
      </c>
      <c r="D353" s="6">
        <f t="shared" si="80"/>
        <v>37669.289999999994</v>
      </c>
      <c r="E353" s="6">
        <f t="shared" si="81"/>
        <v>2.7783911944444442</v>
      </c>
      <c r="F353" s="6">
        <f>SUM($D$8:D353)</f>
        <v>5568317.1300000055</v>
      </c>
      <c r="G353" s="6">
        <f t="shared" si="88"/>
        <v>462330.71</v>
      </c>
      <c r="H353" s="23">
        <f t="shared" si="82"/>
        <v>-0.37466142000000002</v>
      </c>
      <c r="I353" s="31">
        <f t="shared" si="79"/>
        <v>0.98801083456000005</v>
      </c>
      <c r="J353" s="16">
        <f t="shared" si="83"/>
        <v>21.512470881607875</v>
      </c>
      <c r="K353" s="24" t="s">
        <v>376</v>
      </c>
      <c r="L353" s="25">
        <f t="shared" si="87"/>
        <v>57377</v>
      </c>
      <c r="M353" s="26">
        <f t="shared" si="84"/>
        <v>0</v>
      </c>
      <c r="N353" s="27">
        <f t="shared" si="85"/>
        <v>0</v>
      </c>
      <c r="O353" s="27">
        <f t="shared" si="86"/>
        <v>0</v>
      </c>
    </row>
    <row r="354" spans="1:15" ht="13.2" x14ac:dyDescent="0.25">
      <c r="A354" s="13" t="s">
        <v>377</v>
      </c>
      <c r="B354" s="17">
        <f t="shared" si="89"/>
        <v>56187</v>
      </c>
      <c r="C354" s="5">
        <f>125</f>
        <v>125</v>
      </c>
      <c r="D354" s="6">
        <f t="shared" si="80"/>
        <v>37794.289999999994</v>
      </c>
      <c r="E354" s="6">
        <f t="shared" si="81"/>
        <v>3.0923019444444444</v>
      </c>
      <c r="F354" s="6">
        <f>SUM($D$8:D354)</f>
        <v>5606111.4200000055</v>
      </c>
      <c r="G354" s="6">
        <f t="shared" si="88"/>
        <v>462205.71</v>
      </c>
      <c r="H354" s="23">
        <f t="shared" si="82"/>
        <v>-0.37441142000000005</v>
      </c>
      <c r="I354" s="31">
        <f t="shared" si="79"/>
        <v>0.98801883455999995</v>
      </c>
      <c r="J354" s="16">
        <f t="shared" si="83"/>
        <v>21.635392996038256</v>
      </c>
      <c r="K354" s="24" t="s">
        <v>377</v>
      </c>
      <c r="L354" s="25">
        <f t="shared" si="87"/>
        <v>57405</v>
      </c>
      <c r="M354" s="26">
        <f t="shared" si="84"/>
        <v>0</v>
      </c>
      <c r="N354" s="27">
        <f t="shared" si="85"/>
        <v>0</v>
      </c>
      <c r="O354" s="27">
        <f t="shared" si="86"/>
        <v>0</v>
      </c>
    </row>
    <row r="355" spans="1:15" ht="13.2" x14ac:dyDescent="0.25">
      <c r="A355" s="13" t="s">
        <v>378</v>
      </c>
      <c r="B355" s="17">
        <f t="shared" si="89"/>
        <v>56218</v>
      </c>
      <c r="C355" s="5">
        <f>125</f>
        <v>125</v>
      </c>
      <c r="D355" s="6">
        <f t="shared" si="80"/>
        <v>37919.289999999994</v>
      </c>
      <c r="E355" s="6">
        <f t="shared" si="81"/>
        <v>3.4072543611111108</v>
      </c>
      <c r="F355" s="6">
        <f>SUM($D$8:D355)</f>
        <v>5644030.7100000056</v>
      </c>
      <c r="G355" s="6">
        <f t="shared" si="88"/>
        <v>462080.71</v>
      </c>
      <c r="H355" s="23">
        <f t="shared" si="82"/>
        <v>-0.37416142000000002</v>
      </c>
      <c r="I355" s="31">
        <f t="shared" si="79"/>
        <v>0.98802683455999996</v>
      </c>
      <c r="J355" s="16">
        <f t="shared" si="83"/>
        <v>21.758767947828662</v>
      </c>
      <c r="K355" s="24" t="s">
        <v>378</v>
      </c>
      <c r="L355" s="25">
        <f t="shared" si="87"/>
        <v>57436</v>
      </c>
      <c r="M355" s="26">
        <f t="shared" si="84"/>
        <v>0</v>
      </c>
      <c r="N355" s="27">
        <f t="shared" si="85"/>
        <v>0</v>
      </c>
      <c r="O355" s="27">
        <f t="shared" si="86"/>
        <v>0</v>
      </c>
    </row>
    <row r="356" spans="1:15" ht="13.2" x14ac:dyDescent="0.25">
      <c r="A356" s="13" t="s">
        <v>379</v>
      </c>
      <c r="B356" s="17">
        <f t="shared" si="89"/>
        <v>56248</v>
      </c>
      <c r="C356" s="5">
        <f>125</f>
        <v>125</v>
      </c>
      <c r="D356" s="6">
        <f t="shared" si="80"/>
        <v>38044.289999999994</v>
      </c>
      <c r="E356" s="6">
        <f t="shared" si="81"/>
        <v>3.7232484444444442</v>
      </c>
      <c r="F356" s="6">
        <f>SUM($D$8:D356)</f>
        <v>5682075.0000000056</v>
      </c>
      <c r="G356" s="6">
        <f t="shared" si="88"/>
        <v>461955.71</v>
      </c>
      <c r="H356" s="23">
        <f t="shared" si="82"/>
        <v>-0.37391141999999999</v>
      </c>
      <c r="I356" s="31">
        <f t="shared" si="79"/>
        <v>0.98803483455999996</v>
      </c>
      <c r="J356" s="16">
        <f t="shared" si="83"/>
        <v>21.882595932333427</v>
      </c>
      <c r="K356" s="24" t="s">
        <v>379</v>
      </c>
      <c r="L356" s="25">
        <f t="shared" si="87"/>
        <v>57466</v>
      </c>
      <c r="M356" s="26">
        <f t="shared" si="84"/>
        <v>0</v>
      </c>
      <c r="N356" s="27">
        <f t="shared" si="85"/>
        <v>0</v>
      </c>
      <c r="O356" s="27">
        <f t="shared" si="86"/>
        <v>0</v>
      </c>
    </row>
    <row r="357" spans="1:15" ht="13.2" x14ac:dyDescent="0.25">
      <c r="A357" s="13" t="s">
        <v>380</v>
      </c>
      <c r="B357" s="17">
        <f t="shared" si="89"/>
        <v>56279</v>
      </c>
      <c r="C357" s="5">
        <f>125</f>
        <v>125</v>
      </c>
      <c r="D357" s="6">
        <f t="shared" si="80"/>
        <v>38173.009999999995</v>
      </c>
      <c r="E357" s="6">
        <f t="shared" si="81"/>
        <v>0.31706675000000001</v>
      </c>
      <c r="F357" s="6">
        <f>SUM($D$8:D357)</f>
        <v>5720248.0100000054</v>
      </c>
      <c r="G357" s="6">
        <f t="shared" si="88"/>
        <v>461826.99</v>
      </c>
      <c r="H357" s="23">
        <f t="shared" si="82"/>
        <v>-0.37365398000000005</v>
      </c>
      <c r="I357" s="31">
        <f t="shared" si="79"/>
        <v>0.98804307264000002</v>
      </c>
      <c r="J357" s="16">
        <f t="shared" si="83"/>
        <v>22.007207891021839</v>
      </c>
      <c r="K357" s="24" t="s">
        <v>380</v>
      </c>
      <c r="L357" s="25">
        <f t="shared" si="87"/>
        <v>57497</v>
      </c>
      <c r="M357" s="26">
        <f t="shared" si="84"/>
        <v>0</v>
      </c>
      <c r="N357" s="27">
        <f t="shared" si="85"/>
        <v>0</v>
      </c>
      <c r="O357" s="27">
        <f t="shared" si="86"/>
        <v>0</v>
      </c>
    </row>
    <row r="358" spans="1:15" ht="13.2" x14ac:dyDescent="0.25">
      <c r="A358" s="13" t="s">
        <v>381</v>
      </c>
      <c r="B358" s="17">
        <f t="shared" si="89"/>
        <v>56308</v>
      </c>
      <c r="C358" s="5">
        <f>125</f>
        <v>125</v>
      </c>
      <c r="D358" s="6">
        <f t="shared" si="80"/>
        <v>38298.009999999995</v>
      </c>
      <c r="E358" s="6">
        <f t="shared" si="81"/>
        <v>0.63524461111111108</v>
      </c>
      <c r="F358" s="6">
        <f>SUM($D$8:D358)</f>
        <v>5758546.0200000051</v>
      </c>
      <c r="G358" s="6">
        <f t="shared" si="88"/>
        <v>461701.99</v>
      </c>
      <c r="H358" s="23">
        <f t="shared" si="82"/>
        <v>-0.37340398000000002</v>
      </c>
      <c r="I358" s="31">
        <f t="shared" si="79"/>
        <v>0.98805107264000003</v>
      </c>
      <c r="J358" s="16">
        <f t="shared" si="83"/>
        <v>22.131955646974177</v>
      </c>
      <c r="K358" s="24" t="s">
        <v>381</v>
      </c>
      <c r="L358" s="25">
        <f t="shared" si="87"/>
        <v>57527</v>
      </c>
      <c r="M358" s="26">
        <f t="shared" si="84"/>
        <v>0</v>
      </c>
      <c r="N358" s="27">
        <f t="shared" si="85"/>
        <v>0</v>
      </c>
      <c r="O358" s="27">
        <f t="shared" si="86"/>
        <v>0</v>
      </c>
    </row>
    <row r="359" spans="1:15" ht="13.2" x14ac:dyDescent="0.25">
      <c r="A359" s="13" t="s">
        <v>382</v>
      </c>
      <c r="B359" s="17">
        <f t="shared" si="89"/>
        <v>56338</v>
      </c>
      <c r="C359" s="5">
        <f>125</f>
        <v>125</v>
      </c>
      <c r="D359" s="6">
        <f t="shared" si="80"/>
        <v>38423.009999999995</v>
      </c>
      <c r="E359" s="6">
        <f t="shared" si="81"/>
        <v>0.95439469444444436</v>
      </c>
      <c r="F359" s="6">
        <f>SUM($D$8:D359)</f>
        <v>5796969.0300000049</v>
      </c>
      <c r="G359" s="6">
        <f t="shared" si="88"/>
        <v>461576.99</v>
      </c>
      <c r="H359" s="23">
        <f t="shared" si="82"/>
        <v>-0.37315398</v>
      </c>
      <c r="I359" s="31">
        <f t="shared" si="79"/>
        <v>0.98805907264000004</v>
      </c>
      <c r="J359" s="16">
        <f t="shared" si="83"/>
        <v>22.257157023423176</v>
      </c>
      <c r="K359" s="24" t="s">
        <v>382</v>
      </c>
      <c r="L359" s="25">
        <f t="shared" si="87"/>
        <v>57558</v>
      </c>
      <c r="M359" s="26">
        <f t="shared" si="84"/>
        <v>0</v>
      </c>
      <c r="N359" s="27">
        <f t="shared" si="85"/>
        <v>0</v>
      </c>
      <c r="O359" s="27">
        <f t="shared" si="86"/>
        <v>0</v>
      </c>
    </row>
    <row r="360" spans="1:15" ht="13.2" x14ac:dyDescent="0.25">
      <c r="A360" s="13" t="s">
        <v>383</v>
      </c>
      <c r="B360" s="17">
        <f t="shared" si="89"/>
        <v>56369</v>
      </c>
      <c r="C360" s="5">
        <f>125</f>
        <v>125</v>
      </c>
      <c r="D360" s="6">
        <f t="shared" si="80"/>
        <v>38548.009999999995</v>
      </c>
      <c r="E360" s="6">
        <f t="shared" si="81"/>
        <v>1.2745864444444444</v>
      </c>
      <c r="F360" s="6">
        <f>SUM($D$8:D360)</f>
        <v>5835517.0400000047</v>
      </c>
      <c r="G360" s="6">
        <f t="shared" si="88"/>
        <v>461451.99</v>
      </c>
      <c r="H360" s="23">
        <f t="shared" si="82"/>
        <v>-0.37290398000000002</v>
      </c>
      <c r="I360" s="31">
        <f t="shared" si="79"/>
        <v>0.98806707264000004</v>
      </c>
      <c r="J360" s="16">
        <f t="shared" si="83"/>
        <v>22.382812209984667</v>
      </c>
      <c r="K360" s="24" t="s">
        <v>383</v>
      </c>
      <c r="L360" s="25">
        <f t="shared" si="87"/>
        <v>57589</v>
      </c>
      <c r="M360" s="26">
        <f t="shared" si="84"/>
        <v>0</v>
      </c>
      <c r="N360" s="27">
        <f t="shared" si="85"/>
        <v>0</v>
      </c>
      <c r="O360" s="27">
        <f t="shared" si="86"/>
        <v>0</v>
      </c>
    </row>
    <row r="361" spans="1:15" ht="13.2" x14ac:dyDescent="0.25">
      <c r="A361" s="13" t="s">
        <v>384</v>
      </c>
      <c r="B361" s="17">
        <f t="shared" si="89"/>
        <v>56399</v>
      </c>
      <c r="C361" s="5">
        <f>125</f>
        <v>125</v>
      </c>
      <c r="D361" s="6">
        <f t="shared" si="80"/>
        <v>38673.009999999995</v>
      </c>
      <c r="E361" s="6">
        <f t="shared" si="81"/>
        <v>1.595819861111111</v>
      </c>
      <c r="F361" s="6">
        <f>SUM($D$8:D361)</f>
        <v>5874190.0500000045</v>
      </c>
      <c r="G361" s="6">
        <f t="shared" si="88"/>
        <v>461326.99</v>
      </c>
      <c r="H361" s="23">
        <f t="shared" si="82"/>
        <v>-0.37265398000000005</v>
      </c>
      <c r="I361" s="31">
        <f t="shared" ref="I361:I424" si="90">1-64*($M$5-0.004*$C$2)/$C$2*H361</f>
        <v>0.98807507264000005</v>
      </c>
      <c r="J361" s="16">
        <f t="shared" si="83"/>
        <v>22.508921394847032</v>
      </c>
      <c r="K361" s="24" t="s">
        <v>384</v>
      </c>
      <c r="L361" s="25">
        <f t="shared" si="87"/>
        <v>57619</v>
      </c>
      <c r="M361" s="26">
        <f t="shared" si="84"/>
        <v>0</v>
      </c>
      <c r="N361" s="27">
        <f t="shared" si="85"/>
        <v>0</v>
      </c>
      <c r="O361" s="27">
        <f t="shared" si="86"/>
        <v>0</v>
      </c>
    </row>
    <row r="362" spans="1:15" ht="13.2" x14ac:dyDescent="0.25">
      <c r="A362" s="13" t="s">
        <v>385</v>
      </c>
      <c r="B362" s="17">
        <f t="shared" si="89"/>
        <v>56430</v>
      </c>
      <c r="C362" s="5">
        <f>125</f>
        <v>125</v>
      </c>
      <c r="D362" s="6">
        <f t="shared" si="80"/>
        <v>38798.009999999995</v>
      </c>
      <c r="E362" s="6">
        <f t="shared" si="81"/>
        <v>1.9180949444444444</v>
      </c>
      <c r="F362" s="6">
        <f>SUM($D$8:D362)</f>
        <v>5912988.0600000042</v>
      </c>
      <c r="G362" s="6">
        <f t="shared" si="88"/>
        <v>461201.99</v>
      </c>
      <c r="H362" s="23">
        <f t="shared" si="82"/>
        <v>-0.37240398000000002</v>
      </c>
      <c r="I362" s="31">
        <f t="shared" si="90"/>
        <v>0.98808307263999995</v>
      </c>
      <c r="J362" s="16">
        <f t="shared" si="83"/>
        <v>22.635484764770133</v>
      </c>
      <c r="K362" s="24" t="s">
        <v>385</v>
      </c>
      <c r="L362" s="25">
        <f t="shared" si="87"/>
        <v>57650</v>
      </c>
      <c r="M362" s="26">
        <f t="shared" si="84"/>
        <v>0</v>
      </c>
      <c r="N362" s="27">
        <f t="shared" si="85"/>
        <v>0</v>
      </c>
      <c r="O362" s="27">
        <f t="shared" si="86"/>
        <v>0</v>
      </c>
    </row>
    <row r="363" spans="1:15" ht="13.2" x14ac:dyDescent="0.25">
      <c r="A363" s="13" t="s">
        <v>386</v>
      </c>
      <c r="B363" s="17">
        <f t="shared" si="89"/>
        <v>56460</v>
      </c>
      <c r="C363" s="5">
        <f>125</f>
        <v>125</v>
      </c>
      <c r="D363" s="6">
        <f t="shared" si="80"/>
        <v>38923.009999999995</v>
      </c>
      <c r="E363" s="6">
        <f t="shared" si="81"/>
        <v>2.2414116944444444</v>
      </c>
      <c r="F363" s="6">
        <f>SUM($D$8:D363)</f>
        <v>5951911.070000004</v>
      </c>
      <c r="G363" s="6">
        <f t="shared" si="88"/>
        <v>461076.99</v>
      </c>
      <c r="H363" s="23">
        <f t="shared" si="82"/>
        <v>-0.37215398</v>
      </c>
      <c r="I363" s="31">
        <f t="shared" si="90"/>
        <v>0.98809107263999996</v>
      </c>
      <c r="J363" s="16">
        <f t="shared" si="83"/>
        <v>22.762502505084228</v>
      </c>
      <c r="K363" s="24" t="s">
        <v>386</v>
      </c>
      <c r="L363" s="25">
        <f t="shared" si="87"/>
        <v>57680</v>
      </c>
      <c r="M363" s="26">
        <f t="shared" si="84"/>
        <v>0</v>
      </c>
      <c r="N363" s="27">
        <f t="shared" si="85"/>
        <v>0</v>
      </c>
      <c r="O363" s="27">
        <f t="shared" si="86"/>
        <v>0</v>
      </c>
    </row>
    <row r="364" spans="1:15" ht="13.2" x14ac:dyDescent="0.25">
      <c r="A364" s="13" t="s">
        <v>387</v>
      </c>
      <c r="B364" s="17">
        <f t="shared" si="89"/>
        <v>56491</v>
      </c>
      <c r="C364" s="5">
        <f>125</f>
        <v>125</v>
      </c>
      <c r="D364" s="6">
        <f t="shared" si="80"/>
        <v>39048.009999999995</v>
      </c>
      <c r="E364" s="6">
        <f t="shared" si="81"/>
        <v>2.5657701111111111</v>
      </c>
      <c r="F364" s="6">
        <f>SUM($D$8:D364)</f>
        <v>5990959.0800000038</v>
      </c>
      <c r="G364" s="6">
        <f t="shared" si="88"/>
        <v>460951.99</v>
      </c>
      <c r="H364" s="23">
        <f t="shared" si="82"/>
        <v>-0.37190398000000002</v>
      </c>
      <c r="I364" s="31">
        <f t="shared" si="90"/>
        <v>0.98809907263999996</v>
      </c>
      <c r="J364" s="16">
        <f t="shared" si="83"/>
        <v>22.889974799688911</v>
      </c>
      <c r="K364" s="24" t="s">
        <v>387</v>
      </c>
      <c r="L364" s="25">
        <f t="shared" si="87"/>
        <v>57711</v>
      </c>
      <c r="M364" s="26">
        <f t="shared" si="84"/>
        <v>0</v>
      </c>
      <c r="N364" s="27">
        <f t="shared" si="85"/>
        <v>0</v>
      </c>
      <c r="O364" s="27">
        <f t="shared" si="86"/>
        <v>0</v>
      </c>
    </row>
    <row r="365" spans="1:15" ht="13.2" x14ac:dyDescent="0.25">
      <c r="A365" s="13" t="s">
        <v>388</v>
      </c>
      <c r="B365" s="17">
        <f t="shared" si="89"/>
        <v>56522</v>
      </c>
      <c r="C365" s="5">
        <f>125</f>
        <v>125</v>
      </c>
      <c r="D365" s="6">
        <f t="shared" si="80"/>
        <v>39173.009999999995</v>
      </c>
      <c r="E365" s="6">
        <f t="shared" si="81"/>
        <v>2.8911701944444443</v>
      </c>
      <c r="F365" s="6">
        <f>SUM($D$8:D365)</f>
        <v>6030132.0900000036</v>
      </c>
      <c r="G365" s="6">
        <f t="shared" si="88"/>
        <v>460826.99</v>
      </c>
      <c r="H365" s="23">
        <f t="shared" si="82"/>
        <v>-0.37165398000000005</v>
      </c>
      <c r="I365" s="31">
        <f t="shared" si="90"/>
        <v>0.98810707263999997</v>
      </c>
      <c r="J365" s="16">
        <f t="shared" si="83"/>
        <v>23.017901831052058</v>
      </c>
      <c r="K365" s="24" t="s">
        <v>388</v>
      </c>
      <c r="L365" s="25">
        <f t="shared" si="87"/>
        <v>57742</v>
      </c>
      <c r="M365" s="26">
        <f t="shared" si="84"/>
        <v>0</v>
      </c>
      <c r="N365" s="27">
        <f t="shared" si="85"/>
        <v>0</v>
      </c>
      <c r="O365" s="27">
        <f t="shared" si="86"/>
        <v>0</v>
      </c>
    </row>
    <row r="366" spans="1:15" ht="13.2" x14ac:dyDescent="0.25">
      <c r="A366" s="13" t="s">
        <v>389</v>
      </c>
      <c r="B366" s="17">
        <f t="shared" si="89"/>
        <v>56552</v>
      </c>
      <c r="C366" s="5">
        <f>125</f>
        <v>125</v>
      </c>
      <c r="D366" s="6">
        <f t="shared" si="80"/>
        <v>39298.009999999995</v>
      </c>
      <c r="E366" s="6">
        <f t="shared" si="81"/>
        <v>3.2176119444444442</v>
      </c>
      <c r="F366" s="6">
        <f>SUM($D$8:D366)</f>
        <v>6069430.1000000034</v>
      </c>
      <c r="G366" s="6">
        <f t="shared" si="88"/>
        <v>460701.99</v>
      </c>
      <c r="H366" s="23">
        <f t="shared" si="82"/>
        <v>-0.37140398000000002</v>
      </c>
      <c r="I366" s="31">
        <f t="shared" si="90"/>
        <v>0.98811507263999998</v>
      </c>
      <c r="J366" s="16">
        <f t="shared" si="83"/>
        <v>23.146283780208808</v>
      </c>
      <c r="K366" s="24" t="s">
        <v>389</v>
      </c>
      <c r="L366" s="25">
        <f t="shared" si="87"/>
        <v>57770</v>
      </c>
      <c r="M366" s="26">
        <f t="shared" si="84"/>
        <v>0</v>
      </c>
      <c r="N366" s="27">
        <f t="shared" si="85"/>
        <v>0</v>
      </c>
      <c r="O366" s="27">
        <f t="shared" si="86"/>
        <v>0</v>
      </c>
    </row>
    <row r="367" spans="1:15" ht="13.2" x14ac:dyDescent="0.25">
      <c r="A367" s="13" t="s">
        <v>390</v>
      </c>
      <c r="B367" s="17">
        <f t="shared" si="89"/>
        <v>56583</v>
      </c>
      <c r="C367" s="5">
        <f>125</f>
        <v>125</v>
      </c>
      <c r="D367" s="6">
        <f t="shared" si="80"/>
        <v>39423.009999999995</v>
      </c>
      <c r="E367" s="6">
        <f t="shared" si="81"/>
        <v>3.5450953611111107</v>
      </c>
      <c r="F367" s="6">
        <f>SUM($D$8:D367)</f>
        <v>6108853.1100000031</v>
      </c>
      <c r="G367" s="6">
        <f t="shared" si="88"/>
        <v>460576.99</v>
      </c>
      <c r="H367" s="23">
        <f t="shared" si="82"/>
        <v>-0.37115397999999999</v>
      </c>
      <c r="I367" s="31">
        <f t="shared" si="90"/>
        <v>0.98812307263999999</v>
      </c>
      <c r="J367" s="16">
        <f t="shared" si="83"/>
        <v>23.275120826760535</v>
      </c>
      <c r="K367" s="24" t="s">
        <v>390</v>
      </c>
      <c r="L367" s="25">
        <f t="shared" si="87"/>
        <v>57801</v>
      </c>
      <c r="M367" s="26">
        <f t="shared" si="84"/>
        <v>0</v>
      </c>
      <c r="N367" s="27">
        <f t="shared" si="85"/>
        <v>0</v>
      </c>
      <c r="O367" s="27">
        <f t="shared" si="86"/>
        <v>0</v>
      </c>
    </row>
    <row r="368" spans="1:15" ht="13.2" x14ac:dyDescent="0.25">
      <c r="A368" s="13" t="s">
        <v>391</v>
      </c>
      <c r="B368" s="17">
        <f t="shared" si="89"/>
        <v>56613</v>
      </c>
      <c r="C368" s="5">
        <f>125</f>
        <v>125</v>
      </c>
      <c r="D368" s="6">
        <f t="shared" si="80"/>
        <v>39548.009999999995</v>
      </c>
      <c r="E368" s="6">
        <f t="shared" si="81"/>
        <v>3.8736204444444438</v>
      </c>
      <c r="F368" s="6">
        <f>SUM($D$8:D368)</f>
        <v>6148401.1200000029</v>
      </c>
      <c r="G368" s="6">
        <f t="shared" si="88"/>
        <v>460451.99</v>
      </c>
      <c r="H368" s="23">
        <f t="shared" si="82"/>
        <v>-0.37090398000000002</v>
      </c>
      <c r="I368" s="31">
        <f t="shared" si="90"/>
        <v>0.98813107264</v>
      </c>
      <c r="J368" s="16">
        <f t="shared" si="83"/>
        <v>23.404413148873868</v>
      </c>
      <c r="K368" s="24" t="s">
        <v>391</v>
      </c>
      <c r="L368" s="25">
        <f t="shared" si="87"/>
        <v>57831</v>
      </c>
      <c r="M368" s="26">
        <f t="shared" si="84"/>
        <v>0</v>
      </c>
      <c r="N368" s="27">
        <f t="shared" si="85"/>
        <v>0</v>
      </c>
      <c r="O368" s="27">
        <f t="shared" si="86"/>
        <v>0</v>
      </c>
    </row>
    <row r="369" spans="1:15" ht="13.2" x14ac:dyDescent="0.25">
      <c r="A369" s="13" t="s">
        <v>392</v>
      </c>
      <c r="B369" s="17">
        <f t="shared" si="89"/>
        <v>56644</v>
      </c>
      <c r="C369" s="5">
        <f>125</f>
        <v>125</v>
      </c>
      <c r="D369" s="6">
        <f t="shared" si="80"/>
        <v>39676.879999999997</v>
      </c>
      <c r="E369" s="6">
        <f t="shared" si="81"/>
        <v>0.32959900000000003</v>
      </c>
      <c r="F369" s="6">
        <f>SUM($D$8:D369)</f>
        <v>6188078.0000000028</v>
      </c>
      <c r="G369" s="6">
        <f t="shared" si="88"/>
        <v>460323.12</v>
      </c>
      <c r="H369" s="23">
        <f t="shared" si="82"/>
        <v>-0.37064624000000002</v>
      </c>
      <c r="I369" s="31">
        <f t="shared" si="90"/>
        <v>0.98813932031999996</v>
      </c>
      <c r="J369" s="16">
        <f t="shared" si="83"/>
        <v>23.534531209240853</v>
      </c>
      <c r="K369" s="24" t="s">
        <v>392</v>
      </c>
      <c r="L369" s="25">
        <f t="shared" si="87"/>
        <v>57862</v>
      </c>
      <c r="M369" s="26">
        <f t="shared" si="84"/>
        <v>0</v>
      </c>
      <c r="N369" s="27">
        <f t="shared" si="85"/>
        <v>0</v>
      </c>
      <c r="O369" s="27">
        <f t="shared" si="86"/>
        <v>0</v>
      </c>
    </row>
    <row r="370" spans="1:15" ht="13.2" x14ac:dyDescent="0.25">
      <c r="A370" s="13" t="s">
        <v>393</v>
      </c>
      <c r="B370" s="17">
        <f t="shared" si="89"/>
        <v>56673</v>
      </c>
      <c r="C370" s="5">
        <f>125</f>
        <v>125</v>
      </c>
      <c r="D370" s="6">
        <f t="shared" si="80"/>
        <v>39801.879999999997</v>
      </c>
      <c r="E370" s="6">
        <f t="shared" si="81"/>
        <v>0.66030911111111112</v>
      </c>
      <c r="F370" s="6">
        <f>SUM($D$8:D370)</f>
        <v>6227879.8800000027</v>
      </c>
      <c r="G370" s="6">
        <f t="shared" si="88"/>
        <v>460198.12</v>
      </c>
      <c r="H370" s="23">
        <f t="shared" si="82"/>
        <v>-0.37039624000000004</v>
      </c>
      <c r="I370" s="31">
        <f t="shared" si="90"/>
        <v>0.98814732031999997</v>
      </c>
      <c r="J370" s="16">
        <f t="shared" si="83"/>
        <v>23.664748378953835</v>
      </c>
      <c r="K370" s="24" t="s">
        <v>393</v>
      </c>
      <c r="L370" s="25">
        <f t="shared" si="87"/>
        <v>57892</v>
      </c>
      <c r="M370" s="26">
        <f t="shared" si="84"/>
        <v>0</v>
      </c>
      <c r="N370" s="27">
        <f t="shared" si="85"/>
        <v>0</v>
      </c>
      <c r="O370" s="27">
        <f t="shared" si="86"/>
        <v>0</v>
      </c>
    </row>
    <row r="371" spans="1:15" ht="13.2" x14ac:dyDescent="0.25">
      <c r="A371" s="13" t="s">
        <v>394</v>
      </c>
      <c r="B371" s="17">
        <f t="shared" si="89"/>
        <v>56703</v>
      </c>
      <c r="C371" s="5">
        <f>125</f>
        <v>125</v>
      </c>
      <c r="D371" s="6">
        <f t="shared" si="80"/>
        <v>39926.879999999997</v>
      </c>
      <c r="E371" s="6">
        <f t="shared" si="81"/>
        <v>0.99199144444444443</v>
      </c>
      <c r="F371" s="6">
        <f>SUM($D$8:D371)</f>
        <v>6267806.7600000026</v>
      </c>
      <c r="G371" s="6">
        <f t="shared" si="88"/>
        <v>460073.12</v>
      </c>
      <c r="H371" s="23">
        <f t="shared" si="82"/>
        <v>-0.37014624000000002</v>
      </c>
      <c r="I371" s="31">
        <f t="shared" si="90"/>
        <v>0.98815532031999997</v>
      </c>
      <c r="J371" s="16">
        <f t="shared" si="83"/>
        <v>23.795421360466641</v>
      </c>
      <c r="K371" s="24" t="s">
        <v>394</v>
      </c>
      <c r="L371" s="25">
        <f t="shared" si="87"/>
        <v>57923</v>
      </c>
      <c r="M371" s="26">
        <f t="shared" si="84"/>
        <v>0</v>
      </c>
      <c r="N371" s="27">
        <f t="shared" si="85"/>
        <v>0</v>
      </c>
      <c r="O371" s="27">
        <f t="shared" si="86"/>
        <v>0</v>
      </c>
    </row>
    <row r="372" spans="1:15" ht="13.2" x14ac:dyDescent="0.25">
      <c r="A372" s="13" t="s">
        <v>395</v>
      </c>
      <c r="B372" s="17">
        <f t="shared" si="89"/>
        <v>56734</v>
      </c>
      <c r="C372" s="5">
        <f>125</f>
        <v>125</v>
      </c>
      <c r="D372" s="6">
        <f t="shared" si="80"/>
        <v>40051.879999999997</v>
      </c>
      <c r="E372" s="6">
        <f t="shared" si="81"/>
        <v>1.3247154444444444</v>
      </c>
      <c r="F372" s="6">
        <f>SUM($D$8:D372)</f>
        <v>6307858.6400000025</v>
      </c>
      <c r="G372" s="6">
        <f t="shared" si="88"/>
        <v>459948.12</v>
      </c>
      <c r="H372" s="23">
        <f t="shared" si="82"/>
        <v>-0.36989623999999999</v>
      </c>
      <c r="I372" s="31">
        <f t="shared" si="90"/>
        <v>0.98816332031999998</v>
      </c>
      <c r="J372" s="16">
        <f t="shared" si="83"/>
        <v>23.926550326154615</v>
      </c>
      <c r="K372" s="24" t="s">
        <v>395</v>
      </c>
      <c r="L372" s="25">
        <f t="shared" si="87"/>
        <v>57954</v>
      </c>
      <c r="M372" s="26">
        <f t="shared" si="84"/>
        <v>0</v>
      </c>
      <c r="N372" s="27">
        <f t="shared" si="85"/>
        <v>0</v>
      </c>
      <c r="O372" s="27">
        <f t="shared" si="86"/>
        <v>0</v>
      </c>
    </row>
    <row r="373" spans="1:15" ht="13.2" x14ac:dyDescent="0.25">
      <c r="A373" s="13" t="s">
        <v>396</v>
      </c>
      <c r="B373" s="17">
        <f t="shared" si="89"/>
        <v>56764</v>
      </c>
      <c r="C373" s="5">
        <f>125</f>
        <v>125</v>
      </c>
      <c r="D373" s="6">
        <f t="shared" si="80"/>
        <v>40176.879999999997</v>
      </c>
      <c r="E373" s="6">
        <f t="shared" si="81"/>
        <v>1.6584811111111111</v>
      </c>
      <c r="F373" s="6">
        <f>SUM($D$8:D373)</f>
        <v>6348035.5200000023</v>
      </c>
      <c r="G373" s="6">
        <f t="shared" si="88"/>
        <v>459823.12</v>
      </c>
      <c r="H373" s="23">
        <f t="shared" si="82"/>
        <v>-0.36964624000000001</v>
      </c>
      <c r="I373" s="31">
        <f t="shared" si="90"/>
        <v>0.98817132031999999</v>
      </c>
      <c r="J373" s="16">
        <f t="shared" si="83"/>
        <v>24.05813544695355</v>
      </c>
      <c r="K373" s="24" t="s">
        <v>396</v>
      </c>
      <c r="L373" s="25">
        <f t="shared" si="87"/>
        <v>57984</v>
      </c>
      <c r="M373" s="26">
        <f t="shared" si="84"/>
        <v>0</v>
      </c>
      <c r="N373" s="27">
        <f t="shared" si="85"/>
        <v>0</v>
      </c>
      <c r="O373" s="27">
        <f t="shared" si="86"/>
        <v>0</v>
      </c>
    </row>
    <row r="374" spans="1:15" ht="13.2" x14ac:dyDescent="0.25">
      <c r="A374" s="13" t="s">
        <v>397</v>
      </c>
      <c r="B374" s="17">
        <f t="shared" si="89"/>
        <v>56795</v>
      </c>
      <c r="C374" s="5">
        <f>125</f>
        <v>125</v>
      </c>
      <c r="D374" s="6">
        <f t="shared" si="80"/>
        <v>40301.879999999997</v>
      </c>
      <c r="E374" s="6">
        <f t="shared" si="81"/>
        <v>1.9932884444444443</v>
      </c>
      <c r="F374" s="6">
        <f>SUM($D$8:D374)</f>
        <v>6388337.4000000022</v>
      </c>
      <c r="G374" s="6">
        <f t="shared" si="88"/>
        <v>459698.12</v>
      </c>
      <c r="H374" s="23">
        <f t="shared" si="82"/>
        <v>-0.36939624000000004</v>
      </c>
      <c r="I374" s="31">
        <f t="shared" si="90"/>
        <v>0.98817932032</v>
      </c>
      <c r="J374" s="16">
        <f t="shared" si="83"/>
        <v>24.190176892358696</v>
      </c>
      <c r="K374" s="24" t="s">
        <v>397</v>
      </c>
      <c r="L374" s="25">
        <f t="shared" si="87"/>
        <v>58015</v>
      </c>
      <c r="M374" s="26">
        <f t="shared" si="84"/>
        <v>0</v>
      </c>
      <c r="N374" s="27">
        <f t="shared" si="85"/>
        <v>0</v>
      </c>
      <c r="O374" s="27">
        <f t="shared" si="86"/>
        <v>0</v>
      </c>
    </row>
    <row r="375" spans="1:15" ht="13.2" x14ac:dyDescent="0.25">
      <c r="A375" s="13" t="s">
        <v>398</v>
      </c>
      <c r="B375" s="17">
        <f t="shared" si="89"/>
        <v>56825</v>
      </c>
      <c r="C375" s="5">
        <f>125</f>
        <v>125</v>
      </c>
      <c r="D375" s="6">
        <f t="shared" si="80"/>
        <v>40426.879999999997</v>
      </c>
      <c r="E375" s="6">
        <f t="shared" si="81"/>
        <v>2.3291374444444441</v>
      </c>
      <c r="F375" s="6">
        <f>SUM($D$8:D375)</f>
        <v>6428764.2800000021</v>
      </c>
      <c r="G375" s="6">
        <f t="shared" si="88"/>
        <v>459573.12</v>
      </c>
      <c r="H375" s="23">
        <f t="shared" si="82"/>
        <v>-0.36914624000000001</v>
      </c>
      <c r="I375" s="31">
        <f t="shared" si="90"/>
        <v>0.98818732032000001</v>
      </c>
      <c r="J375" s="16">
        <f t="shared" si="83"/>
        <v>24.322674830423967</v>
      </c>
      <c r="K375" s="24" t="s">
        <v>398</v>
      </c>
      <c r="L375" s="25">
        <f t="shared" si="87"/>
        <v>58045</v>
      </c>
      <c r="M375" s="26">
        <f t="shared" si="84"/>
        <v>0</v>
      </c>
      <c r="N375" s="27">
        <f t="shared" si="85"/>
        <v>0</v>
      </c>
      <c r="O375" s="27">
        <f t="shared" si="86"/>
        <v>0</v>
      </c>
    </row>
    <row r="376" spans="1:15" ht="13.2" x14ac:dyDescent="0.25">
      <c r="A376" s="13" t="s">
        <v>399</v>
      </c>
      <c r="B376" s="17">
        <f t="shared" si="89"/>
        <v>56856</v>
      </c>
      <c r="C376" s="5">
        <f>125</f>
        <v>125</v>
      </c>
      <c r="D376" s="6">
        <f t="shared" si="80"/>
        <v>40551.879999999997</v>
      </c>
      <c r="E376" s="6">
        <f t="shared" si="81"/>
        <v>2.6660281111111108</v>
      </c>
      <c r="F376" s="6">
        <f>SUM($D$8:D376)</f>
        <v>6469316.160000002</v>
      </c>
      <c r="G376" s="6">
        <f t="shared" si="88"/>
        <v>459448.12</v>
      </c>
      <c r="H376" s="23">
        <f t="shared" si="82"/>
        <v>-0.36889623999999999</v>
      </c>
      <c r="I376" s="31">
        <f t="shared" si="90"/>
        <v>0.98819532032000001</v>
      </c>
      <c r="J376" s="16">
        <f t="shared" si="83"/>
        <v>24.455629427760972</v>
      </c>
      <c r="K376" s="24" t="s">
        <v>399</v>
      </c>
      <c r="L376" s="25">
        <f t="shared" si="87"/>
        <v>58076</v>
      </c>
      <c r="M376" s="26">
        <f t="shared" si="84"/>
        <v>0</v>
      </c>
      <c r="N376" s="27">
        <f t="shared" si="85"/>
        <v>0</v>
      </c>
      <c r="O376" s="27">
        <f t="shared" si="86"/>
        <v>0</v>
      </c>
    </row>
    <row r="377" spans="1:15" ht="13.2" x14ac:dyDescent="0.25">
      <c r="A377" s="13" t="s">
        <v>400</v>
      </c>
      <c r="B377" s="17">
        <f t="shared" si="89"/>
        <v>56887</v>
      </c>
      <c r="C377" s="5">
        <f>125</f>
        <v>125</v>
      </c>
      <c r="D377" s="6">
        <f t="shared" si="80"/>
        <v>40676.879999999997</v>
      </c>
      <c r="E377" s="6">
        <f t="shared" si="81"/>
        <v>3.0039604444444441</v>
      </c>
      <c r="F377" s="6">
        <f>SUM($D$8:D377)</f>
        <v>6509993.0400000019</v>
      </c>
      <c r="G377" s="6">
        <f t="shared" si="88"/>
        <v>459323.12</v>
      </c>
      <c r="H377" s="23">
        <f t="shared" si="82"/>
        <v>-0.36864624000000001</v>
      </c>
      <c r="I377" s="31">
        <f t="shared" si="90"/>
        <v>0.98820332032000002</v>
      </c>
      <c r="J377" s="16">
        <f t="shared" si="83"/>
        <v>24.58904084953824</v>
      </c>
      <c r="K377" s="24" t="s">
        <v>400</v>
      </c>
      <c r="L377" s="25">
        <f t="shared" si="87"/>
        <v>58107</v>
      </c>
      <c r="M377" s="26">
        <f t="shared" si="84"/>
        <v>0</v>
      </c>
      <c r="N377" s="27">
        <f t="shared" si="85"/>
        <v>0</v>
      </c>
      <c r="O377" s="27">
        <f t="shared" si="86"/>
        <v>0</v>
      </c>
    </row>
    <row r="378" spans="1:15" ht="13.2" x14ac:dyDescent="0.25">
      <c r="A378" s="13" t="s">
        <v>401</v>
      </c>
      <c r="B378" s="17">
        <f t="shared" si="89"/>
        <v>56917</v>
      </c>
      <c r="C378" s="5">
        <f>125</f>
        <v>125</v>
      </c>
      <c r="D378" s="6">
        <f t="shared" si="80"/>
        <v>40801.879999999997</v>
      </c>
      <c r="E378" s="6">
        <f t="shared" si="81"/>
        <v>3.342934444444444</v>
      </c>
      <c r="F378" s="6">
        <f>SUM($D$8:D378)</f>
        <v>6550794.9200000018</v>
      </c>
      <c r="G378" s="6">
        <f t="shared" si="88"/>
        <v>459198.12</v>
      </c>
      <c r="H378" s="23">
        <f t="shared" si="82"/>
        <v>-0.36839624000000004</v>
      </c>
      <c r="I378" s="31">
        <f t="shared" si="90"/>
        <v>0.98821132032000003</v>
      </c>
      <c r="J378" s="16">
        <f t="shared" si="83"/>
        <v>24.722909259480311</v>
      </c>
      <c r="K378" s="24" t="s">
        <v>401</v>
      </c>
      <c r="L378" s="25">
        <f t="shared" si="87"/>
        <v>58135</v>
      </c>
      <c r="M378" s="26">
        <f t="shared" si="84"/>
        <v>0</v>
      </c>
      <c r="N378" s="27">
        <f t="shared" si="85"/>
        <v>0</v>
      </c>
      <c r="O378" s="27">
        <f t="shared" si="86"/>
        <v>0</v>
      </c>
    </row>
    <row r="379" spans="1:15" ht="13.2" x14ac:dyDescent="0.25">
      <c r="A379" s="13" t="s">
        <v>402</v>
      </c>
      <c r="B379" s="17">
        <f t="shared" si="89"/>
        <v>56948</v>
      </c>
      <c r="C379" s="5">
        <f>125</f>
        <v>125</v>
      </c>
      <c r="D379" s="6">
        <f t="shared" si="80"/>
        <v>40926.879999999997</v>
      </c>
      <c r="E379" s="6">
        <f t="shared" si="81"/>
        <v>3.6829501111111105</v>
      </c>
      <c r="F379" s="6">
        <f>SUM($D$8:D379)</f>
        <v>6591721.8000000017</v>
      </c>
      <c r="G379" s="6">
        <f t="shared" si="88"/>
        <v>459073.12</v>
      </c>
      <c r="H379" s="23">
        <f t="shared" si="82"/>
        <v>-0.36814624000000001</v>
      </c>
      <c r="I379" s="31">
        <f t="shared" si="90"/>
        <v>0.98821932032000004</v>
      </c>
      <c r="J379" s="16">
        <f t="shared" si="83"/>
        <v>24.857234819866953</v>
      </c>
      <c r="K379" s="24" t="s">
        <v>402</v>
      </c>
      <c r="L379" s="25">
        <f t="shared" si="87"/>
        <v>58166</v>
      </c>
      <c r="M379" s="26">
        <f t="shared" si="84"/>
        <v>0</v>
      </c>
      <c r="N379" s="27">
        <f t="shared" si="85"/>
        <v>0</v>
      </c>
      <c r="O379" s="27">
        <f t="shared" si="86"/>
        <v>0</v>
      </c>
    </row>
    <row r="380" spans="1:15" ht="13.2" x14ac:dyDescent="0.25">
      <c r="A380" s="13" t="s">
        <v>403</v>
      </c>
      <c r="B380" s="17">
        <f t="shared" si="89"/>
        <v>56978</v>
      </c>
      <c r="C380" s="5">
        <f>125</f>
        <v>125</v>
      </c>
      <c r="D380" s="6">
        <f t="shared" si="80"/>
        <v>41051.879999999997</v>
      </c>
      <c r="E380" s="6">
        <f t="shared" si="81"/>
        <v>4.024007444444444</v>
      </c>
      <c r="F380" s="6">
        <f>SUM($D$8:D380)</f>
        <v>6632773.6800000016</v>
      </c>
      <c r="G380" s="6">
        <f t="shared" si="88"/>
        <v>458948.12</v>
      </c>
      <c r="H380" s="23">
        <f t="shared" si="82"/>
        <v>-0.36789623999999999</v>
      </c>
      <c r="I380" s="31">
        <f t="shared" si="90"/>
        <v>0.98822732032000005</v>
      </c>
      <c r="J380" s="16">
        <f t="shared" si="83"/>
        <v>24.992017691532304</v>
      </c>
      <c r="K380" s="24" t="s">
        <v>403</v>
      </c>
      <c r="L380" s="25">
        <f t="shared" si="87"/>
        <v>58196</v>
      </c>
      <c r="M380" s="26">
        <f t="shared" si="84"/>
        <v>0</v>
      </c>
      <c r="N380" s="27">
        <f t="shared" si="85"/>
        <v>0</v>
      </c>
      <c r="O380" s="27">
        <f t="shared" si="86"/>
        <v>0</v>
      </c>
    </row>
    <row r="381" spans="1:15" ht="13.2" x14ac:dyDescent="0.25">
      <c r="A381" s="13" t="s">
        <v>404</v>
      </c>
      <c r="B381" s="17">
        <f t="shared" si="89"/>
        <v>57009</v>
      </c>
      <c r="C381" s="5">
        <f>125</f>
        <v>125</v>
      </c>
      <c r="D381" s="6">
        <f t="shared" si="80"/>
        <v>41180.899999999994</v>
      </c>
      <c r="E381" s="6">
        <f t="shared" si="81"/>
        <v>0.34213249999999995</v>
      </c>
      <c r="F381" s="6">
        <f>SUM($D$8:D381)</f>
        <v>6673954.5800000019</v>
      </c>
      <c r="G381" s="6">
        <f t="shared" si="88"/>
        <v>458819.1</v>
      </c>
      <c r="H381" s="23">
        <f t="shared" si="82"/>
        <v>-0.36763820000000003</v>
      </c>
      <c r="I381" s="31">
        <f t="shared" si="90"/>
        <v>0.98823557760000003</v>
      </c>
      <c r="J381" s="16">
        <f t="shared" si="83"/>
        <v>25.127671124386303</v>
      </c>
      <c r="K381" s="24" t="s">
        <v>404</v>
      </c>
      <c r="L381" s="25">
        <f t="shared" si="87"/>
        <v>58227</v>
      </c>
      <c r="M381" s="26">
        <f t="shared" si="84"/>
        <v>0</v>
      </c>
      <c r="N381" s="27">
        <f t="shared" si="85"/>
        <v>0</v>
      </c>
      <c r="O381" s="27">
        <f t="shared" si="86"/>
        <v>0</v>
      </c>
    </row>
    <row r="382" spans="1:15" ht="13.2" x14ac:dyDescent="0.25">
      <c r="A382" s="13" t="s">
        <v>405</v>
      </c>
      <c r="B382" s="17">
        <f t="shared" si="89"/>
        <v>57038</v>
      </c>
      <c r="C382" s="5">
        <f>125</f>
        <v>125</v>
      </c>
      <c r="D382" s="6">
        <f t="shared" si="80"/>
        <v>41305.899999999994</v>
      </c>
      <c r="E382" s="6">
        <f t="shared" si="81"/>
        <v>0.68537611111111096</v>
      </c>
      <c r="F382" s="6">
        <f>SUM($D$8:D382)</f>
        <v>6715260.4800000023</v>
      </c>
      <c r="G382" s="6">
        <f t="shared" si="88"/>
        <v>458694.1</v>
      </c>
      <c r="H382" s="23">
        <f t="shared" si="82"/>
        <v>-0.36738820000000005</v>
      </c>
      <c r="I382" s="31">
        <f t="shared" si="90"/>
        <v>0.98824357760000003</v>
      </c>
      <c r="J382" s="16">
        <f t="shared" si="83"/>
        <v>25.263383512244392</v>
      </c>
      <c r="K382" s="24" t="s">
        <v>405</v>
      </c>
      <c r="L382" s="25">
        <f t="shared" si="87"/>
        <v>58257</v>
      </c>
      <c r="M382" s="26">
        <f t="shared" si="84"/>
        <v>0</v>
      </c>
      <c r="N382" s="27">
        <f t="shared" si="85"/>
        <v>0</v>
      </c>
      <c r="O382" s="27">
        <f t="shared" si="86"/>
        <v>0</v>
      </c>
    </row>
    <row r="383" spans="1:15" ht="13.2" x14ac:dyDescent="0.25">
      <c r="A383" s="13" t="s">
        <v>406</v>
      </c>
      <c r="B383" s="17">
        <f t="shared" si="89"/>
        <v>57069</v>
      </c>
      <c r="C383" s="5">
        <f>125</f>
        <v>125</v>
      </c>
      <c r="D383" s="6">
        <f t="shared" si="80"/>
        <v>41430.899999999994</v>
      </c>
      <c r="E383" s="6">
        <f t="shared" si="81"/>
        <v>1.0295919444444444</v>
      </c>
      <c r="F383" s="6">
        <f>SUM($D$8:D383)</f>
        <v>6756691.3800000027</v>
      </c>
      <c r="G383" s="6">
        <f t="shared" si="88"/>
        <v>458569.1</v>
      </c>
      <c r="H383" s="23">
        <f t="shared" si="82"/>
        <v>-0.36713820000000003</v>
      </c>
      <c r="I383" s="31">
        <f t="shared" si="90"/>
        <v>0.98825157760000004</v>
      </c>
      <c r="J383" s="16">
        <f t="shared" si="83"/>
        <v>25.399553695622828</v>
      </c>
      <c r="K383" s="24" t="s">
        <v>406</v>
      </c>
      <c r="L383" s="25">
        <f t="shared" si="87"/>
        <v>58288</v>
      </c>
      <c r="M383" s="26">
        <f t="shared" si="84"/>
        <v>0</v>
      </c>
      <c r="N383" s="27">
        <f t="shared" si="85"/>
        <v>0</v>
      </c>
      <c r="O383" s="27">
        <f t="shared" si="86"/>
        <v>0</v>
      </c>
    </row>
    <row r="384" spans="1:15" ht="13.2" x14ac:dyDescent="0.25">
      <c r="A384" s="13" t="s">
        <v>407</v>
      </c>
      <c r="B384" s="17">
        <f t="shared" si="89"/>
        <v>57100</v>
      </c>
      <c r="C384" s="5">
        <f>125</f>
        <v>125</v>
      </c>
      <c r="D384" s="6">
        <f t="shared" ref="D384:D447" si="91">C384+D383+IF(MONTH(B384)=1,ROUND(E383,2),0)</f>
        <v>41555.899999999994</v>
      </c>
      <c r="E384" s="6">
        <f t="shared" ref="E384:E447" si="92">MAX(0,IF(MONTH(B384)=1,0,E383)+(D384-C384)*$C$5*30/360+C384*$C$5*(30-DAY(B384))/360)</f>
        <v>1.3748494444444443</v>
      </c>
      <c r="F384" s="6">
        <f>SUM($D$8:D384)</f>
        <v>6798247.2800000031</v>
      </c>
      <c r="G384" s="6">
        <f t="shared" si="88"/>
        <v>458444.1</v>
      </c>
      <c r="H384" s="23">
        <f t="shared" ref="H384:H447" si="93">D384/$C$2-$H$3</f>
        <v>-0.3668882</v>
      </c>
      <c r="I384" s="31">
        <f t="shared" si="90"/>
        <v>0.98825957760000005</v>
      </c>
      <c r="J384" s="16">
        <f t="shared" ref="J384:J447" si="94">(200*$M$5*I384)/(G384/750+$H$2*G384*G384/(F384+3*G384))</f>
        <v>25.536181829520718</v>
      </c>
      <c r="K384" s="24" t="s">
        <v>407</v>
      </c>
      <c r="L384" s="25">
        <f t="shared" si="87"/>
        <v>58319</v>
      </c>
      <c r="M384" s="26">
        <f t="shared" ref="M384:M447" si="95">MIN($M$5,-N383-O383)</f>
        <v>0</v>
      </c>
      <c r="N384" s="27">
        <f t="shared" ref="N384:N447" si="96">M384+N383+O383</f>
        <v>0</v>
      </c>
      <c r="O384" s="27">
        <f t="shared" ref="O384:O447" si="97">N384*$M$6/12</f>
        <v>0</v>
      </c>
    </row>
    <row r="385" spans="1:15" ht="13.2" x14ac:dyDescent="0.25">
      <c r="A385" s="13" t="s">
        <v>408</v>
      </c>
      <c r="B385" s="17">
        <f t="shared" si="89"/>
        <v>57130</v>
      </c>
      <c r="C385" s="5">
        <f>125</f>
        <v>125</v>
      </c>
      <c r="D385" s="6">
        <f t="shared" si="91"/>
        <v>41680.899999999994</v>
      </c>
      <c r="E385" s="6">
        <f t="shared" si="92"/>
        <v>1.7211486111111109</v>
      </c>
      <c r="F385" s="6">
        <f>SUM($D$8:D385)</f>
        <v>6839928.1800000034</v>
      </c>
      <c r="G385" s="6">
        <f t="shared" si="88"/>
        <v>458319.1</v>
      </c>
      <c r="H385" s="23">
        <f t="shared" si="93"/>
        <v>-0.36663820000000003</v>
      </c>
      <c r="I385" s="31">
        <f t="shared" si="90"/>
        <v>0.98826757759999995</v>
      </c>
      <c r="J385" s="16">
        <f t="shared" si="94"/>
        <v>25.673268067487665</v>
      </c>
      <c r="K385" s="24" t="s">
        <v>408</v>
      </c>
      <c r="L385" s="25">
        <f t="shared" si="87"/>
        <v>58349</v>
      </c>
      <c r="M385" s="26">
        <f t="shared" si="95"/>
        <v>0</v>
      </c>
      <c r="N385" s="27">
        <f t="shared" si="96"/>
        <v>0</v>
      </c>
      <c r="O385" s="27">
        <f t="shared" si="97"/>
        <v>0</v>
      </c>
    </row>
    <row r="386" spans="1:15" ht="13.2" x14ac:dyDescent="0.25">
      <c r="A386" s="13" t="s">
        <v>409</v>
      </c>
      <c r="B386" s="17">
        <f t="shared" si="89"/>
        <v>57161</v>
      </c>
      <c r="C386" s="5">
        <f>125</f>
        <v>125</v>
      </c>
      <c r="D386" s="6">
        <f t="shared" si="91"/>
        <v>41805.899999999994</v>
      </c>
      <c r="E386" s="6">
        <f t="shared" si="92"/>
        <v>2.0684894444444444</v>
      </c>
      <c r="F386" s="6">
        <f>SUM($D$8:D386)</f>
        <v>6881734.0800000038</v>
      </c>
      <c r="G386" s="6">
        <f t="shared" si="88"/>
        <v>458194.1</v>
      </c>
      <c r="H386" s="23">
        <f t="shared" si="93"/>
        <v>-0.36638820000000005</v>
      </c>
      <c r="I386" s="31">
        <f t="shared" si="90"/>
        <v>0.98827557759999995</v>
      </c>
      <c r="J386" s="16">
        <f t="shared" si="94"/>
        <v>25.810812561623102</v>
      </c>
      <c r="K386" s="24" t="s">
        <v>409</v>
      </c>
      <c r="L386" s="25">
        <f t="shared" si="87"/>
        <v>58380</v>
      </c>
      <c r="M386" s="26">
        <f t="shared" si="95"/>
        <v>0</v>
      </c>
      <c r="N386" s="27">
        <f t="shared" si="96"/>
        <v>0</v>
      </c>
      <c r="O386" s="27">
        <f t="shared" si="97"/>
        <v>0</v>
      </c>
    </row>
    <row r="387" spans="1:15" ht="13.2" x14ac:dyDescent="0.25">
      <c r="A387" s="13" t="s">
        <v>410</v>
      </c>
      <c r="B387" s="17">
        <f t="shared" si="89"/>
        <v>57191</v>
      </c>
      <c r="C387" s="5">
        <f>125</f>
        <v>125</v>
      </c>
      <c r="D387" s="6">
        <f t="shared" si="91"/>
        <v>41930.899999999994</v>
      </c>
      <c r="E387" s="6">
        <f t="shared" si="92"/>
        <v>2.4168719444444444</v>
      </c>
      <c r="F387" s="6">
        <f>SUM($D$8:D387)</f>
        <v>6923664.9800000042</v>
      </c>
      <c r="G387" s="6">
        <f t="shared" si="88"/>
        <v>458069.1</v>
      </c>
      <c r="H387" s="23">
        <f t="shared" si="93"/>
        <v>-0.36613820000000002</v>
      </c>
      <c r="I387" s="31">
        <f t="shared" si="90"/>
        <v>0.98828357759999996</v>
      </c>
      <c r="J387" s="16">
        <f t="shared" si="94"/>
        <v>25.948815462575514</v>
      </c>
      <c r="K387" s="24" t="s">
        <v>410</v>
      </c>
      <c r="L387" s="25">
        <f t="shared" si="87"/>
        <v>58410</v>
      </c>
      <c r="M387" s="26">
        <f t="shared" si="95"/>
        <v>0</v>
      </c>
      <c r="N387" s="27">
        <f t="shared" si="96"/>
        <v>0</v>
      </c>
      <c r="O387" s="27">
        <f t="shared" si="97"/>
        <v>0</v>
      </c>
    </row>
    <row r="388" spans="1:15" ht="13.2" x14ac:dyDescent="0.25">
      <c r="A388" s="13" t="s">
        <v>411</v>
      </c>
      <c r="B388" s="17">
        <f t="shared" si="89"/>
        <v>57222</v>
      </c>
      <c r="C388" s="5">
        <f>125</f>
        <v>125</v>
      </c>
      <c r="D388" s="6">
        <f t="shared" si="91"/>
        <v>42055.899999999994</v>
      </c>
      <c r="E388" s="6">
        <f t="shared" si="92"/>
        <v>2.7662961111111111</v>
      </c>
      <c r="F388" s="6">
        <f>SUM($D$8:D388)</f>
        <v>6965720.8800000045</v>
      </c>
      <c r="G388" s="6">
        <f t="shared" si="88"/>
        <v>457944.1</v>
      </c>
      <c r="H388" s="23">
        <f t="shared" si="93"/>
        <v>-0.3658882</v>
      </c>
      <c r="I388" s="31">
        <f t="shared" si="90"/>
        <v>0.98829157759999997</v>
      </c>
      <c r="J388" s="16">
        <f t="shared" si="94"/>
        <v>26.087276919541811</v>
      </c>
      <c r="K388" s="24" t="s">
        <v>411</v>
      </c>
      <c r="L388" s="25">
        <f t="shared" si="87"/>
        <v>58441</v>
      </c>
      <c r="M388" s="26">
        <f t="shared" si="95"/>
        <v>0</v>
      </c>
      <c r="N388" s="27">
        <f t="shared" si="96"/>
        <v>0</v>
      </c>
      <c r="O388" s="27">
        <f t="shared" si="97"/>
        <v>0</v>
      </c>
    </row>
    <row r="389" spans="1:15" ht="13.2" x14ac:dyDescent="0.25">
      <c r="A389" s="13" t="s">
        <v>412</v>
      </c>
      <c r="B389" s="17">
        <f t="shared" si="89"/>
        <v>57253</v>
      </c>
      <c r="C389" s="5">
        <f>125</f>
        <v>125</v>
      </c>
      <c r="D389" s="6">
        <f t="shared" si="91"/>
        <v>42180.899999999994</v>
      </c>
      <c r="E389" s="6">
        <f t="shared" si="92"/>
        <v>3.1167619444444443</v>
      </c>
      <c r="F389" s="6">
        <f>SUM($D$8:D389)</f>
        <v>7007901.7800000049</v>
      </c>
      <c r="G389" s="6">
        <f t="shared" si="88"/>
        <v>457819.1</v>
      </c>
      <c r="H389" s="23">
        <f t="shared" si="93"/>
        <v>-0.36563820000000002</v>
      </c>
      <c r="I389" s="31">
        <f t="shared" si="90"/>
        <v>0.98829957759999998</v>
      </c>
      <c r="J389" s="16">
        <f t="shared" si="94"/>
        <v>26.226197080266662</v>
      </c>
      <c r="K389" s="24" t="s">
        <v>412</v>
      </c>
      <c r="L389" s="25">
        <f t="shared" si="87"/>
        <v>58472</v>
      </c>
      <c r="M389" s="26">
        <f t="shared" si="95"/>
        <v>0</v>
      </c>
      <c r="N389" s="27">
        <f t="shared" si="96"/>
        <v>0</v>
      </c>
      <c r="O389" s="27">
        <f t="shared" si="97"/>
        <v>0</v>
      </c>
    </row>
    <row r="390" spans="1:15" ht="13.2" x14ac:dyDescent="0.25">
      <c r="A390" s="13" t="s">
        <v>413</v>
      </c>
      <c r="B390" s="17">
        <f t="shared" si="89"/>
        <v>57283</v>
      </c>
      <c r="C390" s="5">
        <f>125</f>
        <v>125</v>
      </c>
      <c r="D390" s="6">
        <f t="shared" si="91"/>
        <v>42305.899999999994</v>
      </c>
      <c r="E390" s="6">
        <f t="shared" si="92"/>
        <v>3.4682694444444442</v>
      </c>
      <c r="F390" s="6">
        <f>SUM($D$8:D390)</f>
        <v>7050207.6800000053</v>
      </c>
      <c r="G390" s="6">
        <f t="shared" si="88"/>
        <v>457694.1</v>
      </c>
      <c r="H390" s="23">
        <f t="shared" si="93"/>
        <v>-0.36538820000000005</v>
      </c>
      <c r="I390" s="31">
        <f t="shared" si="90"/>
        <v>0.98830757759999999</v>
      </c>
      <c r="J390" s="16">
        <f t="shared" si="94"/>
        <v>26.365576091041774</v>
      </c>
      <c r="K390" s="24" t="s">
        <v>413</v>
      </c>
      <c r="L390" s="25">
        <f t="shared" si="87"/>
        <v>58501</v>
      </c>
      <c r="M390" s="26">
        <f t="shared" si="95"/>
        <v>0</v>
      </c>
      <c r="N390" s="27">
        <f t="shared" si="96"/>
        <v>0</v>
      </c>
      <c r="O390" s="27">
        <f t="shared" si="97"/>
        <v>0</v>
      </c>
    </row>
    <row r="391" spans="1:15" ht="13.2" x14ac:dyDescent="0.25">
      <c r="A391" s="13" t="s">
        <v>414</v>
      </c>
      <c r="B391" s="17">
        <f t="shared" si="89"/>
        <v>57314</v>
      </c>
      <c r="C391" s="5">
        <f>125</f>
        <v>125</v>
      </c>
      <c r="D391" s="6">
        <f t="shared" si="91"/>
        <v>42430.899999999994</v>
      </c>
      <c r="E391" s="6">
        <f t="shared" si="92"/>
        <v>3.8208186111111107</v>
      </c>
      <c r="F391" s="6">
        <f>SUM($D$8:D391)</f>
        <v>7092638.5800000057</v>
      </c>
      <c r="G391" s="6">
        <f t="shared" si="88"/>
        <v>457569.1</v>
      </c>
      <c r="H391" s="23">
        <f t="shared" si="93"/>
        <v>-0.36513820000000002</v>
      </c>
      <c r="I391" s="31">
        <f t="shared" si="90"/>
        <v>0.98831557759999999</v>
      </c>
      <c r="J391" s="16">
        <f t="shared" si="94"/>
        <v>26.505414096705358</v>
      </c>
      <c r="K391" s="24" t="s">
        <v>414</v>
      </c>
      <c r="L391" s="25">
        <f t="shared" si="87"/>
        <v>58532</v>
      </c>
      <c r="M391" s="26">
        <f t="shared" si="95"/>
        <v>0</v>
      </c>
      <c r="N391" s="27">
        <f t="shared" si="96"/>
        <v>0</v>
      </c>
      <c r="O391" s="27">
        <f t="shared" si="97"/>
        <v>0</v>
      </c>
    </row>
    <row r="392" spans="1:15" ht="13.2" x14ac:dyDescent="0.25">
      <c r="A392" s="13" t="s">
        <v>415</v>
      </c>
      <c r="B392" s="17">
        <f t="shared" si="89"/>
        <v>57344</v>
      </c>
      <c r="C392" s="5">
        <f>125</f>
        <v>125</v>
      </c>
      <c r="D392" s="6">
        <f t="shared" si="91"/>
        <v>42555.899999999994</v>
      </c>
      <c r="E392" s="6">
        <f t="shared" si="92"/>
        <v>4.1744094444444437</v>
      </c>
      <c r="F392" s="6">
        <f>SUM($D$8:D392)</f>
        <v>7135194.480000006</v>
      </c>
      <c r="G392" s="6">
        <f t="shared" si="88"/>
        <v>457444.1</v>
      </c>
      <c r="H392" s="23">
        <f t="shared" si="93"/>
        <v>-0.3648882</v>
      </c>
      <c r="I392" s="31">
        <f t="shared" si="90"/>
        <v>0.9883235776</v>
      </c>
      <c r="J392" s="16">
        <f t="shared" si="94"/>
        <v>26.645711240641376</v>
      </c>
      <c r="K392" s="24" t="s">
        <v>415</v>
      </c>
      <c r="L392" s="25">
        <f t="shared" si="87"/>
        <v>58562</v>
      </c>
      <c r="M392" s="26">
        <f t="shared" si="95"/>
        <v>0</v>
      </c>
      <c r="N392" s="27">
        <f t="shared" si="96"/>
        <v>0</v>
      </c>
      <c r="O392" s="27">
        <f t="shared" si="97"/>
        <v>0</v>
      </c>
    </row>
    <row r="393" spans="1:15" ht="13.2" x14ac:dyDescent="0.25">
      <c r="A393" s="13" t="s">
        <v>416</v>
      </c>
      <c r="B393" s="17">
        <f t="shared" si="89"/>
        <v>57375</v>
      </c>
      <c r="C393" s="5">
        <f>125</f>
        <v>125</v>
      </c>
      <c r="D393" s="6">
        <f t="shared" si="91"/>
        <v>42685.069999999992</v>
      </c>
      <c r="E393" s="6">
        <f t="shared" si="92"/>
        <v>0.35466724999999999</v>
      </c>
      <c r="F393" s="6">
        <f>SUM($D$8:D393)</f>
        <v>7177879.5500000063</v>
      </c>
      <c r="G393" s="6">
        <f t="shared" si="88"/>
        <v>457314.93</v>
      </c>
      <c r="H393" s="23">
        <f t="shared" si="93"/>
        <v>-0.36462986000000003</v>
      </c>
      <c r="I393" s="31">
        <f t="shared" si="90"/>
        <v>0.98833184448</v>
      </c>
      <c r="J393" s="16">
        <f t="shared" si="94"/>
        <v>26.78692697317646</v>
      </c>
      <c r="K393" s="24" t="s">
        <v>416</v>
      </c>
      <c r="L393" s="25">
        <f t="shared" si="87"/>
        <v>58593</v>
      </c>
      <c r="M393" s="26">
        <f t="shared" si="95"/>
        <v>0</v>
      </c>
      <c r="N393" s="27">
        <f t="shared" si="96"/>
        <v>0</v>
      </c>
      <c r="O393" s="27">
        <f t="shared" si="97"/>
        <v>0</v>
      </c>
    </row>
    <row r="394" spans="1:15" ht="13.2" x14ac:dyDescent="0.25">
      <c r="A394" s="13" t="s">
        <v>417</v>
      </c>
      <c r="B394" s="17">
        <f t="shared" si="89"/>
        <v>57404</v>
      </c>
      <c r="C394" s="5">
        <f>125</f>
        <v>125</v>
      </c>
      <c r="D394" s="6">
        <f t="shared" si="91"/>
        <v>42810.069999999992</v>
      </c>
      <c r="E394" s="6">
        <f t="shared" si="92"/>
        <v>0.71044561111111104</v>
      </c>
      <c r="F394" s="6">
        <f>SUM($D$8:D394)</f>
        <v>7220689.6200000066</v>
      </c>
      <c r="G394" s="6">
        <f t="shared" si="88"/>
        <v>457189.93</v>
      </c>
      <c r="H394" s="23">
        <f t="shared" si="93"/>
        <v>-0.36437986</v>
      </c>
      <c r="I394" s="31">
        <f t="shared" si="90"/>
        <v>0.98833984448000001</v>
      </c>
      <c r="J394" s="16">
        <f t="shared" si="94"/>
        <v>26.928157890978593</v>
      </c>
      <c r="K394" s="24" t="s">
        <v>417</v>
      </c>
      <c r="L394" s="25">
        <f t="shared" ref="L394:L457" si="98">DATE(YEAR(L393),MONTH(L393)+1,1)</f>
        <v>58623</v>
      </c>
      <c r="M394" s="26">
        <f t="shared" si="95"/>
        <v>0</v>
      </c>
      <c r="N394" s="27">
        <f t="shared" si="96"/>
        <v>0</v>
      </c>
      <c r="O394" s="27">
        <f t="shared" si="97"/>
        <v>0</v>
      </c>
    </row>
    <row r="395" spans="1:15" ht="13.2" x14ac:dyDescent="0.25">
      <c r="A395" s="13" t="s">
        <v>418</v>
      </c>
      <c r="B395" s="17">
        <f t="shared" si="89"/>
        <v>57434</v>
      </c>
      <c r="C395" s="5">
        <f>125</f>
        <v>125</v>
      </c>
      <c r="D395" s="6">
        <f t="shared" si="91"/>
        <v>42935.069999999992</v>
      </c>
      <c r="E395" s="6">
        <f t="shared" si="92"/>
        <v>1.0671961944444444</v>
      </c>
      <c r="F395" s="6">
        <f>SUM($D$8:D395)</f>
        <v>7263624.6900000069</v>
      </c>
      <c r="G395" s="6">
        <f t="shared" ref="G395:G450" si="99">MAX($C$2-D395,50%*$C$2)</f>
        <v>457064.93</v>
      </c>
      <c r="H395" s="23">
        <f t="shared" si="93"/>
        <v>-0.36412986000000003</v>
      </c>
      <c r="I395" s="31">
        <f t="shared" si="90"/>
        <v>0.98834784448000002</v>
      </c>
      <c r="J395" s="16">
        <f t="shared" si="94"/>
        <v>27.069848378926647</v>
      </c>
      <c r="K395" s="24" t="s">
        <v>418</v>
      </c>
      <c r="L395" s="25">
        <f t="shared" si="98"/>
        <v>58654</v>
      </c>
      <c r="M395" s="26">
        <f t="shared" si="95"/>
        <v>0</v>
      </c>
      <c r="N395" s="27">
        <f t="shared" si="96"/>
        <v>0</v>
      </c>
      <c r="O395" s="27">
        <f t="shared" si="97"/>
        <v>0</v>
      </c>
    </row>
    <row r="396" spans="1:15" ht="13.2" x14ac:dyDescent="0.25">
      <c r="A396" s="13" t="s">
        <v>419</v>
      </c>
      <c r="B396" s="17">
        <f t="shared" ref="B396:B459" si="100">DATE(YEAR(B395),MONTH(B395)+1,IF(MONTH(B395)=1,28,30))</f>
        <v>57465</v>
      </c>
      <c r="C396" s="5">
        <f>125</f>
        <v>125</v>
      </c>
      <c r="D396" s="6">
        <f t="shared" si="91"/>
        <v>43060.069999999992</v>
      </c>
      <c r="E396" s="6">
        <f t="shared" si="92"/>
        <v>1.4249884444444443</v>
      </c>
      <c r="F396" s="6">
        <f>SUM($D$8:D396)</f>
        <v>7306684.7600000072</v>
      </c>
      <c r="G396" s="6">
        <f t="shared" si="99"/>
        <v>456939.93</v>
      </c>
      <c r="H396" s="23">
        <f t="shared" si="93"/>
        <v>-0.36387986000000005</v>
      </c>
      <c r="I396" s="31">
        <f t="shared" si="90"/>
        <v>0.98835584448000002</v>
      </c>
      <c r="J396" s="16">
        <f t="shared" si="94"/>
        <v>27.211998574534892</v>
      </c>
      <c r="K396" s="24" t="s">
        <v>419</v>
      </c>
      <c r="L396" s="25">
        <f t="shared" si="98"/>
        <v>58685</v>
      </c>
      <c r="M396" s="26">
        <f t="shared" si="95"/>
        <v>0</v>
      </c>
      <c r="N396" s="27">
        <f t="shared" si="96"/>
        <v>0</v>
      </c>
      <c r="O396" s="27">
        <f t="shared" si="97"/>
        <v>0</v>
      </c>
    </row>
    <row r="397" spans="1:15" ht="13.2" x14ac:dyDescent="0.25">
      <c r="A397" s="13" t="s">
        <v>420</v>
      </c>
      <c r="B397" s="17">
        <f t="shared" si="100"/>
        <v>57495</v>
      </c>
      <c r="C397" s="5">
        <f>125</f>
        <v>125</v>
      </c>
      <c r="D397" s="6">
        <f t="shared" si="91"/>
        <v>43185.069999999992</v>
      </c>
      <c r="E397" s="6">
        <f t="shared" si="92"/>
        <v>1.783822361111111</v>
      </c>
      <c r="F397" s="6">
        <f>SUM($D$8:D397)</f>
        <v>7349869.8300000075</v>
      </c>
      <c r="G397" s="6">
        <f t="shared" si="99"/>
        <v>456814.93</v>
      </c>
      <c r="H397" s="23">
        <f t="shared" si="93"/>
        <v>-0.36362986000000003</v>
      </c>
      <c r="I397" s="31">
        <f t="shared" si="90"/>
        <v>0.98836384448000003</v>
      </c>
      <c r="J397" s="16">
        <f t="shared" si="94"/>
        <v>27.354608613860488</v>
      </c>
      <c r="K397" s="24" t="s">
        <v>420</v>
      </c>
      <c r="L397" s="25">
        <f t="shared" si="98"/>
        <v>58715</v>
      </c>
      <c r="M397" s="26">
        <f t="shared" si="95"/>
        <v>0</v>
      </c>
      <c r="N397" s="27">
        <f t="shared" si="96"/>
        <v>0</v>
      </c>
      <c r="O397" s="27">
        <f t="shared" si="97"/>
        <v>0</v>
      </c>
    </row>
    <row r="398" spans="1:15" ht="13.2" x14ac:dyDescent="0.25">
      <c r="A398" s="13" t="s">
        <v>421</v>
      </c>
      <c r="B398" s="17">
        <f t="shared" si="100"/>
        <v>57526</v>
      </c>
      <c r="C398" s="5">
        <f>125</f>
        <v>125</v>
      </c>
      <c r="D398" s="6">
        <f t="shared" si="91"/>
        <v>43310.069999999992</v>
      </c>
      <c r="E398" s="6">
        <f t="shared" si="92"/>
        <v>2.1436979444444444</v>
      </c>
      <c r="F398" s="6">
        <f>SUM($D$8:D398)</f>
        <v>7393179.9000000078</v>
      </c>
      <c r="G398" s="6">
        <f t="shared" si="99"/>
        <v>456689.93</v>
      </c>
      <c r="H398" s="23">
        <f t="shared" si="93"/>
        <v>-0.36337986</v>
      </c>
      <c r="I398" s="31">
        <f t="shared" si="90"/>
        <v>0.98837184448000004</v>
      </c>
      <c r="J398" s="16">
        <f t="shared" si="94"/>
        <v>27.497678631502989</v>
      </c>
      <c r="K398" s="24" t="s">
        <v>421</v>
      </c>
      <c r="L398" s="25">
        <f t="shared" si="98"/>
        <v>58746</v>
      </c>
      <c r="M398" s="26">
        <f t="shared" si="95"/>
        <v>0</v>
      </c>
      <c r="N398" s="27">
        <f t="shared" si="96"/>
        <v>0</v>
      </c>
      <c r="O398" s="27">
        <f t="shared" si="97"/>
        <v>0</v>
      </c>
    </row>
    <row r="399" spans="1:15" ht="13.2" x14ac:dyDescent="0.25">
      <c r="A399" s="13" t="s">
        <v>422</v>
      </c>
      <c r="B399" s="17">
        <f t="shared" si="100"/>
        <v>57556</v>
      </c>
      <c r="C399" s="5">
        <f>125</f>
        <v>125</v>
      </c>
      <c r="D399" s="6">
        <f t="shared" si="91"/>
        <v>43435.069999999992</v>
      </c>
      <c r="E399" s="6">
        <f t="shared" si="92"/>
        <v>2.5046151944444444</v>
      </c>
      <c r="F399" s="6">
        <f>SUM($D$8:D399)</f>
        <v>7436614.9700000081</v>
      </c>
      <c r="G399" s="6">
        <f t="shared" si="99"/>
        <v>456564.93</v>
      </c>
      <c r="H399" s="23">
        <f t="shared" si="93"/>
        <v>-0.36312986000000003</v>
      </c>
      <c r="I399" s="31">
        <f t="shared" si="90"/>
        <v>0.98837984448000005</v>
      </c>
      <c r="J399" s="16">
        <f t="shared" si="94"/>
        <v>27.641208760603774</v>
      </c>
      <c r="K399" s="24" t="s">
        <v>422</v>
      </c>
      <c r="L399" s="25">
        <f t="shared" si="98"/>
        <v>58776</v>
      </c>
      <c r="M399" s="26">
        <f t="shared" si="95"/>
        <v>0</v>
      </c>
      <c r="N399" s="27">
        <f t="shared" si="96"/>
        <v>0</v>
      </c>
      <c r="O399" s="27">
        <f t="shared" si="97"/>
        <v>0</v>
      </c>
    </row>
    <row r="400" spans="1:15" ht="13.2" x14ac:dyDescent="0.25">
      <c r="A400" s="13" t="s">
        <v>423</v>
      </c>
      <c r="B400" s="17">
        <f t="shared" si="100"/>
        <v>57587</v>
      </c>
      <c r="C400" s="5">
        <f>125</f>
        <v>125</v>
      </c>
      <c r="D400" s="6">
        <f t="shared" si="91"/>
        <v>43560.069999999992</v>
      </c>
      <c r="E400" s="6">
        <f t="shared" si="92"/>
        <v>2.8665741111111109</v>
      </c>
      <c r="F400" s="6">
        <f>SUM($D$8:D400)</f>
        <v>7480175.0400000084</v>
      </c>
      <c r="G400" s="6">
        <f t="shared" si="99"/>
        <v>456439.93</v>
      </c>
      <c r="H400" s="23">
        <f t="shared" si="93"/>
        <v>-0.36287986000000005</v>
      </c>
      <c r="I400" s="31">
        <f t="shared" si="90"/>
        <v>0.98838784447999994</v>
      </c>
      <c r="J400" s="16">
        <f t="shared" si="94"/>
        <v>27.785199132845609</v>
      </c>
      <c r="K400" s="24" t="s">
        <v>423</v>
      </c>
      <c r="L400" s="25">
        <f t="shared" si="98"/>
        <v>58807</v>
      </c>
      <c r="M400" s="26">
        <f t="shared" si="95"/>
        <v>0</v>
      </c>
      <c r="N400" s="27">
        <f t="shared" si="96"/>
        <v>0</v>
      </c>
      <c r="O400" s="27">
        <f t="shared" si="97"/>
        <v>0</v>
      </c>
    </row>
    <row r="401" spans="1:15" ht="13.2" x14ac:dyDescent="0.25">
      <c r="A401" s="13" t="s">
        <v>424</v>
      </c>
      <c r="B401" s="17">
        <f t="shared" si="100"/>
        <v>57618</v>
      </c>
      <c r="C401" s="5">
        <f>125</f>
        <v>125</v>
      </c>
      <c r="D401" s="6">
        <f t="shared" si="91"/>
        <v>43685.069999999992</v>
      </c>
      <c r="E401" s="6">
        <f t="shared" si="92"/>
        <v>3.2295746944444441</v>
      </c>
      <c r="F401" s="6">
        <f>SUM($D$8:D401)</f>
        <v>7523860.1100000087</v>
      </c>
      <c r="G401" s="6">
        <f t="shared" si="99"/>
        <v>456314.93</v>
      </c>
      <c r="H401" s="23">
        <f t="shared" si="93"/>
        <v>-0.36262986000000003</v>
      </c>
      <c r="I401" s="31">
        <f t="shared" si="90"/>
        <v>0.98839584447999995</v>
      </c>
      <c r="J401" s="16">
        <f t="shared" si="94"/>
        <v>27.92964987845216</v>
      </c>
      <c r="K401" s="24" t="s">
        <v>424</v>
      </c>
      <c r="L401" s="25">
        <f t="shared" si="98"/>
        <v>58838</v>
      </c>
      <c r="M401" s="26">
        <f t="shared" si="95"/>
        <v>0</v>
      </c>
      <c r="N401" s="27">
        <f t="shared" si="96"/>
        <v>0</v>
      </c>
      <c r="O401" s="27">
        <f t="shared" si="97"/>
        <v>0</v>
      </c>
    </row>
    <row r="402" spans="1:15" ht="13.2" x14ac:dyDescent="0.25">
      <c r="A402" s="13" t="s">
        <v>425</v>
      </c>
      <c r="B402" s="17">
        <f t="shared" si="100"/>
        <v>57648</v>
      </c>
      <c r="C402" s="5">
        <f>125</f>
        <v>125</v>
      </c>
      <c r="D402" s="6">
        <f t="shared" si="91"/>
        <v>43810.069999999992</v>
      </c>
      <c r="E402" s="6">
        <f t="shared" si="92"/>
        <v>3.5936169444444439</v>
      </c>
      <c r="F402" s="6">
        <f>SUM($D$8:D402)</f>
        <v>7567670.180000009</v>
      </c>
      <c r="G402" s="6">
        <f t="shared" si="99"/>
        <v>456189.93</v>
      </c>
      <c r="H402" s="23">
        <f t="shared" si="93"/>
        <v>-0.36237986</v>
      </c>
      <c r="I402" s="31">
        <f t="shared" si="90"/>
        <v>0.98840384447999996</v>
      </c>
      <c r="J402" s="16">
        <f t="shared" si="94"/>
        <v>28.074561126187486</v>
      </c>
      <c r="K402" s="24" t="s">
        <v>425</v>
      </c>
      <c r="L402" s="25">
        <f t="shared" si="98"/>
        <v>58866</v>
      </c>
      <c r="M402" s="26">
        <f t="shared" si="95"/>
        <v>0</v>
      </c>
      <c r="N402" s="27">
        <f t="shared" si="96"/>
        <v>0</v>
      </c>
      <c r="O402" s="27">
        <f t="shared" si="97"/>
        <v>0</v>
      </c>
    </row>
    <row r="403" spans="1:15" ht="13.2" x14ac:dyDescent="0.25">
      <c r="A403" s="13" t="s">
        <v>426</v>
      </c>
      <c r="B403" s="17">
        <f t="shared" si="100"/>
        <v>57679</v>
      </c>
      <c r="C403" s="5">
        <f>125</f>
        <v>125</v>
      </c>
      <c r="D403" s="6">
        <f t="shared" si="91"/>
        <v>43935.069999999992</v>
      </c>
      <c r="E403" s="6">
        <f t="shared" si="92"/>
        <v>3.9587008611111107</v>
      </c>
      <c r="F403" s="6">
        <f>SUM($D$8:D403)</f>
        <v>7611605.2500000093</v>
      </c>
      <c r="G403" s="6">
        <f t="shared" si="99"/>
        <v>456064.93</v>
      </c>
      <c r="H403" s="23">
        <f t="shared" si="93"/>
        <v>-0.36212986000000003</v>
      </c>
      <c r="I403" s="31">
        <f t="shared" si="90"/>
        <v>0.98841184447999997</v>
      </c>
      <c r="J403" s="16">
        <f t="shared" si="94"/>
        <v>28.219933003355649</v>
      </c>
      <c r="K403" s="24" t="s">
        <v>426</v>
      </c>
      <c r="L403" s="25">
        <f t="shared" si="98"/>
        <v>58897</v>
      </c>
      <c r="M403" s="26">
        <f t="shared" si="95"/>
        <v>0</v>
      </c>
      <c r="N403" s="27">
        <f t="shared" si="96"/>
        <v>0</v>
      </c>
      <c r="O403" s="27">
        <f t="shared" si="97"/>
        <v>0</v>
      </c>
    </row>
    <row r="404" spans="1:15" ht="13.2" x14ac:dyDescent="0.25">
      <c r="A404" s="13" t="s">
        <v>427</v>
      </c>
      <c r="B404" s="17">
        <f t="shared" si="100"/>
        <v>57709</v>
      </c>
      <c r="C404" s="5">
        <f>125</f>
        <v>125</v>
      </c>
      <c r="D404" s="6">
        <f t="shared" si="91"/>
        <v>44060.069999999992</v>
      </c>
      <c r="E404" s="6">
        <f t="shared" si="92"/>
        <v>4.3248264444444438</v>
      </c>
      <c r="F404" s="6">
        <f>SUM($D$8:D404)</f>
        <v>7655665.3200000096</v>
      </c>
      <c r="G404" s="6">
        <f t="shared" si="99"/>
        <v>455939.93</v>
      </c>
      <c r="H404" s="23">
        <f t="shared" si="93"/>
        <v>-0.36187986000000005</v>
      </c>
      <c r="I404" s="31">
        <f t="shared" si="90"/>
        <v>0.98841984447999998</v>
      </c>
      <c r="J404" s="16">
        <f t="shared" si="94"/>
        <v>28.365765635800265</v>
      </c>
      <c r="K404" s="24" t="s">
        <v>427</v>
      </c>
      <c r="L404" s="25">
        <f t="shared" si="98"/>
        <v>58927</v>
      </c>
      <c r="M404" s="26">
        <f t="shared" si="95"/>
        <v>0</v>
      </c>
      <c r="N404" s="27">
        <f t="shared" si="96"/>
        <v>0</v>
      </c>
      <c r="O404" s="27">
        <f t="shared" si="97"/>
        <v>0</v>
      </c>
    </row>
    <row r="405" spans="1:15" ht="13.2" x14ac:dyDescent="0.25">
      <c r="A405" s="13" t="s">
        <v>428</v>
      </c>
      <c r="B405" s="17">
        <f t="shared" si="100"/>
        <v>57740</v>
      </c>
      <c r="C405" s="5">
        <f>125</f>
        <v>125</v>
      </c>
      <c r="D405" s="6">
        <f t="shared" si="91"/>
        <v>44189.389999999992</v>
      </c>
      <c r="E405" s="6">
        <f t="shared" si="92"/>
        <v>0.36720324999999993</v>
      </c>
      <c r="F405" s="6">
        <f>SUM($D$8:D405)</f>
        <v>7699854.7100000093</v>
      </c>
      <c r="G405" s="6">
        <f t="shared" si="99"/>
        <v>455810.61</v>
      </c>
      <c r="H405" s="23">
        <f t="shared" si="93"/>
        <v>-0.36162122000000002</v>
      </c>
      <c r="I405" s="31">
        <f t="shared" si="90"/>
        <v>0.98842812095999999</v>
      </c>
      <c r="J405" s="16">
        <f t="shared" si="94"/>
        <v>28.512568235169748</v>
      </c>
      <c r="K405" s="24" t="s">
        <v>428</v>
      </c>
      <c r="L405" s="25">
        <f t="shared" si="98"/>
        <v>58958</v>
      </c>
      <c r="M405" s="26">
        <f t="shared" si="95"/>
        <v>0</v>
      </c>
      <c r="N405" s="27">
        <f t="shared" si="96"/>
        <v>0</v>
      </c>
      <c r="O405" s="27">
        <f t="shared" si="97"/>
        <v>0</v>
      </c>
    </row>
    <row r="406" spans="1:15" ht="13.2" x14ac:dyDescent="0.25">
      <c r="A406" s="13" t="s">
        <v>429</v>
      </c>
      <c r="B406" s="17">
        <f t="shared" si="100"/>
        <v>57769</v>
      </c>
      <c r="C406" s="5">
        <f>125</f>
        <v>125</v>
      </c>
      <c r="D406" s="6">
        <f t="shared" si="91"/>
        <v>44314.389999999992</v>
      </c>
      <c r="E406" s="6">
        <f t="shared" si="92"/>
        <v>0.73551761111111102</v>
      </c>
      <c r="F406" s="6">
        <f>SUM($D$8:D406)</f>
        <v>7744169.1000000089</v>
      </c>
      <c r="G406" s="6">
        <f t="shared" si="99"/>
        <v>455685.61</v>
      </c>
      <c r="H406" s="23">
        <f t="shared" si="93"/>
        <v>-0.36137121999999999</v>
      </c>
      <c r="I406" s="31">
        <f t="shared" si="90"/>
        <v>0.98843612096</v>
      </c>
      <c r="J406" s="16">
        <f t="shared" si="94"/>
        <v>28.659338485519289</v>
      </c>
      <c r="K406" s="24" t="s">
        <v>429</v>
      </c>
      <c r="L406" s="25">
        <f t="shared" si="98"/>
        <v>58988</v>
      </c>
      <c r="M406" s="26">
        <f t="shared" si="95"/>
        <v>0</v>
      </c>
      <c r="N406" s="27">
        <f t="shared" si="96"/>
        <v>0</v>
      </c>
      <c r="O406" s="27">
        <f t="shared" si="97"/>
        <v>0</v>
      </c>
    </row>
    <row r="407" spans="1:15" ht="13.2" x14ac:dyDescent="0.25">
      <c r="A407" s="13" t="s">
        <v>430</v>
      </c>
      <c r="B407" s="17">
        <f t="shared" si="100"/>
        <v>57799</v>
      </c>
      <c r="C407" s="5">
        <f>125</f>
        <v>125</v>
      </c>
      <c r="D407" s="6">
        <f t="shared" si="91"/>
        <v>44439.389999999992</v>
      </c>
      <c r="E407" s="6">
        <f t="shared" si="92"/>
        <v>1.1048041944444442</v>
      </c>
      <c r="F407" s="6">
        <f>SUM($D$8:D407)</f>
        <v>7788608.4900000086</v>
      </c>
      <c r="G407" s="6">
        <f t="shared" si="99"/>
        <v>455560.61</v>
      </c>
      <c r="H407" s="23">
        <f t="shared" si="93"/>
        <v>-0.36112122000000002</v>
      </c>
      <c r="I407" s="31">
        <f t="shared" si="90"/>
        <v>0.98844412096000001</v>
      </c>
      <c r="J407" s="16">
        <f t="shared" si="94"/>
        <v>28.806569870361106</v>
      </c>
      <c r="K407" s="24" t="s">
        <v>430</v>
      </c>
      <c r="L407" s="25">
        <f t="shared" si="98"/>
        <v>59019</v>
      </c>
      <c r="M407" s="26">
        <f t="shared" si="95"/>
        <v>0</v>
      </c>
      <c r="N407" s="27">
        <f t="shared" si="96"/>
        <v>0</v>
      </c>
      <c r="O407" s="27">
        <f t="shared" si="97"/>
        <v>0</v>
      </c>
    </row>
    <row r="408" spans="1:15" ht="13.2" x14ac:dyDescent="0.25">
      <c r="A408" s="13" t="s">
        <v>431</v>
      </c>
      <c r="B408" s="17">
        <f t="shared" si="100"/>
        <v>57830</v>
      </c>
      <c r="C408" s="5">
        <f>125</f>
        <v>125</v>
      </c>
      <c r="D408" s="6">
        <f t="shared" si="91"/>
        <v>44564.389999999992</v>
      </c>
      <c r="E408" s="6">
        <f t="shared" si="92"/>
        <v>1.4751324444444442</v>
      </c>
      <c r="F408" s="6">
        <f>SUM($D$8:D408)</f>
        <v>7833172.8800000083</v>
      </c>
      <c r="G408" s="6">
        <f t="shared" si="99"/>
        <v>455435.61</v>
      </c>
      <c r="H408" s="23">
        <f t="shared" si="93"/>
        <v>-0.36087122000000005</v>
      </c>
      <c r="I408" s="31">
        <f t="shared" si="90"/>
        <v>0.98845212096000001</v>
      </c>
      <c r="J408" s="16">
        <f t="shared" si="94"/>
        <v>28.954262509643613</v>
      </c>
      <c r="K408" s="24" t="s">
        <v>431</v>
      </c>
      <c r="L408" s="25">
        <f t="shared" si="98"/>
        <v>59050</v>
      </c>
      <c r="M408" s="26">
        <f t="shared" si="95"/>
        <v>0</v>
      </c>
      <c r="N408" s="27">
        <f t="shared" si="96"/>
        <v>0</v>
      </c>
      <c r="O408" s="27">
        <f t="shared" si="97"/>
        <v>0</v>
      </c>
    </row>
    <row r="409" spans="1:15" ht="13.2" x14ac:dyDescent="0.25">
      <c r="A409" s="13" t="s">
        <v>432</v>
      </c>
      <c r="B409" s="17">
        <f t="shared" si="100"/>
        <v>57860</v>
      </c>
      <c r="C409" s="5">
        <f>125</f>
        <v>125</v>
      </c>
      <c r="D409" s="6">
        <f t="shared" si="91"/>
        <v>44689.389999999992</v>
      </c>
      <c r="E409" s="6">
        <f t="shared" si="92"/>
        <v>1.8465023611111109</v>
      </c>
      <c r="F409" s="6">
        <f>SUM($D$8:D409)</f>
        <v>7877862.2700000079</v>
      </c>
      <c r="G409" s="6">
        <f t="shared" si="99"/>
        <v>455310.61</v>
      </c>
      <c r="H409" s="23">
        <f t="shared" si="93"/>
        <v>-0.36062122000000002</v>
      </c>
      <c r="I409" s="31">
        <f t="shared" si="90"/>
        <v>0.98846012096000002</v>
      </c>
      <c r="J409" s="16">
        <f t="shared" si="94"/>
        <v>29.102416521852799</v>
      </c>
      <c r="K409" s="24" t="s">
        <v>432</v>
      </c>
      <c r="L409" s="25">
        <f t="shared" si="98"/>
        <v>59080</v>
      </c>
      <c r="M409" s="26">
        <f t="shared" si="95"/>
        <v>0</v>
      </c>
      <c r="N409" s="27">
        <f t="shared" si="96"/>
        <v>0</v>
      </c>
      <c r="O409" s="27">
        <f t="shared" si="97"/>
        <v>0</v>
      </c>
    </row>
    <row r="410" spans="1:15" ht="13.2" x14ac:dyDescent="0.25">
      <c r="A410" s="13" t="s">
        <v>433</v>
      </c>
      <c r="B410" s="17">
        <f t="shared" si="100"/>
        <v>57891</v>
      </c>
      <c r="C410" s="5">
        <f>125</f>
        <v>125</v>
      </c>
      <c r="D410" s="6">
        <f t="shared" si="91"/>
        <v>44814.389999999992</v>
      </c>
      <c r="E410" s="6">
        <f t="shared" si="92"/>
        <v>2.2189139444444441</v>
      </c>
      <c r="F410" s="6">
        <f>SUM($D$8:D410)</f>
        <v>7922676.6600000076</v>
      </c>
      <c r="G410" s="6">
        <f t="shared" si="99"/>
        <v>455185.61</v>
      </c>
      <c r="H410" s="23">
        <f t="shared" si="93"/>
        <v>-0.36037122000000005</v>
      </c>
      <c r="I410" s="31">
        <f t="shared" si="90"/>
        <v>0.98846812096000003</v>
      </c>
      <c r="J410" s="16">
        <f t="shared" si="94"/>
        <v>29.251032024011945</v>
      </c>
      <c r="K410" s="24" t="s">
        <v>433</v>
      </c>
      <c r="L410" s="25">
        <f t="shared" si="98"/>
        <v>59111</v>
      </c>
      <c r="M410" s="26">
        <f t="shared" si="95"/>
        <v>0</v>
      </c>
      <c r="N410" s="27">
        <f t="shared" si="96"/>
        <v>0</v>
      </c>
      <c r="O410" s="27">
        <f t="shared" si="97"/>
        <v>0</v>
      </c>
    </row>
    <row r="411" spans="1:15" ht="13.2" x14ac:dyDescent="0.25">
      <c r="A411" s="13" t="s">
        <v>434</v>
      </c>
      <c r="B411" s="17">
        <f t="shared" si="100"/>
        <v>57921</v>
      </c>
      <c r="C411" s="5">
        <f>125</f>
        <v>125</v>
      </c>
      <c r="D411" s="6">
        <f t="shared" si="91"/>
        <v>44939.389999999992</v>
      </c>
      <c r="E411" s="6">
        <f t="shared" si="92"/>
        <v>2.592367194444444</v>
      </c>
      <c r="F411" s="6">
        <f>SUM($D$8:D411)</f>
        <v>7967616.0500000073</v>
      </c>
      <c r="G411" s="6">
        <f t="shared" si="99"/>
        <v>455060.61</v>
      </c>
      <c r="H411" s="23">
        <f t="shared" si="93"/>
        <v>-0.36012122000000002</v>
      </c>
      <c r="I411" s="31">
        <f t="shared" si="90"/>
        <v>0.98847612096000004</v>
      </c>
      <c r="J411" s="16">
        <f t="shared" si="94"/>
        <v>29.400109131681244</v>
      </c>
      <c r="K411" s="24" t="s">
        <v>434</v>
      </c>
      <c r="L411" s="25">
        <f t="shared" si="98"/>
        <v>59141</v>
      </c>
      <c r="M411" s="26">
        <f t="shared" si="95"/>
        <v>0</v>
      </c>
      <c r="N411" s="27">
        <f t="shared" si="96"/>
        <v>0</v>
      </c>
      <c r="O411" s="27">
        <f t="shared" si="97"/>
        <v>0</v>
      </c>
    </row>
    <row r="412" spans="1:15" ht="13.2" x14ac:dyDescent="0.25">
      <c r="A412" s="13" t="s">
        <v>435</v>
      </c>
      <c r="B412" s="17">
        <f t="shared" si="100"/>
        <v>57952</v>
      </c>
      <c r="C412" s="5">
        <f>125</f>
        <v>125</v>
      </c>
      <c r="D412" s="6">
        <f t="shared" si="91"/>
        <v>45064.389999999992</v>
      </c>
      <c r="E412" s="6">
        <f t="shared" si="92"/>
        <v>2.9668621111111104</v>
      </c>
      <c r="F412" s="6">
        <f>SUM($D$8:D412)</f>
        <v>8012680.4400000069</v>
      </c>
      <c r="G412" s="6">
        <f t="shared" si="99"/>
        <v>454935.61</v>
      </c>
      <c r="H412" s="23">
        <f t="shared" si="93"/>
        <v>-0.35987122000000005</v>
      </c>
      <c r="I412" s="31">
        <f t="shared" si="90"/>
        <v>0.98848412096000005</v>
      </c>
      <c r="J412" s="16">
        <f t="shared" si="94"/>
        <v>29.549647958957546</v>
      </c>
      <c r="K412" s="24" t="s">
        <v>435</v>
      </c>
      <c r="L412" s="25">
        <f t="shared" si="98"/>
        <v>59172</v>
      </c>
      <c r="M412" s="26">
        <f t="shared" si="95"/>
        <v>0</v>
      </c>
      <c r="N412" s="27">
        <f t="shared" si="96"/>
        <v>0</v>
      </c>
      <c r="O412" s="27">
        <f t="shared" si="97"/>
        <v>0</v>
      </c>
    </row>
    <row r="413" spans="1:15" ht="13.2" x14ac:dyDescent="0.25">
      <c r="A413" s="13" t="s">
        <v>436</v>
      </c>
      <c r="B413" s="17">
        <f t="shared" si="100"/>
        <v>57983</v>
      </c>
      <c r="C413" s="5">
        <f>125</f>
        <v>125</v>
      </c>
      <c r="D413" s="6">
        <f t="shared" si="91"/>
        <v>45189.389999999992</v>
      </c>
      <c r="E413" s="6">
        <f t="shared" si="92"/>
        <v>3.3423986944444435</v>
      </c>
      <c r="F413" s="6">
        <f>SUM($D$8:D413)</f>
        <v>8057869.8300000066</v>
      </c>
      <c r="G413" s="6">
        <f t="shared" si="99"/>
        <v>454810.61</v>
      </c>
      <c r="H413" s="23">
        <f t="shared" si="93"/>
        <v>-0.35962122000000002</v>
      </c>
      <c r="I413" s="31">
        <f t="shared" si="90"/>
        <v>0.98849212096000005</v>
      </c>
      <c r="J413" s="16">
        <f t="shared" si="94"/>
        <v>29.699648618474047</v>
      </c>
      <c r="K413" s="24" t="s">
        <v>436</v>
      </c>
      <c r="L413" s="25">
        <f t="shared" si="98"/>
        <v>59203</v>
      </c>
      <c r="M413" s="26">
        <f t="shared" si="95"/>
        <v>0</v>
      </c>
      <c r="N413" s="27">
        <f t="shared" si="96"/>
        <v>0</v>
      </c>
      <c r="O413" s="27">
        <f t="shared" si="97"/>
        <v>0</v>
      </c>
    </row>
    <row r="414" spans="1:15" ht="13.2" x14ac:dyDescent="0.25">
      <c r="A414" s="13" t="s">
        <v>437</v>
      </c>
      <c r="B414" s="17">
        <f t="shared" si="100"/>
        <v>58013</v>
      </c>
      <c r="C414" s="5">
        <f>125</f>
        <v>125</v>
      </c>
      <c r="D414" s="6">
        <f t="shared" si="91"/>
        <v>45314.389999999992</v>
      </c>
      <c r="E414" s="6">
        <f t="shared" si="92"/>
        <v>3.7189769444444436</v>
      </c>
      <c r="F414" s="6">
        <f>SUM($D$8:D414)</f>
        <v>8103184.2200000063</v>
      </c>
      <c r="G414" s="6">
        <f t="shared" si="99"/>
        <v>454685.61</v>
      </c>
      <c r="H414" s="23">
        <f t="shared" si="93"/>
        <v>-0.35937122000000005</v>
      </c>
      <c r="I414" s="31">
        <f t="shared" si="90"/>
        <v>0.98850012095999995</v>
      </c>
      <c r="J414" s="16">
        <f t="shared" si="94"/>
        <v>29.85011122140002</v>
      </c>
      <c r="K414" s="24" t="s">
        <v>437</v>
      </c>
      <c r="L414" s="25">
        <f t="shared" si="98"/>
        <v>59231</v>
      </c>
      <c r="M414" s="26">
        <f t="shared" si="95"/>
        <v>0</v>
      </c>
      <c r="N414" s="27">
        <f t="shared" si="96"/>
        <v>0</v>
      </c>
      <c r="O414" s="27">
        <f t="shared" si="97"/>
        <v>0</v>
      </c>
    </row>
    <row r="415" spans="1:15" ht="13.2" x14ac:dyDescent="0.25">
      <c r="A415" s="13" t="s">
        <v>438</v>
      </c>
      <c r="B415" s="17">
        <f t="shared" si="100"/>
        <v>58044</v>
      </c>
      <c r="C415" s="5">
        <f>125</f>
        <v>125</v>
      </c>
      <c r="D415" s="6">
        <f t="shared" si="91"/>
        <v>45439.389999999992</v>
      </c>
      <c r="E415" s="6">
        <f t="shared" si="92"/>
        <v>4.0965968611111103</v>
      </c>
      <c r="F415" s="6">
        <f>SUM($D$8:D415)</f>
        <v>8148623.6100000059</v>
      </c>
      <c r="G415" s="6">
        <f t="shared" si="99"/>
        <v>454560.61</v>
      </c>
      <c r="H415" s="23">
        <f t="shared" si="93"/>
        <v>-0.35912122000000002</v>
      </c>
      <c r="I415" s="31">
        <f t="shared" si="90"/>
        <v>0.98850812095999996</v>
      </c>
      <c r="J415" s="16">
        <f t="shared" si="94"/>
        <v>30.001035877440611</v>
      </c>
      <c r="K415" s="24" t="s">
        <v>438</v>
      </c>
      <c r="L415" s="25">
        <f t="shared" si="98"/>
        <v>59262</v>
      </c>
      <c r="M415" s="26">
        <f t="shared" si="95"/>
        <v>0</v>
      </c>
      <c r="N415" s="27">
        <f t="shared" si="96"/>
        <v>0</v>
      </c>
      <c r="O415" s="27">
        <f t="shared" si="97"/>
        <v>0</v>
      </c>
    </row>
    <row r="416" spans="1:15" ht="13.2" x14ac:dyDescent="0.25">
      <c r="A416" s="13" t="s">
        <v>439</v>
      </c>
      <c r="B416" s="17">
        <f t="shared" si="100"/>
        <v>58074</v>
      </c>
      <c r="C416" s="5">
        <f>125</f>
        <v>125</v>
      </c>
      <c r="D416" s="6">
        <f t="shared" si="91"/>
        <v>45564.389999999992</v>
      </c>
      <c r="E416" s="6">
        <f t="shared" si="92"/>
        <v>4.4752584444444432</v>
      </c>
      <c r="F416" s="6">
        <f>SUM($D$8:D416)</f>
        <v>8194188.0000000056</v>
      </c>
      <c r="G416" s="6">
        <f t="shared" si="99"/>
        <v>454435.61</v>
      </c>
      <c r="H416" s="23">
        <f t="shared" si="93"/>
        <v>-0.35887122000000005</v>
      </c>
      <c r="I416" s="31">
        <f t="shared" si="90"/>
        <v>0.98851612095999997</v>
      </c>
      <c r="J416" s="16">
        <f t="shared" si="94"/>
        <v>30.152422694836524</v>
      </c>
      <c r="K416" s="24" t="s">
        <v>439</v>
      </c>
      <c r="L416" s="25">
        <f t="shared" si="98"/>
        <v>59292</v>
      </c>
      <c r="M416" s="26">
        <f t="shared" si="95"/>
        <v>0</v>
      </c>
      <c r="N416" s="27">
        <f t="shared" si="96"/>
        <v>0</v>
      </c>
      <c r="O416" s="27">
        <f t="shared" si="97"/>
        <v>0</v>
      </c>
    </row>
    <row r="417" spans="1:15" ht="13.2" x14ac:dyDescent="0.25">
      <c r="A417" s="13" t="s">
        <v>440</v>
      </c>
      <c r="B417" s="17">
        <f t="shared" si="100"/>
        <v>58105</v>
      </c>
      <c r="C417" s="5">
        <f>125</f>
        <v>125</v>
      </c>
      <c r="D417" s="6">
        <f t="shared" si="91"/>
        <v>45693.869999999995</v>
      </c>
      <c r="E417" s="6">
        <f t="shared" si="92"/>
        <v>0.37974058333333327</v>
      </c>
      <c r="F417" s="6">
        <f>SUM($D$8:D417)</f>
        <v>8239881.8700000057</v>
      </c>
      <c r="G417" s="6">
        <f t="shared" si="99"/>
        <v>454306.13</v>
      </c>
      <c r="H417" s="23">
        <f t="shared" si="93"/>
        <v>-0.35861226000000002</v>
      </c>
      <c r="I417" s="31">
        <f t="shared" si="90"/>
        <v>0.98852440768000005</v>
      </c>
      <c r="J417" s="16">
        <f t="shared" si="94"/>
        <v>30.304835614105642</v>
      </c>
      <c r="K417" s="24" t="s">
        <v>440</v>
      </c>
      <c r="L417" s="25">
        <f t="shared" si="98"/>
        <v>59323</v>
      </c>
      <c r="M417" s="26">
        <f t="shared" si="95"/>
        <v>0</v>
      </c>
      <c r="N417" s="27">
        <f t="shared" si="96"/>
        <v>0</v>
      </c>
      <c r="O417" s="27">
        <f t="shared" si="97"/>
        <v>0</v>
      </c>
    </row>
    <row r="418" spans="1:15" ht="13.2" x14ac:dyDescent="0.25">
      <c r="A418" s="13" t="s">
        <v>441</v>
      </c>
      <c r="B418" s="17">
        <f t="shared" si="100"/>
        <v>58134</v>
      </c>
      <c r="C418" s="5">
        <f>125</f>
        <v>125</v>
      </c>
      <c r="D418" s="6">
        <f t="shared" si="91"/>
        <v>45818.869999999995</v>
      </c>
      <c r="E418" s="6">
        <f t="shared" si="92"/>
        <v>0.7605922777777776</v>
      </c>
      <c r="F418" s="6">
        <f>SUM($D$8:D418)</f>
        <v>8285700.7400000058</v>
      </c>
      <c r="G418" s="6">
        <f t="shared" si="99"/>
        <v>454181.13</v>
      </c>
      <c r="H418" s="23">
        <f t="shared" si="93"/>
        <v>-0.35836226000000004</v>
      </c>
      <c r="I418" s="31">
        <f t="shared" si="90"/>
        <v>0.98853240767999995</v>
      </c>
      <c r="J418" s="16">
        <f t="shared" si="94"/>
        <v>30.457163514450464</v>
      </c>
      <c r="K418" s="24" t="s">
        <v>441</v>
      </c>
      <c r="L418" s="25">
        <f t="shared" si="98"/>
        <v>59353</v>
      </c>
      <c r="M418" s="26">
        <f t="shared" si="95"/>
        <v>0</v>
      </c>
      <c r="N418" s="27">
        <f t="shared" si="96"/>
        <v>0</v>
      </c>
      <c r="O418" s="27">
        <f t="shared" si="97"/>
        <v>0</v>
      </c>
    </row>
    <row r="419" spans="1:15" ht="13.2" x14ac:dyDescent="0.25">
      <c r="A419" s="13" t="s">
        <v>442</v>
      </c>
      <c r="B419" s="17">
        <f t="shared" si="100"/>
        <v>58164</v>
      </c>
      <c r="C419" s="5">
        <f>125</f>
        <v>125</v>
      </c>
      <c r="D419" s="6">
        <f t="shared" si="91"/>
        <v>45943.869999999995</v>
      </c>
      <c r="E419" s="6">
        <f t="shared" si="92"/>
        <v>1.1424161944444444</v>
      </c>
      <c r="F419" s="6">
        <f>SUM($D$8:D419)</f>
        <v>8331644.6100000059</v>
      </c>
      <c r="G419" s="6">
        <f t="shared" si="99"/>
        <v>454056.13</v>
      </c>
      <c r="H419" s="23">
        <f t="shared" si="93"/>
        <v>-0.35811226000000002</v>
      </c>
      <c r="I419" s="31">
        <f t="shared" si="90"/>
        <v>0.98854040767999996</v>
      </c>
      <c r="J419" s="16">
        <f t="shared" si="94"/>
        <v>30.609953902525621</v>
      </c>
      <c r="K419" s="24" t="s">
        <v>442</v>
      </c>
      <c r="L419" s="25">
        <f t="shared" si="98"/>
        <v>59384</v>
      </c>
      <c r="M419" s="26">
        <f t="shared" si="95"/>
        <v>0</v>
      </c>
      <c r="N419" s="27">
        <f t="shared" si="96"/>
        <v>0</v>
      </c>
      <c r="O419" s="27">
        <f t="shared" si="97"/>
        <v>0</v>
      </c>
    </row>
    <row r="420" spans="1:15" ht="13.2" x14ac:dyDescent="0.25">
      <c r="A420" s="13" t="s">
        <v>443</v>
      </c>
      <c r="B420" s="17">
        <f t="shared" si="100"/>
        <v>58195</v>
      </c>
      <c r="C420" s="5">
        <f>125</f>
        <v>125</v>
      </c>
      <c r="D420" s="6">
        <f t="shared" si="91"/>
        <v>46068.869999999995</v>
      </c>
      <c r="E420" s="6">
        <f t="shared" si="92"/>
        <v>1.5252817777777778</v>
      </c>
      <c r="F420" s="6">
        <f>SUM($D$8:D420)</f>
        <v>8377713.480000006</v>
      </c>
      <c r="G420" s="6">
        <f t="shared" si="99"/>
        <v>453931.13</v>
      </c>
      <c r="H420" s="23">
        <f t="shared" si="93"/>
        <v>-0.35786225999999999</v>
      </c>
      <c r="I420" s="31">
        <f t="shared" si="90"/>
        <v>0.98854840767999996</v>
      </c>
      <c r="J420" s="16">
        <f t="shared" si="94"/>
        <v>30.763206880660402</v>
      </c>
      <c r="K420" s="24" t="s">
        <v>443</v>
      </c>
      <c r="L420" s="25">
        <f t="shared" si="98"/>
        <v>59415</v>
      </c>
      <c r="M420" s="26">
        <f t="shared" si="95"/>
        <v>0</v>
      </c>
      <c r="N420" s="27">
        <f t="shared" si="96"/>
        <v>0</v>
      </c>
      <c r="O420" s="27">
        <f t="shared" si="97"/>
        <v>0</v>
      </c>
    </row>
    <row r="421" spans="1:15" ht="13.2" x14ac:dyDescent="0.25">
      <c r="A421" s="13" t="s">
        <v>444</v>
      </c>
      <c r="B421" s="17">
        <f t="shared" si="100"/>
        <v>58225</v>
      </c>
      <c r="C421" s="5">
        <f>125</f>
        <v>125</v>
      </c>
      <c r="D421" s="6">
        <f t="shared" si="91"/>
        <v>46193.869999999995</v>
      </c>
      <c r="E421" s="6">
        <f t="shared" si="92"/>
        <v>1.9091890277777779</v>
      </c>
      <c r="F421" s="6">
        <f>SUM($D$8:D421)</f>
        <v>8423907.3500000052</v>
      </c>
      <c r="G421" s="6">
        <f t="shared" si="99"/>
        <v>453806.13</v>
      </c>
      <c r="H421" s="23">
        <f t="shared" si="93"/>
        <v>-0.35761226000000002</v>
      </c>
      <c r="I421" s="31">
        <f t="shared" si="90"/>
        <v>0.98855640767999997</v>
      </c>
      <c r="J421" s="16">
        <f t="shared" si="94"/>
        <v>30.916922549718656</v>
      </c>
      <c r="K421" s="24" t="s">
        <v>444</v>
      </c>
      <c r="L421" s="25">
        <f t="shared" si="98"/>
        <v>59445</v>
      </c>
      <c r="M421" s="26">
        <f t="shared" si="95"/>
        <v>0</v>
      </c>
      <c r="N421" s="27">
        <f t="shared" si="96"/>
        <v>0</v>
      </c>
      <c r="O421" s="27">
        <f t="shared" si="97"/>
        <v>0</v>
      </c>
    </row>
    <row r="422" spans="1:15" ht="13.2" x14ac:dyDescent="0.25">
      <c r="A422" s="13" t="s">
        <v>445</v>
      </c>
      <c r="B422" s="17">
        <f t="shared" si="100"/>
        <v>58256</v>
      </c>
      <c r="C422" s="5">
        <f>125</f>
        <v>125</v>
      </c>
      <c r="D422" s="6">
        <f t="shared" si="91"/>
        <v>46318.869999999995</v>
      </c>
      <c r="E422" s="6">
        <f t="shared" si="92"/>
        <v>2.2941379444444445</v>
      </c>
      <c r="F422" s="6">
        <f>SUM($D$8:D422)</f>
        <v>8470226.2200000044</v>
      </c>
      <c r="G422" s="6">
        <f t="shared" si="99"/>
        <v>453681.13</v>
      </c>
      <c r="H422" s="23">
        <f t="shared" si="93"/>
        <v>-0.35736226000000004</v>
      </c>
      <c r="I422" s="31">
        <f t="shared" si="90"/>
        <v>0.98856440767999998</v>
      </c>
      <c r="J422" s="16">
        <f t="shared" si="94"/>
        <v>31.07110100909874</v>
      </c>
      <c r="K422" s="24" t="s">
        <v>445</v>
      </c>
      <c r="L422" s="25">
        <f t="shared" si="98"/>
        <v>59476</v>
      </c>
      <c r="M422" s="26">
        <f t="shared" si="95"/>
        <v>0</v>
      </c>
      <c r="N422" s="27">
        <f t="shared" si="96"/>
        <v>0</v>
      </c>
      <c r="O422" s="27">
        <f t="shared" si="97"/>
        <v>0</v>
      </c>
    </row>
    <row r="423" spans="1:15" ht="13.2" x14ac:dyDescent="0.25">
      <c r="A423" s="13" t="s">
        <v>446</v>
      </c>
      <c r="B423" s="17">
        <f t="shared" si="100"/>
        <v>58286</v>
      </c>
      <c r="C423" s="5">
        <f>125</f>
        <v>125</v>
      </c>
      <c r="D423" s="6">
        <f t="shared" si="91"/>
        <v>46443.869999999995</v>
      </c>
      <c r="E423" s="6">
        <f t="shared" si="92"/>
        <v>2.6801285277777778</v>
      </c>
      <c r="F423" s="6">
        <f>SUM($D$8:D423)</f>
        <v>8516670.0900000036</v>
      </c>
      <c r="G423" s="6">
        <f t="shared" si="99"/>
        <v>453556.13</v>
      </c>
      <c r="H423" s="23">
        <f t="shared" si="93"/>
        <v>-0.35711226000000001</v>
      </c>
      <c r="I423" s="31">
        <f t="shared" si="90"/>
        <v>0.98857240767999999</v>
      </c>
      <c r="J423" s="16">
        <f t="shared" si="94"/>
        <v>31.225742356733353</v>
      </c>
      <c r="K423" s="24" t="s">
        <v>446</v>
      </c>
      <c r="L423" s="25">
        <f t="shared" si="98"/>
        <v>59506</v>
      </c>
      <c r="M423" s="26">
        <f t="shared" si="95"/>
        <v>0</v>
      </c>
      <c r="N423" s="27">
        <f t="shared" si="96"/>
        <v>0</v>
      </c>
      <c r="O423" s="27">
        <f t="shared" si="97"/>
        <v>0</v>
      </c>
    </row>
    <row r="424" spans="1:15" ht="13.2" x14ac:dyDescent="0.25">
      <c r="A424" s="13" t="s">
        <v>447</v>
      </c>
      <c r="B424" s="17">
        <f t="shared" si="100"/>
        <v>58317</v>
      </c>
      <c r="C424" s="5">
        <f>125</f>
        <v>125</v>
      </c>
      <c r="D424" s="6">
        <f t="shared" si="91"/>
        <v>46568.869999999995</v>
      </c>
      <c r="E424" s="6">
        <f t="shared" si="92"/>
        <v>3.0671607777777776</v>
      </c>
      <c r="F424" s="6">
        <f>SUM($D$8:D424)</f>
        <v>8563238.9600000028</v>
      </c>
      <c r="G424" s="6">
        <f t="shared" si="99"/>
        <v>453431.13</v>
      </c>
      <c r="H424" s="23">
        <f t="shared" si="93"/>
        <v>-0.35686225999999999</v>
      </c>
      <c r="I424" s="31">
        <f t="shared" si="90"/>
        <v>0.98858040768</v>
      </c>
      <c r="J424" s="16">
        <f t="shared" si="94"/>
        <v>31.380846689089449</v>
      </c>
      <c r="K424" s="24" t="s">
        <v>447</v>
      </c>
      <c r="L424" s="25">
        <f t="shared" si="98"/>
        <v>59537</v>
      </c>
      <c r="M424" s="26">
        <f t="shared" si="95"/>
        <v>0</v>
      </c>
      <c r="N424" s="27">
        <f t="shared" si="96"/>
        <v>0</v>
      </c>
      <c r="O424" s="27">
        <f t="shared" si="97"/>
        <v>0</v>
      </c>
    </row>
    <row r="425" spans="1:15" ht="13.2" x14ac:dyDescent="0.25">
      <c r="A425" s="13" t="s">
        <v>448</v>
      </c>
      <c r="B425" s="17">
        <f t="shared" si="100"/>
        <v>58348</v>
      </c>
      <c r="C425" s="5">
        <f>125</f>
        <v>125</v>
      </c>
      <c r="D425" s="6">
        <f t="shared" si="91"/>
        <v>46693.869999999995</v>
      </c>
      <c r="E425" s="6">
        <f t="shared" si="92"/>
        <v>3.4552346944444441</v>
      </c>
      <c r="F425" s="6">
        <f>SUM($D$8:D425)</f>
        <v>8609932.8300000019</v>
      </c>
      <c r="G425" s="6">
        <f t="shared" si="99"/>
        <v>453306.13</v>
      </c>
      <c r="H425" s="23">
        <f t="shared" si="93"/>
        <v>-0.35661226000000001</v>
      </c>
      <c r="I425" s="31">
        <f t="shared" ref="I425:I488" si="101">1-64*($M$5-0.004*$C$2)/$C$2*H425</f>
        <v>0.98858840768</v>
      </c>
      <c r="J425" s="16">
        <f t="shared" si="94"/>
        <v>31.536414101168113</v>
      </c>
      <c r="K425" s="24" t="s">
        <v>448</v>
      </c>
      <c r="L425" s="25">
        <f t="shared" si="98"/>
        <v>59568</v>
      </c>
      <c r="M425" s="26">
        <f t="shared" si="95"/>
        <v>0</v>
      </c>
      <c r="N425" s="27">
        <f t="shared" si="96"/>
        <v>0</v>
      </c>
      <c r="O425" s="27">
        <f t="shared" si="97"/>
        <v>0</v>
      </c>
    </row>
    <row r="426" spans="1:15" ht="13.2" x14ac:dyDescent="0.25">
      <c r="A426" s="13" t="s">
        <v>449</v>
      </c>
      <c r="B426" s="17">
        <f t="shared" si="100"/>
        <v>58378</v>
      </c>
      <c r="C426" s="5">
        <f>125</f>
        <v>125</v>
      </c>
      <c r="D426" s="6">
        <f t="shared" si="91"/>
        <v>46818.869999999995</v>
      </c>
      <c r="E426" s="6">
        <f t="shared" si="92"/>
        <v>3.8443502777777772</v>
      </c>
      <c r="F426" s="6">
        <f>SUM($D$8:D426)</f>
        <v>8656751.7000000011</v>
      </c>
      <c r="G426" s="6">
        <f t="shared" si="99"/>
        <v>453181.13</v>
      </c>
      <c r="H426" s="23">
        <f t="shared" si="93"/>
        <v>-0.35636226000000004</v>
      </c>
      <c r="I426" s="31">
        <f t="shared" si="101"/>
        <v>0.98859640768000001</v>
      </c>
      <c r="J426" s="16">
        <f t="shared" si="94"/>
        <v>31.692444686504547</v>
      </c>
      <c r="K426" s="24" t="s">
        <v>449</v>
      </c>
      <c r="L426" s="25">
        <f t="shared" si="98"/>
        <v>59596</v>
      </c>
      <c r="M426" s="26">
        <f t="shared" si="95"/>
        <v>0</v>
      </c>
      <c r="N426" s="27">
        <f t="shared" si="96"/>
        <v>0</v>
      </c>
      <c r="O426" s="27">
        <f t="shared" si="97"/>
        <v>0</v>
      </c>
    </row>
    <row r="427" spans="1:15" ht="13.2" x14ac:dyDescent="0.25">
      <c r="A427" s="13" t="s">
        <v>450</v>
      </c>
      <c r="B427" s="17">
        <f t="shared" si="100"/>
        <v>58409</v>
      </c>
      <c r="C427" s="5">
        <f>125</f>
        <v>125</v>
      </c>
      <c r="D427" s="6">
        <f t="shared" si="91"/>
        <v>46943.869999999995</v>
      </c>
      <c r="E427" s="6">
        <f t="shared" si="92"/>
        <v>4.2345075277777768</v>
      </c>
      <c r="F427" s="6">
        <f>SUM($D$8:D427)</f>
        <v>8703695.5700000003</v>
      </c>
      <c r="G427" s="6">
        <f t="shared" si="99"/>
        <v>453056.13</v>
      </c>
      <c r="H427" s="23">
        <f t="shared" si="93"/>
        <v>-0.35611226000000001</v>
      </c>
      <c r="I427" s="31">
        <f t="shared" si="101"/>
        <v>0.98860440768000002</v>
      </c>
      <c r="J427" s="16">
        <f t="shared" si="94"/>
        <v>31.848938537167967</v>
      </c>
      <c r="K427" s="24" t="s">
        <v>450</v>
      </c>
      <c r="L427" s="25">
        <f t="shared" si="98"/>
        <v>59627</v>
      </c>
      <c r="M427" s="26">
        <f t="shared" si="95"/>
        <v>0</v>
      </c>
      <c r="N427" s="27">
        <f t="shared" si="96"/>
        <v>0</v>
      </c>
      <c r="O427" s="27">
        <f t="shared" si="97"/>
        <v>0</v>
      </c>
    </row>
    <row r="428" spans="1:15" ht="13.2" x14ac:dyDescent="0.25">
      <c r="A428" s="13" t="s">
        <v>451</v>
      </c>
      <c r="B428" s="17">
        <f t="shared" si="100"/>
        <v>58439</v>
      </c>
      <c r="C428" s="5">
        <f>125</f>
        <v>125</v>
      </c>
      <c r="D428" s="6">
        <f t="shared" si="91"/>
        <v>47068.869999999995</v>
      </c>
      <c r="E428" s="6">
        <f t="shared" si="92"/>
        <v>4.6257064444444431</v>
      </c>
      <c r="F428" s="6">
        <f>SUM($D$8:D428)</f>
        <v>8750764.4399999995</v>
      </c>
      <c r="G428" s="6">
        <f t="shared" si="99"/>
        <v>452931.13</v>
      </c>
      <c r="H428" s="23">
        <f t="shared" si="93"/>
        <v>-0.35586225999999999</v>
      </c>
      <c r="I428" s="31">
        <f t="shared" si="101"/>
        <v>0.98861240768000003</v>
      </c>
      <c r="J428" s="16">
        <f t="shared" si="94"/>
        <v>32.005895743761563</v>
      </c>
      <c r="K428" s="24" t="s">
        <v>451</v>
      </c>
      <c r="L428" s="25">
        <f t="shared" si="98"/>
        <v>59657</v>
      </c>
      <c r="M428" s="26">
        <f t="shared" si="95"/>
        <v>0</v>
      </c>
      <c r="N428" s="27">
        <f t="shared" si="96"/>
        <v>0</v>
      </c>
      <c r="O428" s="27">
        <f t="shared" si="97"/>
        <v>0</v>
      </c>
    </row>
    <row r="429" spans="1:15" ht="13.2" x14ac:dyDescent="0.25">
      <c r="A429" s="13" t="s">
        <v>452</v>
      </c>
      <c r="B429" s="17">
        <f t="shared" si="100"/>
        <v>58470</v>
      </c>
      <c r="C429" s="5">
        <f>125</f>
        <v>125</v>
      </c>
      <c r="D429" s="6">
        <f t="shared" si="91"/>
        <v>47198.499999999993</v>
      </c>
      <c r="E429" s="6">
        <f t="shared" si="92"/>
        <v>0.39227916666666662</v>
      </c>
      <c r="F429" s="6">
        <f>SUM($D$8:D429)</f>
        <v>8797962.9399999995</v>
      </c>
      <c r="G429" s="6">
        <f t="shared" si="99"/>
        <v>452801.5</v>
      </c>
      <c r="H429" s="23">
        <f t="shared" si="93"/>
        <v>-0.355603</v>
      </c>
      <c r="I429" s="31">
        <f t="shared" si="101"/>
        <v>0.98862070400000002</v>
      </c>
      <c r="J429" s="16">
        <f t="shared" si="94"/>
        <v>32.163937657666388</v>
      </c>
      <c r="K429" s="24" t="s">
        <v>452</v>
      </c>
      <c r="L429" s="25">
        <f t="shared" si="98"/>
        <v>59688</v>
      </c>
      <c r="M429" s="26">
        <f t="shared" si="95"/>
        <v>0</v>
      </c>
      <c r="N429" s="27">
        <f t="shared" si="96"/>
        <v>0</v>
      </c>
      <c r="O429" s="27">
        <f t="shared" si="97"/>
        <v>0</v>
      </c>
    </row>
    <row r="430" spans="1:15" ht="13.2" x14ac:dyDescent="0.25">
      <c r="A430" s="13" t="s">
        <v>453</v>
      </c>
      <c r="B430" s="17">
        <f t="shared" si="100"/>
        <v>58499</v>
      </c>
      <c r="C430" s="5">
        <f>125</f>
        <v>125</v>
      </c>
      <c r="D430" s="6">
        <f t="shared" si="91"/>
        <v>47323.499999999993</v>
      </c>
      <c r="E430" s="6">
        <f t="shared" si="92"/>
        <v>0.78566944444444431</v>
      </c>
      <c r="F430" s="6">
        <f>SUM($D$8:D430)</f>
        <v>8845286.4399999995</v>
      </c>
      <c r="G430" s="6">
        <f t="shared" si="99"/>
        <v>452676.5</v>
      </c>
      <c r="H430" s="23">
        <f t="shared" si="93"/>
        <v>-0.35535300000000003</v>
      </c>
      <c r="I430" s="31">
        <f t="shared" si="101"/>
        <v>0.98862870400000002</v>
      </c>
      <c r="J430" s="16">
        <f t="shared" si="94"/>
        <v>32.321838958773398</v>
      </c>
      <c r="K430" s="24" t="s">
        <v>453</v>
      </c>
      <c r="L430" s="25">
        <f t="shared" si="98"/>
        <v>59718</v>
      </c>
      <c r="M430" s="26">
        <f t="shared" si="95"/>
        <v>0</v>
      </c>
      <c r="N430" s="27">
        <f t="shared" si="96"/>
        <v>0</v>
      </c>
      <c r="O430" s="27">
        <f t="shared" si="97"/>
        <v>0</v>
      </c>
    </row>
    <row r="431" spans="1:15" ht="13.2" x14ac:dyDescent="0.25">
      <c r="A431" s="13" t="s">
        <v>454</v>
      </c>
      <c r="B431" s="17">
        <f t="shared" si="100"/>
        <v>58530</v>
      </c>
      <c r="C431" s="5">
        <f>125</f>
        <v>125</v>
      </c>
      <c r="D431" s="6">
        <f t="shared" si="91"/>
        <v>47448.499999999993</v>
      </c>
      <c r="E431" s="6">
        <f t="shared" si="92"/>
        <v>1.1800319444444443</v>
      </c>
      <c r="F431" s="6">
        <f>SUM($D$8:D431)</f>
        <v>8892734.9399999995</v>
      </c>
      <c r="G431" s="6">
        <f t="shared" si="99"/>
        <v>452551.5</v>
      </c>
      <c r="H431" s="23">
        <f t="shared" si="93"/>
        <v>-0.35510300000000006</v>
      </c>
      <c r="I431" s="31">
        <f t="shared" si="101"/>
        <v>0.98863670400000003</v>
      </c>
      <c r="J431" s="16">
        <f t="shared" si="94"/>
        <v>32.480203889197519</v>
      </c>
      <c r="K431" s="24" t="s">
        <v>454</v>
      </c>
      <c r="L431" s="25">
        <f t="shared" si="98"/>
        <v>59749</v>
      </c>
      <c r="M431" s="26">
        <f t="shared" si="95"/>
        <v>0</v>
      </c>
      <c r="N431" s="27">
        <f t="shared" si="96"/>
        <v>0</v>
      </c>
      <c r="O431" s="27">
        <f t="shared" si="97"/>
        <v>0</v>
      </c>
    </row>
    <row r="432" spans="1:15" ht="13.2" x14ac:dyDescent="0.25">
      <c r="A432" s="13" t="s">
        <v>455</v>
      </c>
      <c r="B432" s="17">
        <f t="shared" si="100"/>
        <v>58561</v>
      </c>
      <c r="C432" s="5">
        <f>125</f>
        <v>125</v>
      </c>
      <c r="D432" s="6">
        <f t="shared" si="91"/>
        <v>47573.499999999993</v>
      </c>
      <c r="E432" s="6">
        <f t="shared" si="92"/>
        <v>1.5754361111111108</v>
      </c>
      <c r="F432" s="6">
        <f>SUM($D$8:D432)</f>
        <v>8940308.4399999995</v>
      </c>
      <c r="G432" s="6">
        <f t="shared" si="99"/>
        <v>452426.5</v>
      </c>
      <c r="H432" s="23">
        <f t="shared" si="93"/>
        <v>-0.35485300000000003</v>
      </c>
      <c r="I432" s="31">
        <f t="shared" si="101"/>
        <v>0.98864470400000004</v>
      </c>
      <c r="J432" s="16">
        <f t="shared" si="94"/>
        <v>32.63903253362372</v>
      </c>
      <c r="K432" s="24" t="s">
        <v>455</v>
      </c>
      <c r="L432" s="25">
        <f t="shared" si="98"/>
        <v>59780</v>
      </c>
      <c r="M432" s="26">
        <f t="shared" si="95"/>
        <v>0</v>
      </c>
      <c r="N432" s="27">
        <f t="shared" si="96"/>
        <v>0</v>
      </c>
      <c r="O432" s="27">
        <f t="shared" si="97"/>
        <v>0</v>
      </c>
    </row>
    <row r="433" spans="1:15" ht="13.2" x14ac:dyDescent="0.25">
      <c r="A433" s="13" t="s">
        <v>456</v>
      </c>
      <c r="B433" s="17">
        <f t="shared" si="100"/>
        <v>58591</v>
      </c>
      <c r="C433" s="5">
        <f>125</f>
        <v>125</v>
      </c>
      <c r="D433" s="6">
        <f t="shared" si="91"/>
        <v>47698.499999999993</v>
      </c>
      <c r="E433" s="6">
        <f t="shared" si="92"/>
        <v>1.9718819444444442</v>
      </c>
      <c r="F433" s="6">
        <f>SUM($D$8:D433)</f>
        <v>8988006.9399999995</v>
      </c>
      <c r="G433" s="6">
        <f t="shared" si="99"/>
        <v>452301.5</v>
      </c>
      <c r="H433" s="23">
        <f t="shared" si="93"/>
        <v>-0.354603</v>
      </c>
      <c r="I433" s="31">
        <f t="shared" si="101"/>
        <v>0.98865270400000005</v>
      </c>
      <c r="J433" s="16">
        <f t="shared" si="94"/>
        <v>32.798324975270916</v>
      </c>
      <c r="K433" s="24" t="s">
        <v>456</v>
      </c>
      <c r="L433" s="25">
        <f t="shared" si="98"/>
        <v>59810</v>
      </c>
      <c r="M433" s="26">
        <f t="shared" si="95"/>
        <v>0</v>
      </c>
      <c r="N433" s="27">
        <f t="shared" si="96"/>
        <v>0</v>
      </c>
      <c r="O433" s="27">
        <f t="shared" si="97"/>
        <v>0</v>
      </c>
    </row>
    <row r="434" spans="1:15" ht="13.2" x14ac:dyDescent="0.25">
      <c r="A434" s="13" t="s">
        <v>457</v>
      </c>
      <c r="B434" s="17">
        <f t="shared" si="100"/>
        <v>58622</v>
      </c>
      <c r="C434" s="5">
        <f>125</f>
        <v>125</v>
      </c>
      <c r="D434" s="6">
        <f t="shared" si="91"/>
        <v>47823.499999999993</v>
      </c>
      <c r="E434" s="6">
        <f t="shared" si="92"/>
        <v>2.3693694444444442</v>
      </c>
      <c r="F434" s="6">
        <f>SUM($D$8:D434)</f>
        <v>9035830.4399999995</v>
      </c>
      <c r="G434" s="6">
        <f t="shared" si="99"/>
        <v>452176.5</v>
      </c>
      <c r="H434" s="23">
        <f t="shared" si="93"/>
        <v>-0.35435300000000003</v>
      </c>
      <c r="I434" s="31">
        <f t="shared" si="101"/>
        <v>0.98866070399999995</v>
      </c>
      <c r="J434" s="16">
        <f t="shared" si="94"/>
        <v>32.958081295892079</v>
      </c>
      <c r="K434" s="24" t="s">
        <v>457</v>
      </c>
      <c r="L434" s="25">
        <f t="shared" si="98"/>
        <v>59841</v>
      </c>
      <c r="M434" s="26">
        <f t="shared" si="95"/>
        <v>0</v>
      </c>
      <c r="N434" s="27">
        <f t="shared" si="96"/>
        <v>0</v>
      </c>
      <c r="O434" s="27">
        <f t="shared" si="97"/>
        <v>0</v>
      </c>
    </row>
    <row r="435" spans="1:15" ht="13.2" x14ac:dyDescent="0.25">
      <c r="A435" s="13" t="s">
        <v>458</v>
      </c>
      <c r="B435" s="17">
        <f t="shared" si="100"/>
        <v>58652</v>
      </c>
      <c r="C435" s="5">
        <f>125</f>
        <v>125</v>
      </c>
      <c r="D435" s="6">
        <f t="shared" si="91"/>
        <v>47948.499999999993</v>
      </c>
      <c r="E435" s="6">
        <f t="shared" si="92"/>
        <v>2.7678986111111108</v>
      </c>
      <c r="F435" s="6">
        <f>SUM($D$8:D435)</f>
        <v>9083778.9399999995</v>
      </c>
      <c r="G435" s="6">
        <f t="shared" si="99"/>
        <v>452051.5</v>
      </c>
      <c r="H435" s="23">
        <f t="shared" si="93"/>
        <v>-0.35410300000000006</v>
      </c>
      <c r="I435" s="31">
        <f t="shared" si="101"/>
        <v>0.98866870399999995</v>
      </c>
      <c r="J435" s="16">
        <f t="shared" si="94"/>
        <v>33.118301575774282</v>
      </c>
      <c r="K435" s="24" t="s">
        <v>458</v>
      </c>
      <c r="L435" s="25">
        <f t="shared" si="98"/>
        <v>59871</v>
      </c>
      <c r="M435" s="26">
        <f t="shared" si="95"/>
        <v>0</v>
      </c>
      <c r="N435" s="27">
        <f t="shared" si="96"/>
        <v>0</v>
      </c>
      <c r="O435" s="27">
        <f t="shared" si="97"/>
        <v>0</v>
      </c>
    </row>
    <row r="436" spans="1:15" ht="13.2" x14ac:dyDescent="0.25">
      <c r="A436" s="13" t="s">
        <v>459</v>
      </c>
      <c r="B436" s="17">
        <f t="shared" si="100"/>
        <v>58683</v>
      </c>
      <c r="C436" s="5">
        <f>125</f>
        <v>125</v>
      </c>
      <c r="D436" s="6">
        <f t="shared" si="91"/>
        <v>48073.499999999993</v>
      </c>
      <c r="E436" s="6">
        <f t="shared" si="92"/>
        <v>3.167469444444444</v>
      </c>
      <c r="F436" s="6">
        <f>SUM($D$8:D436)</f>
        <v>9131852.4399999995</v>
      </c>
      <c r="G436" s="6">
        <f t="shared" si="99"/>
        <v>451926.5</v>
      </c>
      <c r="H436" s="23">
        <f t="shared" si="93"/>
        <v>-0.35385300000000003</v>
      </c>
      <c r="I436" s="31">
        <f t="shared" si="101"/>
        <v>0.98867670399999996</v>
      </c>
      <c r="J436" s="16">
        <f t="shared" si="94"/>
        <v>33.278985893738813</v>
      </c>
      <c r="K436" s="24" t="s">
        <v>459</v>
      </c>
      <c r="L436" s="25">
        <f t="shared" si="98"/>
        <v>59902</v>
      </c>
      <c r="M436" s="26">
        <f t="shared" si="95"/>
        <v>0</v>
      </c>
      <c r="N436" s="27">
        <f t="shared" si="96"/>
        <v>0</v>
      </c>
      <c r="O436" s="27">
        <f t="shared" si="97"/>
        <v>0</v>
      </c>
    </row>
    <row r="437" spans="1:15" ht="13.2" x14ac:dyDescent="0.25">
      <c r="A437" s="13" t="s">
        <v>460</v>
      </c>
      <c r="B437" s="17">
        <f t="shared" si="100"/>
        <v>58714</v>
      </c>
      <c r="C437" s="5">
        <f>125</f>
        <v>125</v>
      </c>
      <c r="D437" s="6">
        <f t="shared" si="91"/>
        <v>48198.499999999993</v>
      </c>
      <c r="E437" s="6">
        <f t="shared" si="92"/>
        <v>3.5680819444444438</v>
      </c>
      <c r="F437" s="6">
        <f>SUM($D$8:D437)</f>
        <v>9180050.9399999995</v>
      </c>
      <c r="G437" s="6">
        <f t="shared" si="99"/>
        <v>451801.5</v>
      </c>
      <c r="H437" s="23">
        <f t="shared" si="93"/>
        <v>-0.353603</v>
      </c>
      <c r="I437" s="31">
        <f t="shared" si="101"/>
        <v>0.98868470399999997</v>
      </c>
      <c r="J437" s="16">
        <f t="shared" si="94"/>
        <v>33.440134327141237</v>
      </c>
      <c r="K437" s="24" t="s">
        <v>460</v>
      </c>
      <c r="L437" s="25">
        <f t="shared" si="98"/>
        <v>59933</v>
      </c>
      <c r="M437" s="26">
        <f t="shared" si="95"/>
        <v>0</v>
      </c>
      <c r="N437" s="27">
        <f t="shared" si="96"/>
        <v>0</v>
      </c>
      <c r="O437" s="27">
        <f t="shared" si="97"/>
        <v>0</v>
      </c>
    </row>
    <row r="438" spans="1:15" ht="13.2" x14ac:dyDescent="0.25">
      <c r="A438" s="13" t="s">
        <v>461</v>
      </c>
      <c r="B438" s="17">
        <f t="shared" si="100"/>
        <v>58744</v>
      </c>
      <c r="C438" s="5">
        <f>125</f>
        <v>125</v>
      </c>
      <c r="D438" s="6">
        <f t="shared" si="91"/>
        <v>48323.499999999993</v>
      </c>
      <c r="E438" s="6">
        <f t="shared" si="92"/>
        <v>3.9697361111111107</v>
      </c>
      <c r="F438" s="6">
        <f>SUM($D$8:D438)</f>
        <v>9228374.4399999995</v>
      </c>
      <c r="G438" s="6">
        <f t="shared" si="99"/>
        <v>451676.5</v>
      </c>
      <c r="H438" s="23">
        <f t="shared" si="93"/>
        <v>-0.35335300000000003</v>
      </c>
      <c r="I438" s="31">
        <f t="shared" si="101"/>
        <v>0.98869270399999998</v>
      </c>
      <c r="J438" s="16">
        <f t="shared" si="94"/>
        <v>33.601746951871561</v>
      </c>
      <c r="K438" s="24" t="s">
        <v>461</v>
      </c>
      <c r="L438" s="25">
        <f t="shared" si="98"/>
        <v>59962</v>
      </c>
      <c r="M438" s="26">
        <f t="shared" si="95"/>
        <v>0</v>
      </c>
      <c r="N438" s="27">
        <f t="shared" si="96"/>
        <v>0</v>
      </c>
      <c r="O438" s="27">
        <f t="shared" si="97"/>
        <v>0</v>
      </c>
    </row>
    <row r="439" spans="1:15" ht="13.2" x14ac:dyDescent="0.25">
      <c r="A439" s="13" t="s">
        <v>462</v>
      </c>
      <c r="B439" s="17">
        <f t="shared" si="100"/>
        <v>58775</v>
      </c>
      <c r="C439" s="5">
        <f>125</f>
        <v>125</v>
      </c>
      <c r="D439" s="6">
        <f t="shared" si="91"/>
        <v>48448.499999999993</v>
      </c>
      <c r="E439" s="6">
        <f t="shared" si="92"/>
        <v>4.3724319444444442</v>
      </c>
      <c r="F439" s="6">
        <f>SUM($D$8:D439)</f>
        <v>9276822.9399999995</v>
      </c>
      <c r="G439" s="6">
        <f t="shared" si="99"/>
        <v>451551.5</v>
      </c>
      <c r="H439" s="23">
        <f t="shared" si="93"/>
        <v>-0.35310300000000006</v>
      </c>
      <c r="I439" s="31">
        <f t="shared" si="101"/>
        <v>0.98870070399999999</v>
      </c>
      <c r="J439" s="16">
        <f t="shared" si="94"/>
        <v>33.763823842354341</v>
      </c>
      <c r="K439" s="24" t="s">
        <v>462</v>
      </c>
      <c r="L439" s="25">
        <f t="shared" si="98"/>
        <v>59993</v>
      </c>
      <c r="M439" s="26">
        <f t="shared" si="95"/>
        <v>0</v>
      </c>
      <c r="N439" s="27">
        <f t="shared" si="96"/>
        <v>0</v>
      </c>
      <c r="O439" s="27">
        <f t="shared" si="97"/>
        <v>0</v>
      </c>
    </row>
    <row r="440" spans="1:15" ht="13.2" x14ac:dyDescent="0.25">
      <c r="A440" s="13" t="s">
        <v>463</v>
      </c>
      <c r="B440" s="17">
        <f t="shared" si="100"/>
        <v>58805</v>
      </c>
      <c r="C440" s="5">
        <f>125</f>
        <v>125</v>
      </c>
      <c r="D440" s="6">
        <f t="shared" si="91"/>
        <v>48573.499999999993</v>
      </c>
      <c r="E440" s="6">
        <f t="shared" si="92"/>
        <v>4.7761694444444442</v>
      </c>
      <c r="F440" s="6">
        <f>SUM($D$8:D440)</f>
        <v>9325396.4399999995</v>
      </c>
      <c r="G440" s="6">
        <f t="shared" si="99"/>
        <v>451426.5</v>
      </c>
      <c r="H440" s="23">
        <f t="shared" si="93"/>
        <v>-0.35285300000000003</v>
      </c>
      <c r="I440" s="31">
        <f t="shared" si="101"/>
        <v>0.98870870399999999</v>
      </c>
      <c r="J440" s="16">
        <f t="shared" si="94"/>
        <v>33.926365071548872</v>
      </c>
      <c r="K440" s="24" t="s">
        <v>463</v>
      </c>
      <c r="L440" s="25">
        <f t="shared" si="98"/>
        <v>60023</v>
      </c>
      <c r="M440" s="26">
        <f t="shared" si="95"/>
        <v>0</v>
      </c>
      <c r="N440" s="27">
        <f t="shared" si="96"/>
        <v>0</v>
      </c>
      <c r="O440" s="27">
        <f t="shared" si="97"/>
        <v>0</v>
      </c>
    </row>
    <row r="441" spans="1:15" ht="13.2" x14ac:dyDescent="0.25">
      <c r="A441" s="13" t="s">
        <v>464</v>
      </c>
      <c r="B441" s="17">
        <f t="shared" si="100"/>
        <v>58836</v>
      </c>
      <c r="C441" s="5">
        <f>125</f>
        <v>125</v>
      </c>
      <c r="D441" s="6">
        <f t="shared" si="91"/>
        <v>48703.279999999992</v>
      </c>
      <c r="E441" s="6">
        <f t="shared" si="92"/>
        <v>0.40481899999999998</v>
      </c>
      <c r="F441" s="6">
        <f>SUM($D$8:D441)</f>
        <v>9374099.7199999988</v>
      </c>
      <c r="G441" s="6">
        <f t="shared" si="99"/>
        <v>451296.72000000003</v>
      </c>
      <c r="H441" s="23">
        <f t="shared" si="93"/>
        <v>-0.35259344000000004</v>
      </c>
      <c r="I441" s="31">
        <f t="shared" si="101"/>
        <v>0.98871700992</v>
      </c>
      <c r="J441" s="16">
        <f t="shared" si="94"/>
        <v>34.090053410501703</v>
      </c>
      <c r="K441" s="24" t="s">
        <v>464</v>
      </c>
      <c r="L441" s="25">
        <f t="shared" si="98"/>
        <v>60054</v>
      </c>
      <c r="M441" s="26">
        <f t="shared" si="95"/>
        <v>0</v>
      </c>
      <c r="N441" s="27">
        <f t="shared" si="96"/>
        <v>0</v>
      </c>
      <c r="O441" s="27">
        <f t="shared" si="97"/>
        <v>0</v>
      </c>
    </row>
    <row r="442" spans="1:15" ht="13.2" x14ac:dyDescent="0.25">
      <c r="A442" s="13" t="s">
        <v>465</v>
      </c>
      <c r="B442" s="17">
        <f t="shared" si="100"/>
        <v>58865</v>
      </c>
      <c r="C442" s="5">
        <f>125</f>
        <v>125</v>
      </c>
      <c r="D442" s="6">
        <f t="shared" si="91"/>
        <v>48828.279999999992</v>
      </c>
      <c r="E442" s="6">
        <f t="shared" si="92"/>
        <v>0.81074911111111114</v>
      </c>
      <c r="F442" s="6">
        <f>SUM($D$8:D442)</f>
        <v>9422927.9999999981</v>
      </c>
      <c r="G442" s="6">
        <f t="shared" si="99"/>
        <v>451171.72000000003</v>
      </c>
      <c r="H442" s="23">
        <f t="shared" si="93"/>
        <v>-0.35234344000000001</v>
      </c>
      <c r="I442" s="31">
        <f t="shared" si="101"/>
        <v>0.98872500992000001</v>
      </c>
      <c r="J442" s="16">
        <f t="shared" si="94"/>
        <v>34.253541327936667</v>
      </c>
      <c r="K442" s="24" t="s">
        <v>465</v>
      </c>
      <c r="L442" s="25">
        <f t="shared" si="98"/>
        <v>60084</v>
      </c>
      <c r="M442" s="26">
        <f t="shared" si="95"/>
        <v>0</v>
      </c>
      <c r="N442" s="27">
        <f t="shared" si="96"/>
        <v>0</v>
      </c>
      <c r="O442" s="27">
        <f t="shared" si="97"/>
        <v>0</v>
      </c>
    </row>
    <row r="443" spans="1:15" ht="13.2" x14ac:dyDescent="0.25">
      <c r="A443" s="13" t="s">
        <v>466</v>
      </c>
      <c r="B443" s="17">
        <f t="shared" si="100"/>
        <v>58895</v>
      </c>
      <c r="C443" s="5">
        <f>125</f>
        <v>125</v>
      </c>
      <c r="D443" s="6">
        <f t="shared" si="91"/>
        <v>48953.279999999992</v>
      </c>
      <c r="E443" s="6">
        <f t="shared" si="92"/>
        <v>1.2176514444444444</v>
      </c>
      <c r="F443" s="6">
        <f>SUM($D$8:D443)</f>
        <v>9471881.2799999975</v>
      </c>
      <c r="G443" s="6">
        <f t="shared" si="99"/>
        <v>451046.72000000003</v>
      </c>
      <c r="H443" s="23">
        <f t="shared" si="93"/>
        <v>-0.35209344000000004</v>
      </c>
      <c r="I443" s="31">
        <f t="shared" si="101"/>
        <v>0.98873300992000002</v>
      </c>
      <c r="J443" s="16">
        <f t="shared" si="94"/>
        <v>34.41749380444368</v>
      </c>
      <c r="K443" s="24" t="s">
        <v>466</v>
      </c>
      <c r="L443" s="25">
        <f t="shared" si="98"/>
        <v>60115</v>
      </c>
      <c r="M443" s="26">
        <f t="shared" si="95"/>
        <v>0</v>
      </c>
      <c r="N443" s="27">
        <f t="shared" si="96"/>
        <v>0</v>
      </c>
      <c r="O443" s="27">
        <f t="shared" si="97"/>
        <v>0</v>
      </c>
    </row>
    <row r="444" spans="1:15" ht="13.2" x14ac:dyDescent="0.25">
      <c r="A444" s="13" t="s">
        <v>467</v>
      </c>
      <c r="B444" s="17">
        <f t="shared" si="100"/>
        <v>58926</v>
      </c>
      <c r="C444" s="5">
        <f>125</f>
        <v>125</v>
      </c>
      <c r="D444" s="6">
        <f t="shared" si="91"/>
        <v>49078.279999999992</v>
      </c>
      <c r="E444" s="6">
        <f t="shared" si="92"/>
        <v>1.6255954444444443</v>
      </c>
      <c r="F444" s="6">
        <f>SUM($D$8:D444)</f>
        <v>9520959.5599999968</v>
      </c>
      <c r="G444" s="6">
        <f t="shared" si="99"/>
        <v>450921.72000000003</v>
      </c>
      <c r="H444" s="23">
        <f t="shared" si="93"/>
        <v>-0.35184344000000001</v>
      </c>
      <c r="I444" s="31">
        <f t="shared" si="101"/>
        <v>0.98874100992000002</v>
      </c>
      <c r="J444" s="16">
        <f t="shared" si="94"/>
        <v>34.581910907066408</v>
      </c>
      <c r="K444" s="24" t="s">
        <v>467</v>
      </c>
      <c r="L444" s="25">
        <f t="shared" si="98"/>
        <v>60146</v>
      </c>
      <c r="M444" s="26">
        <f t="shared" si="95"/>
        <v>0</v>
      </c>
      <c r="N444" s="27">
        <f t="shared" si="96"/>
        <v>0</v>
      </c>
      <c r="O444" s="27">
        <f t="shared" si="97"/>
        <v>0</v>
      </c>
    </row>
    <row r="445" spans="1:15" ht="13.2" x14ac:dyDescent="0.25">
      <c r="A445" s="13" t="s">
        <v>468</v>
      </c>
      <c r="B445" s="17">
        <f t="shared" si="100"/>
        <v>58956</v>
      </c>
      <c r="C445" s="5">
        <f>125</f>
        <v>125</v>
      </c>
      <c r="D445" s="6">
        <f t="shared" si="91"/>
        <v>49203.279999999992</v>
      </c>
      <c r="E445" s="6">
        <f t="shared" si="92"/>
        <v>2.0345811111111107</v>
      </c>
      <c r="F445" s="6">
        <f>SUM($D$8:D445)</f>
        <v>9570162.8399999961</v>
      </c>
      <c r="G445" s="6">
        <f t="shared" si="99"/>
        <v>450796.72000000003</v>
      </c>
      <c r="H445" s="23">
        <f t="shared" si="93"/>
        <v>-0.35159344000000003</v>
      </c>
      <c r="I445" s="31">
        <f t="shared" si="101"/>
        <v>0.98874900992000003</v>
      </c>
      <c r="J445" s="16">
        <f t="shared" si="94"/>
        <v>34.746792701384216</v>
      </c>
      <c r="K445" s="24" t="s">
        <v>468</v>
      </c>
      <c r="L445" s="25">
        <f t="shared" si="98"/>
        <v>60176</v>
      </c>
      <c r="M445" s="26">
        <f t="shared" si="95"/>
        <v>0</v>
      </c>
      <c r="N445" s="27">
        <f t="shared" si="96"/>
        <v>0</v>
      </c>
      <c r="O445" s="27">
        <f t="shared" si="97"/>
        <v>0</v>
      </c>
    </row>
    <row r="446" spans="1:15" ht="13.2" x14ac:dyDescent="0.25">
      <c r="A446" s="13" t="s">
        <v>469</v>
      </c>
      <c r="B446" s="17">
        <f t="shared" si="100"/>
        <v>58987</v>
      </c>
      <c r="C446" s="5">
        <f>125</f>
        <v>125</v>
      </c>
      <c r="D446" s="6">
        <f t="shared" si="91"/>
        <v>49328.279999999992</v>
      </c>
      <c r="E446" s="6">
        <f t="shared" si="92"/>
        <v>2.444608444444444</v>
      </c>
      <c r="F446" s="6">
        <f>SUM($D$8:D446)</f>
        <v>9619491.1199999955</v>
      </c>
      <c r="G446" s="6">
        <f t="shared" si="99"/>
        <v>450671.72000000003</v>
      </c>
      <c r="H446" s="23">
        <f t="shared" si="93"/>
        <v>-0.35134344000000006</v>
      </c>
      <c r="I446" s="31">
        <f t="shared" si="101"/>
        <v>0.98875700992000004</v>
      </c>
      <c r="J446" s="16">
        <f t="shared" si="94"/>
        <v>34.912139251512393</v>
      </c>
      <c r="K446" s="24" t="s">
        <v>469</v>
      </c>
      <c r="L446" s="25">
        <f t="shared" si="98"/>
        <v>60207</v>
      </c>
      <c r="M446" s="26">
        <f t="shared" si="95"/>
        <v>0</v>
      </c>
      <c r="N446" s="27">
        <f t="shared" si="96"/>
        <v>0</v>
      </c>
      <c r="O446" s="27">
        <f t="shared" si="97"/>
        <v>0</v>
      </c>
    </row>
    <row r="447" spans="1:15" ht="13.2" x14ac:dyDescent="0.25">
      <c r="A447" s="13" t="s">
        <v>470</v>
      </c>
      <c r="B447" s="17">
        <f t="shared" si="100"/>
        <v>59017</v>
      </c>
      <c r="C447" s="5">
        <f>125</f>
        <v>125</v>
      </c>
      <c r="D447" s="6">
        <f t="shared" si="91"/>
        <v>49453.279999999992</v>
      </c>
      <c r="E447" s="6">
        <f t="shared" si="92"/>
        <v>2.8556774444444439</v>
      </c>
      <c r="F447" s="6">
        <f>SUM($D$8:D447)</f>
        <v>9668944.3999999948</v>
      </c>
      <c r="G447" s="6">
        <f t="shared" si="99"/>
        <v>450546.72000000003</v>
      </c>
      <c r="H447" s="23">
        <f t="shared" si="93"/>
        <v>-0.35109344000000003</v>
      </c>
      <c r="I447" s="31">
        <f t="shared" si="101"/>
        <v>0.98876500992000005</v>
      </c>
      <c r="J447" s="16">
        <f t="shared" si="94"/>
        <v>35.077950620102442</v>
      </c>
      <c r="K447" s="24" t="s">
        <v>470</v>
      </c>
      <c r="L447" s="25">
        <f t="shared" si="98"/>
        <v>60237</v>
      </c>
      <c r="M447" s="26">
        <f t="shared" si="95"/>
        <v>0</v>
      </c>
      <c r="N447" s="27">
        <f t="shared" si="96"/>
        <v>0</v>
      </c>
      <c r="O447" s="27">
        <f t="shared" si="97"/>
        <v>0</v>
      </c>
    </row>
    <row r="448" spans="1:15" ht="13.2" x14ac:dyDescent="0.25">
      <c r="A448" s="13" t="s">
        <v>471</v>
      </c>
      <c r="B448" s="17">
        <f t="shared" si="100"/>
        <v>59048</v>
      </c>
      <c r="C448" s="5">
        <f>125</f>
        <v>125</v>
      </c>
      <c r="D448" s="6">
        <f t="shared" ref="D448:D461" si="102">C448+D447+IF(MONTH(B448)=1,ROUND(E447,2),0)</f>
        <v>49578.279999999992</v>
      </c>
      <c r="E448" s="6">
        <f t="shared" ref="E448:E461" si="103">MAX(0,IF(MONTH(B448)=1,0,E447)+(D448-C448)*$C$5*30/360+C448*$C$5*(30-DAY(B448))/360)</f>
        <v>3.2677881111111104</v>
      </c>
      <c r="F448" s="6">
        <f>SUM($D$8:D448)</f>
        <v>9718522.6799999941</v>
      </c>
      <c r="G448" s="6">
        <f t="shared" si="99"/>
        <v>450421.72000000003</v>
      </c>
      <c r="H448" s="23">
        <f t="shared" ref="H448:H461" si="104">D448/$C$2-$H$3</f>
        <v>-0.35084344000000001</v>
      </c>
      <c r="I448" s="31">
        <f t="shared" si="101"/>
        <v>0.98877300991999995</v>
      </c>
      <c r="J448" s="16">
        <f t="shared" ref="J448:J461" si="105">(200*$M$5*I448)/(G448/750+$H$2*G448*G448/(F448+3*G448))</f>
        <v>35.24422686834238</v>
      </c>
      <c r="K448" s="24" t="s">
        <v>471</v>
      </c>
      <c r="L448" s="25">
        <f t="shared" si="98"/>
        <v>60268</v>
      </c>
      <c r="M448" s="26">
        <f t="shared" ref="M448:M461" si="106">MIN($M$5,-N447-O447)</f>
        <v>0</v>
      </c>
      <c r="N448" s="27">
        <f t="shared" ref="N448:N461" si="107">M448+N447+O447</f>
        <v>0</v>
      </c>
      <c r="O448" s="27">
        <f t="shared" ref="O448:O461" si="108">N448*$M$6/12</f>
        <v>0</v>
      </c>
    </row>
    <row r="449" spans="1:15" ht="13.2" x14ac:dyDescent="0.25">
      <c r="A449" s="13" t="s">
        <v>472</v>
      </c>
      <c r="B449" s="17">
        <f t="shared" si="100"/>
        <v>59079</v>
      </c>
      <c r="C449" s="5">
        <f>125</f>
        <v>125</v>
      </c>
      <c r="D449" s="6">
        <f t="shared" si="102"/>
        <v>49703.279999999992</v>
      </c>
      <c r="E449" s="6">
        <f t="shared" si="103"/>
        <v>3.6809404444444436</v>
      </c>
      <c r="F449" s="6">
        <f>SUM($D$8:D449)</f>
        <v>9768225.9599999934</v>
      </c>
      <c r="G449" s="6">
        <f t="shared" si="99"/>
        <v>450296.72000000003</v>
      </c>
      <c r="H449" s="23">
        <f t="shared" si="104"/>
        <v>-0.35059344000000003</v>
      </c>
      <c r="I449" s="31">
        <f t="shared" si="101"/>
        <v>0.98878100991999995</v>
      </c>
      <c r="J449" s="16">
        <f t="shared" si="105"/>
        <v>35.410968055957028</v>
      </c>
      <c r="K449" s="24" t="s">
        <v>472</v>
      </c>
      <c r="L449" s="25">
        <f t="shared" si="98"/>
        <v>60299</v>
      </c>
      <c r="M449" s="26">
        <f t="shared" si="106"/>
        <v>0</v>
      </c>
      <c r="N449" s="27">
        <f t="shared" si="107"/>
        <v>0</v>
      </c>
      <c r="O449" s="27">
        <f t="shared" si="108"/>
        <v>0</v>
      </c>
    </row>
    <row r="450" spans="1:15" ht="13.2" x14ac:dyDescent="0.25">
      <c r="A450" s="13" t="s">
        <v>473</v>
      </c>
      <c r="B450" s="17">
        <f t="shared" si="100"/>
        <v>59109</v>
      </c>
      <c r="C450" s="5">
        <f>125</f>
        <v>125</v>
      </c>
      <c r="D450" s="6">
        <f t="shared" si="102"/>
        <v>49828.279999999992</v>
      </c>
      <c r="E450" s="6">
        <f t="shared" si="103"/>
        <v>4.0951344444444437</v>
      </c>
      <c r="F450" s="6">
        <f>SUM($D$8:D450)</f>
        <v>9818054.2399999928</v>
      </c>
      <c r="G450" s="6">
        <f t="shared" si="99"/>
        <v>450171.72000000003</v>
      </c>
      <c r="H450" s="23">
        <f t="shared" si="104"/>
        <v>-0.35034344000000006</v>
      </c>
      <c r="I450" s="31">
        <f t="shared" si="101"/>
        <v>0.98878900991999996</v>
      </c>
      <c r="J450" s="16">
        <f t="shared" si="105"/>
        <v>35.578174241208295</v>
      </c>
      <c r="K450" s="24" t="s">
        <v>473</v>
      </c>
      <c r="L450" s="25">
        <f t="shared" si="98"/>
        <v>60327</v>
      </c>
      <c r="M450" s="26">
        <f t="shared" si="106"/>
        <v>0</v>
      </c>
      <c r="N450" s="27">
        <f t="shared" si="107"/>
        <v>0</v>
      </c>
      <c r="O450" s="27">
        <f t="shared" si="108"/>
        <v>0</v>
      </c>
    </row>
    <row r="451" spans="1:15" ht="13.2" x14ac:dyDescent="0.25">
      <c r="A451" s="13" t="s">
        <v>472</v>
      </c>
      <c r="B451" s="17">
        <f t="shared" si="100"/>
        <v>59140</v>
      </c>
      <c r="C451" s="5">
        <f>125</f>
        <v>125</v>
      </c>
      <c r="D451" s="6">
        <f t="shared" si="102"/>
        <v>49953.279999999992</v>
      </c>
      <c r="E451" s="6">
        <f t="shared" si="103"/>
        <v>4.5103701111111105</v>
      </c>
      <c r="F451" s="6">
        <f>SUM($D$8:D451)</f>
        <v>9868007.5199999921</v>
      </c>
      <c r="G451" s="6">
        <f t="shared" ref="G451:G514" si="109">MAX($C$2-D451,50%*$C$2)</f>
        <v>450046.72000000003</v>
      </c>
      <c r="H451" s="23">
        <f t="shared" si="104"/>
        <v>-0.35009344000000003</v>
      </c>
      <c r="I451" s="31">
        <f t="shared" si="101"/>
        <v>0.98879700991999997</v>
      </c>
      <c r="J451" s="16">
        <f t="shared" si="105"/>
        <v>35.745845480895561</v>
      </c>
      <c r="K451" s="24" t="s">
        <v>472</v>
      </c>
      <c r="L451" s="25">
        <f t="shared" si="98"/>
        <v>60358</v>
      </c>
      <c r="M451" s="26">
        <f t="shared" si="106"/>
        <v>0</v>
      </c>
      <c r="N451" s="27">
        <f t="shared" si="107"/>
        <v>0</v>
      </c>
      <c r="O451" s="27">
        <f t="shared" si="108"/>
        <v>0</v>
      </c>
    </row>
    <row r="452" spans="1:15" ht="13.2" x14ac:dyDescent="0.25">
      <c r="A452" s="13" t="s">
        <v>473</v>
      </c>
      <c r="B452" s="17">
        <f t="shared" si="100"/>
        <v>59170</v>
      </c>
      <c r="C452" s="5">
        <f>125</f>
        <v>125</v>
      </c>
      <c r="D452" s="6">
        <f t="shared" si="102"/>
        <v>50078.279999999992</v>
      </c>
      <c r="E452" s="6">
        <f t="shared" si="103"/>
        <v>4.9266474444444439</v>
      </c>
      <c r="F452" s="6">
        <f>SUM($D$8:D452)</f>
        <v>9918085.7999999914</v>
      </c>
      <c r="G452" s="6">
        <f t="shared" si="109"/>
        <v>449921.72000000003</v>
      </c>
      <c r="H452" s="23">
        <f t="shared" si="104"/>
        <v>-0.34984344000000001</v>
      </c>
      <c r="I452" s="31">
        <f t="shared" si="101"/>
        <v>0.98880500991999998</v>
      </c>
      <c r="J452" s="16">
        <f t="shared" si="105"/>
        <v>35.913981830356008</v>
      </c>
      <c r="K452" s="24" t="s">
        <v>473</v>
      </c>
      <c r="L452" s="25">
        <f t="shared" si="98"/>
        <v>60388</v>
      </c>
      <c r="M452" s="26">
        <f t="shared" si="106"/>
        <v>0</v>
      </c>
      <c r="N452" s="27">
        <f t="shared" si="107"/>
        <v>0</v>
      </c>
      <c r="O452" s="27">
        <f t="shared" si="108"/>
        <v>0</v>
      </c>
    </row>
    <row r="453" spans="1:15" ht="13.2" x14ac:dyDescent="0.25">
      <c r="A453" s="13" t="s">
        <v>474</v>
      </c>
      <c r="B453" s="17">
        <f t="shared" si="100"/>
        <v>59201</v>
      </c>
      <c r="C453" s="5">
        <f>125</f>
        <v>125</v>
      </c>
      <c r="D453" s="6">
        <f t="shared" si="102"/>
        <v>50208.209999999992</v>
      </c>
      <c r="E453" s="6">
        <f t="shared" si="103"/>
        <v>0.4173600833333333</v>
      </c>
      <c r="F453" s="6">
        <f>SUM($D$8:D453)</f>
        <v>9968294.0099999923</v>
      </c>
      <c r="G453" s="6">
        <f t="shared" si="109"/>
        <v>449791.79000000004</v>
      </c>
      <c r="H453" s="23">
        <f t="shared" si="104"/>
        <v>-0.34958358</v>
      </c>
      <c r="I453" s="31">
        <f t="shared" si="101"/>
        <v>0.98881332544</v>
      </c>
      <c r="J453" s="16">
        <f t="shared" si="105"/>
        <v>36.083331637425339</v>
      </c>
      <c r="K453" s="24" t="s">
        <v>474</v>
      </c>
      <c r="L453" s="25">
        <f t="shared" si="98"/>
        <v>60419</v>
      </c>
      <c r="M453" s="26">
        <f t="shared" si="106"/>
        <v>0</v>
      </c>
      <c r="N453" s="27">
        <f t="shared" si="107"/>
        <v>0</v>
      </c>
      <c r="O453" s="27">
        <f t="shared" si="108"/>
        <v>0</v>
      </c>
    </row>
    <row r="454" spans="1:15" ht="13.2" x14ac:dyDescent="0.25">
      <c r="A454" s="13" t="s">
        <v>475</v>
      </c>
      <c r="B454" s="17">
        <f t="shared" si="100"/>
        <v>59230</v>
      </c>
      <c r="C454" s="5">
        <f>125</f>
        <v>125</v>
      </c>
      <c r="D454" s="6">
        <f t="shared" si="102"/>
        <v>50333.209999999992</v>
      </c>
      <c r="E454" s="6">
        <f t="shared" si="103"/>
        <v>0.83583127777777777</v>
      </c>
      <c r="F454" s="6">
        <f>SUM($D$8:D454)</f>
        <v>10018627.219999993</v>
      </c>
      <c r="G454" s="6">
        <f t="shared" si="109"/>
        <v>449666.79000000004</v>
      </c>
      <c r="H454" s="23">
        <f t="shared" si="104"/>
        <v>-0.34933358000000003</v>
      </c>
      <c r="I454" s="31">
        <f t="shared" si="101"/>
        <v>0.98882132544000001</v>
      </c>
      <c r="J454" s="16">
        <f t="shared" si="105"/>
        <v>36.252416850950958</v>
      </c>
      <c r="K454" s="24" t="s">
        <v>475</v>
      </c>
      <c r="L454" s="25">
        <f t="shared" si="98"/>
        <v>60449</v>
      </c>
      <c r="M454" s="26">
        <f t="shared" si="106"/>
        <v>0</v>
      </c>
      <c r="N454" s="27">
        <f t="shared" si="107"/>
        <v>0</v>
      </c>
      <c r="O454" s="27">
        <f t="shared" si="108"/>
        <v>0</v>
      </c>
    </row>
    <row r="455" spans="1:15" ht="13.2" x14ac:dyDescent="0.25">
      <c r="A455" s="13" t="s">
        <v>476</v>
      </c>
      <c r="B455" s="17">
        <f t="shared" si="100"/>
        <v>59260</v>
      </c>
      <c r="C455" s="5">
        <f>125</f>
        <v>125</v>
      </c>
      <c r="D455" s="6">
        <f t="shared" si="102"/>
        <v>50458.209999999992</v>
      </c>
      <c r="E455" s="6">
        <f t="shared" si="103"/>
        <v>1.2552746944444444</v>
      </c>
      <c r="F455" s="6">
        <f>SUM($D$8:D455)</f>
        <v>10069085.429999994</v>
      </c>
      <c r="G455" s="6">
        <f t="shared" si="109"/>
        <v>449541.79000000004</v>
      </c>
      <c r="H455" s="23">
        <f t="shared" si="104"/>
        <v>-0.34908358000000006</v>
      </c>
      <c r="I455" s="31">
        <f t="shared" si="101"/>
        <v>0.98882932544000002</v>
      </c>
      <c r="J455" s="16">
        <f t="shared" si="105"/>
        <v>36.421967341629347</v>
      </c>
      <c r="K455" s="24" t="s">
        <v>476</v>
      </c>
      <c r="L455" s="25">
        <f t="shared" si="98"/>
        <v>60480</v>
      </c>
      <c r="M455" s="26">
        <f t="shared" si="106"/>
        <v>0</v>
      </c>
      <c r="N455" s="27">
        <f t="shared" si="107"/>
        <v>0</v>
      </c>
      <c r="O455" s="27">
        <f t="shared" si="108"/>
        <v>0</v>
      </c>
    </row>
    <row r="456" spans="1:15" ht="13.2" x14ac:dyDescent="0.25">
      <c r="A456" s="13" t="s">
        <v>477</v>
      </c>
      <c r="B456" s="17">
        <f t="shared" si="100"/>
        <v>59291</v>
      </c>
      <c r="C456" s="5">
        <f>125</f>
        <v>125</v>
      </c>
      <c r="D456" s="6">
        <f t="shared" si="102"/>
        <v>50583.209999999992</v>
      </c>
      <c r="E456" s="6">
        <f t="shared" si="103"/>
        <v>1.6757597777777775</v>
      </c>
      <c r="F456" s="6">
        <f>SUM($D$8:D456)</f>
        <v>10119668.639999995</v>
      </c>
      <c r="G456" s="6">
        <f t="shared" si="109"/>
        <v>449416.79000000004</v>
      </c>
      <c r="H456" s="23">
        <f t="shared" si="104"/>
        <v>-0.34883358000000003</v>
      </c>
      <c r="I456" s="31">
        <f t="shared" si="101"/>
        <v>0.98883732544000003</v>
      </c>
      <c r="J456" s="16">
        <f t="shared" si="105"/>
        <v>36.591983158894109</v>
      </c>
      <c r="K456" s="24" t="s">
        <v>477</v>
      </c>
      <c r="L456" s="25">
        <f t="shared" si="98"/>
        <v>60511</v>
      </c>
      <c r="M456" s="26">
        <f t="shared" si="106"/>
        <v>0</v>
      </c>
      <c r="N456" s="27">
        <f t="shared" si="107"/>
        <v>0</v>
      </c>
      <c r="O456" s="27">
        <f t="shared" si="108"/>
        <v>0</v>
      </c>
    </row>
    <row r="457" spans="1:15" ht="13.2" x14ac:dyDescent="0.25">
      <c r="A457" s="13" t="s">
        <v>478</v>
      </c>
      <c r="B457" s="17">
        <f t="shared" si="100"/>
        <v>59321</v>
      </c>
      <c r="C457" s="5">
        <f>125</f>
        <v>125</v>
      </c>
      <c r="D457" s="6">
        <f t="shared" si="102"/>
        <v>50708.209999999992</v>
      </c>
      <c r="E457" s="6">
        <f t="shared" si="103"/>
        <v>2.0972865277777775</v>
      </c>
      <c r="F457" s="6">
        <f>SUM($D$8:D457)</f>
        <v>10170376.849999996</v>
      </c>
      <c r="G457" s="6">
        <f t="shared" si="109"/>
        <v>449291.79000000004</v>
      </c>
      <c r="H457" s="23">
        <f t="shared" si="104"/>
        <v>-0.34858358</v>
      </c>
      <c r="I457" s="31">
        <f t="shared" si="101"/>
        <v>0.98884532544000003</v>
      </c>
      <c r="J457" s="16">
        <f t="shared" si="105"/>
        <v>36.762464350718581</v>
      </c>
      <c r="K457" s="24" t="s">
        <v>478</v>
      </c>
      <c r="L457" s="25">
        <f t="shared" si="98"/>
        <v>60541</v>
      </c>
      <c r="M457" s="26">
        <f t="shared" si="106"/>
        <v>0</v>
      </c>
      <c r="N457" s="27">
        <f t="shared" si="107"/>
        <v>0</v>
      </c>
      <c r="O457" s="27">
        <f t="shared" si="108"/>
        <v>0</v>
      </c>
    </row>
    <row r="458" spans="1:15" ht="13.2" x14ac:dyDescent="0.25">
      <c r="A458" s="13" t="s">
        <v>479</v>
      </c>
      <c r="B458" s="17">
        <f t="shared" si="100"/>
        <v>59352</v>
      </c>
      <c r="C458" s="5">
        <f>125</f>
        <v>125</v>
      </c>
      <c r="D458" s="6">
        <f t="shared" si="102"/>
        <v>50833.209999999992</v>
      </c>
      <c r="E458" s="6">
        <f t="shared" si="103"/>
        <v>2.519854944444444</v>
      </c>
      <c r="F458" s="6">
        <f>SUM($D$8:D458)</f>
        <v>10221210.059999997</v>
      </c>
      <c r="G458" s="6">
        <f t="shared" si="109"/>
        <v>449166.79000000004</v>
      </c>
      <c r="H458" s="23">
        <f t="shared" si="104"/>
        <v>-0.34833358000000003</v>
      </c>
      <c r="I458" s="31">
        <f t="shared" si="101"/>
        <v>0.98885332544000004</v>
      </c>
      <c r="J458" s="16">
        <f t="shared" si="105"/>
        <v>36.933410963616325</v>
      </c>
      <c r="K458" s="24" t="s">
        <v>479</v>
      </c>
      <c r="L458" s="25">
        <f t="shared" ref="L458:L521" si="110">DATE(YEAR(L457),MONTH(L457)+1,1)</f>
        <v>60572</v>
      </c>
      <c r="M458" s="26">
        <f t="shared" si="106"/>
        <v>0</v>
      </c>
      <c r="N458" s="27">
        <f t="shared" si="107"/>
        <v>0</v>
      </c>
      <c r="O458" s="27">
        <f t="shared" si="108"/>
        <v>0</v>
      </c>
    </row>
    <row r="459" spans="1:15" ht="13.2" x14ac:dyDescent="0.25">
      <c r="A459" s="13" t="s">
        <v>480</v>
      </c>
      <c r="B459" s="17">
        <f t="shared" si="100"/>
        <v>59382</v>
      </c>
      <c r="C459" s="5">
        <f>125</f>
        <v>125</v>
      </c>
      <c r="D459" s="6">
        <f t="shared" si="102"/>
        <v>50958.209999999992</v>
      </c>
      <c r="E459" s="6">
        <f t="shared" si="103"/>
        <v>2.9434650277777772</v>
      </c>
      <c r="F459" s="6">
        <f>SUM($D$8:D459)</f>
        <v>10272168.269999998</v>
      </c>
      <c r="G459" s="6">
        <f t="shared" si="109"/>
        <v>449041.79000000004</v>
      </c>
      <c r="H459" s="23">
        <f t="shared" si="104"/>
        <v>-0.34808358000000006</v>
      </c>
      <c r="I459" s="31">
        <f t="shared" si="101"/>
        <v>0.98886132544000005</v>
      </c>
      <c r="J459" s="16">
        <f t="shared" si="105"/>
        <v>37.104823042641563</v>
      </c>
      <c r="K459" s="24" t="s">
        <v>480</v>
      </c>
      <c r="L459" s="25">
        <f t="shared" si="110"/>
        <v>60602</v>
      </c>
      <c r="M459" s="26">
        <f t="shared" si="106"/>
        <v>0</v>
      </c>
      <c r="N459" s="27">
        <f t="shared" si="107"/>
        <v>0</v>
      </c>
      <c r="O459" s="27">
        <f t="shared" si="108"/>
        <v>0</v>
      </c>
    </row>
    <row r="460" spans="1:15" ht="13.2" x14ac:dyDescent="0.25">
      <c r="A460" s="13" t="s">
        <v>481</v>
      </c>
      <c r="B460" s="17">
        <f t="shared" ref="B460:B523" si="111">DATE(YEAR(B459),MONTH(B459)+1,IF(MONTH(B459)=1,28,30))</f>
        <v>59413</v>
      </c>
      <c r="C460" s="5">
        <f>125</f>
        <v>125</v>
      </c>
      <c r="D460" s="6">
        <f t="shared" si="102"/>
        <v>51083.209999999992</v>
      </c>
      <c r="E460" s="6">
        <f t="shared" si="103"/>
        <v>3.368116777777777</v>
      </c>
      <c r="F460" s="6">
        <f>SUM($D$8:D460)</f>
        <v>10323251.479999999</v>
      </c>
      <c r="G460" s="6">
        <f t="shared" si="109"/>
        <v>448916.79000000004</v>
      </c>
      <c r="H460" s="23">
        <f t="shared" si="104"/>
        <v>-0.34783358000000003</v>
      </c>
      <c r="I460" s="31">
        <f t="shared" si="101"/>
        <v>0.98886932543999995</v>
      </c>
      <c r="J460" s="16">
        <f t="shared" si="105"/>
        <v>37.276700631389652</v>
      </c>
      <c r="K460" s="24" t="s">
        <v>481</v>
      </c>
      <c r="L460" s="25">
        <f t="shared" si="110"/>
        <v>60633</v>
      </c>
      <c r="M460" s="26">
        <f t="shared" si="106"/>
        <v>0</v>
      </c>
      <c r="N460" s="27">
        <f t="shared" si="107"/>
        <v>0</v>
      </c>
      <c r="O460" s="27">
        <f t="shared" si="108"/>
        <v>0</v>
      </c>
    </row>
    <row r="461" spans="1:15" ht="13.2" x14ac:dyDescent="0.25">
      <c r="A461" s="13" t="s">
        <v>482</v>
      </c>
      <c r="B461" s="17">
        <f t="shared" si="111"/>
        <v>59444</v>
      </c>
      <c r="C461" s="5">
        <f>125</f>
        <v>125</v>
      </c>
      <c r="D461" s="6">
        <f t="shared" si="102"/>
        <v>51208.209999999992</v>
      </c>
      <c r="E461" s="6">
        <f t="shared" si="103"/>
        <v>3.7938101944444433</v>
      </c>
      <c r="F461" s="6">
        <f>SUM($D$8:D461)</f>
        <v>10374459.689999999</v>
      </c>
      <c r="G461" s="6">
        <f t="shared" si="109"/>
        <v>448791.79000000004</v>
      </c>
      <c r="H461" s="23">
        <f t="shared" si="104"/>
        <v>-0.34758358</v>
      </c>
      <c r="I461" s="31">
        <f t="shared" si="101"/>
        <v>0.98887732543999995</v>
      </c>
      <c r="J461" s="16">
        <f t="shared" si="105"/>
        <v>37.449043771997587</v>
      </c>
      <c r="K461" s="24" t="s">
        <v>482</v>
      </c>
      <c r="L461" s="25">
        <f t="shared" si="110"/>
        <v>60664</v>
      </c>
      <c r="M461" s="26">
        <f t="shared" si="106"/>
        <v>0</v>
      </c>
      <c r="N461" s="27">
        <f t="shared" si="107"/>
        <v>0</v>
      </c>
      <c r="O461" s="27">
        <f t="shared" si="108"/>
        <v>0</v>
      </c>
    </row>
    <row r="462" spans="1:15" ht="13.2" x14ac:dyDescent="0.25">
      <c r="A462" s="13" t="s">
        <v>483</v>
      </c>
      <c r="B462" s="17">
        <f t="shared" si="111"/>
        <v>59474</v>
      </c>
      <c r="C462" s="5">
        <f>125</f>
        <v>125</v>
      </c>
      <c r="D462" s="6">
        <f t="shared" ref="D462:D525" si="112">C462+D461+IF(MONTH(B462)=1,ROUND(E461,2),0)</f>
        <v>51333.209999999992</v>
      </c>
      <c r="E462" s="6">
        <f t="shared" ref="E462:E525" si="113">MAX(0,IF(MONTH(B462)=1,0,E461)+(D462-C462)*$C$5*30/360+C462*$C$5*(30-DAY(B462))/360)</f>
        <v>4.2205452777777763</v>
      </c>
      <c r="F462" s="6">
        <f>SUM($D$8:D462)</f>
        <v>10425792.9</v>
      </c>
      <c r="G462" s="6">
        <f t="shared" si="109"/>
        <v>448666.79000000004</v>
      </c>
      <c r="H462" s="23">
        <f t="shared" ref="H462:H525" si="114">D462/$C$2-$H$3</f>
        <v>-0.34733358000000003</v>
      </c>
      <c r="I462" s="31">
        <f t="shared" si="101"/>
        <v>0.98888532543999996</v>
      </c>
      <c r="J462" s="16">
        <f t="shared" ref="J462:J525" si="115">(200*$M$5*I462)/(G462/750+$H$2*G462*G462/(F462+3*G462))</f>
        <v>37.621852505144567</v>
      </c>
      <c r="K462" s="24" t="s">
        <v>483</v>
      </c>
      <c r="L462" s="25">
        <f t="shared" si="110"/>
        <v>60692</v>
      </c>
      <c r="M462" s="26">
        <f t="shared" ref="M462:M525" si="116">MIN($M$5,-N461-O461)</f>
        <v>0</v>
      </c>
      <c r="N462" s="27">
        <f t="shared" ref="N462:N525" si="117">M462+N461+O461</f>
        <v>0</v>
      </c>
      <c r="O462" s="27">
        <f t="shared" ref="O462:O525" si="118">N462*$M$6/12</f>
        <v>0</v>
      </c>
    </row>
    <row r="463" spans="1:15" ht="13.2" x14ac:dyDescent="0.25">
      <c r="A463" s="13" t="s">
        <v>484</v>
      </c>
      <c r="B463" s="17">
        <f t="shared" si="111"/>
        <v>59505</v>
      </c>
      <c r="C463" s="5">
        <f>125</f>
        <v>125</v>
      </c>
      <c r="D463" s="6">
        <f t="shared" si="112"/>
        <v>51458.209999999992</v>
      </c>
      <c r="E463" s="6">
        <f t="shared" si="113"/>
        <v>4.6483220277777759</v>
      </c>
      <c r="F463" s="6">
        <f>SUM($D$8:D463)</f>
        <v>10477251.110000001</v>
      </c>
      <c r="G463" s="6">
        <f t="shared" si="109"/>
        <v>448541.79000000004</v>
      </c>
      <c r="H463" s="23">
        <f t="shared" si="114"/>
        <v>-0.34708358000000006</v>
      </c>
      <c r="I463" s="31">
        <f t="shared" si="101"/>
        <v>0.98889332543999997</v>
      </c>
      <c r="J463" s="16">
        <f t="shared" si="115"/>
        <v>37.795126870052393</v>
      </c>
      <c r="K463" s="24" t="s">
        <v>484</v>
      </c>
      <c r="L463" s="25">
        <f t="shared" si="110"/>
        <v>60723</v>
      </c>
      <c r="M463" s="26">
        <f t="shared" si="116"/>
        <v>0</v>
      </c>
      <c r="N463" s="27">
        <f t="shared" si="117"/>
        <v>0</v>
      </c>
      <c r="O463" s="27">
        <f t="shared" si="118"/>
        <v>0</v>
      </c>
    </row>
    <row r="464" spans="1:15" ht="13.2" x14ac:dyDescent="0.25">
      <c r="A464" s="13" t="s">
        <v>485</v>
      </c>
      <c r="B464" s="17">
        <f t="shared" si="111"/>
        <v>59535</v>
      </c>
      <c r="C464" s="5">
        <f>125</f>
        <v>125</v>
      </c>
      <c r="D464" s="6">
        <f t="shared" si="112"/>
        <v>51583.209999999992</v>
      </c>
      <c r="E464" s="6">
        <f t="shared" si="113"/>
        <v>5.0771404444444421</v>
      </c>
      <c r="F464" s="6">
        <f>SUM($D$8:D464)</f>
        <v>10528834.320000002</v>
      </c>
      <c r="G464" s="6">
        <f t="shared" si="109"/>
        <v>448416.79000000004</v>
      </c>
      <c r="H464" s="23">
        <f t="shared" si="114"/>
        <v>-0.34683358000000003</v>
      </c>
      <c r="I464" s="31">
        <f t="shared" si="101"/>
        <v>0.98890132543999998</v>
      </c>
      <c r="J464" s="16">
        <f t="shared" si="115"/>
        <v>37.968866904486156</v>
      </c>
      <c r="K464" s="24" t="s">
        <v>485</v>
      </c>
      <c r="L464" s="25">
        <f t="shared" si="110"/>
        <v>60753</v>
      </c>
      <c r="M464" s="26">
        <f t="shared" si="116"/>
        <v>0</v>
      </c>
      <c r="N464" s="27">
        <f t="shared" si="117"/>
        <v>0</v>
      </c>
      <c r="O464" s="27">
        <f t="shared" si="118"/>
        <v>0</v>
      </c>
    </row>
    <row r="465" spans="1:15" ht="13.2" x14ac:dyDescent="0.25">
      <c r="A465" s="13" t="s">
        <v>484</v>
      </c>
      <c r="B465" s="17">
        <f t="shared" si="111"/>
        <v>59566</v>
      </c>
      <c r="C465" s="5">
        <f>125</f>
        <v>125</v>
      </c>
      <c r="D465" s="6">
        <f t="shared" si="112"/>
        <v>51713.289999999994</v>
      </c>
      <c r="E465" s="6">
        <f t="shared" si="113"/>
        <v>0.42990241666666668</v>
      </c>
      <c r="F465" s="6">
        <f>SUM($D$8:D465)</f>
        <v>10580547.610000001</v>
      </c>
      <c r="G465" s="6">
        <f t="shared" si="109"/>
        <v>448286.71</v>
      </c>
      <c r="H465" s="23">
        <f t="shared" si="114"/>
        <v>-0.34657342000000002</v>
      </c>
      <c r="I465" s="31">
        <f t="shared" si="101"/>
        <v>0.98890965056000002</v>
      </c>
      <c r="J465" s="16">
        <f t="shared" si="115"/>
        <v>38.143890838318562</v>
      </c>
      <c r="K465" s="24" t="s">
        <v>484</v>
      </c>
      <c r="L465" s="25">
        <f t="shared" si="110"/>
        <v>60784</v>
      </c>
      <c r="M465" s="26">
        <f t="shared" si="116"/>
        <v>0</v>
      </c>
      <c r="N465" s="27">
        <f t="shared" si="117"/>
        <v>0</v>
      </c>
      <c r="O465" s="27">
        <f t="shared" si="118"/>
        <v>0</v>
      </c>
    </row>
    <row r="466" spans="1:15" ht="13.2" x14ac:dyDescent="0.25">
      <c r="A466" s="13" t="s">
        <v>485</v>
      </c>
      <c r="B466" s="17">
        <f t="shared" si="111"/>
        <v>59595</v>
      </c>
      <c r="C466" s="5">
        <f>125</f>
        <v>125</v>
      </c>
      <c r="D466" s="6">
        <f t="shared" si="112"/>
        <v>51838.289999999994</v>
      </c>
      <c r="E466" s="6">
        <f t="shared" si="113"/>
        <v>0.86091594444444441</v>
      </c>
      <c r="F466" s="6">
        <f>SUM($D$8:D466)</f>
        <v>10632385.9</v>
      </c>
      <c r="G466" s="6">
        <f t="shared" si="109"/>
        <v>448161.71</v>
      </c>
      <c r="H466" s="23">
        <f t="shared" si="114"/>
        <v>-0.34632342000000005</v>
      </c>
      <c r="I466" s="31">
        <f t="shared" si="101"/>
        <v>0.98891765056000003</v>
      </c>
      <c r="J466" s="16">
        <f t="shared" si="115"/>
        <v>38.318581495345391</v>
      </c>
      <c r="K466" s="24" t="s">
        <v>485</v>
      </c>
      <c r="L466" s="25">
        <f t="shared" si="110"/>
        <v>60814</v>
      </c>
      <c r="M466" s="26">
        <f t="shared" si="116"/>
        <v>0</v>
      </c>
      <c r="N466" s="27">
        <f t="shared" si="117"/>
        <v>0</v>
      </c>
      <c r="O466" s="27">
        <f t="shared" si="118"/>
        <v>0</v>
      </c>
    </row>
    <row r="467" spans="1:15" ht="13.2" x14ac:dyDescent="0.25">
      <c r="A467" s="13" t="s">
        <v>486</v>
      </c>
      <c r="B467" s="17">
        <f t="shared" si="111"/>
        <v>59625</v>
      </c>
      <c r="C467" s="5">
        <f>125</f>
        <v>125</v>
      </c>
      <c r="D467" s="6">
        <f t="shared" si="112"/>
        <v>51963.289999999994</v>
      </c>
      <c r="E467" s="6">
        <f t="shared" si="113"/>
        <v>1.2929016944444442</v>
      </c>
      <c r="F467" s="6">
        <f>SUM($D$8:D467)</f>
        <v>10684349.189999999</v>
      </c>
      <c r="G467" s="6">
        <f t="shared" si="109"/>
        <v>448036.71</v>
      </c>
      <c r="H467" s="23">
        <f t="shared" si="114"/>
        <v>-0.34607342000000002</v>
      </c>
      <c r="I467" s="31">
        <f t="shared" si="101"/>
        <v>0.98892565056000004</v>
      </c>
      <c r="J467" s="16">
        <f t="shared" si="115"/>
        <v>38.493737936427408</v>
      </c>
      <c r="K467" s="24" t="s">
        <v>486</v>
      </c>
      <c r="L467" s="25">
        <f t="shared" si="110"/>
        <v>60845</v>
      </c>
      <c r="M467" s="26">
        <f t="shared" si="116"/>
        <v>0</v>
      </c>
      <c r="N467" s="27">
        <f t="shared" si="117"/>
        <v>0</v>
      </c>
      <c r="O467" s="27">
        <f t="shared" si="118"/>
        <v>0</v>
      </c>
    </row>
    <row r="468" spans="1:15" ht="13.2" x14ac:dyDescent="0.25">
      <c r="A468" s="13" t="s">
        <v>487</v>
      </c>
      <c r="B468" s="17">
        <f t="shared" si="111"/>
        <v>59656</v>
      </c>
      <c r="C468" s="5">
        <f>125</f>
        <v>125</v>
      </c>
      <c r="D468" s="6">
        <f t="shared" si="112"/>
        <v>52088.289999999994</v>
      </c>
      <c r="E468" s="6">
        <f t="shared" si="113"/>
        <v>1.7259291111111108</v>
      </c>
      <c r="F468" s="6">
        <f>SUM($D$8:D468)</f>
        <v>10736437.479999999</v>
      </c>
      <c r="G468" s="6">
        <f t="shared" si="109"/>
        <v>447911.71</v>
      </c>
      <c r="H468" s="23">
        <f t="shared" si="114"/>
        <v>-0.34582341999999999</v>
      </c>
      <c r="I468" s="31">
        <f t="shared" si="101"/>
        <v>0.98893365056000004</v>
      </c>
      <c r="J468" s="16">
        <f t="shared" si="115"/>
        <v>38.669360193447574</v>
      </c>
      <c r="K468" s="24" t="s">
        <v>487</v>
      </c>
      <c r="L468" s="25">
        <f t="shared" si="110"/>
        <v>60876</v>
      </c>
      <c r="M468" s="26">
        <f t="shared" si="116"/>
        <v>0</v>
      </c>
      <c r="N468" s="27">
        <f t="shared" si="117"/>
        <v>0</v>
      </c>
      <c r="O468" s="27">
        <f t="shared" si="118"/>
        <v>0</v>
      </c>
    </row>
    <row r="469" spans="1:15" ht="13.2" x14ac:dyDescent="0.25">
      <c r="A469" s="13" t="s">
        <v>488</v>
      </c>
      <c r="B469" s="17">
        <f t="shared" si="111"/>
        <v>59686</v>
      </c>
      <c r="C469" s="5">
        <f>125</f>
        <v>125</v>
      </c>
      <c r="D469" s="6">
        <f t="shared" si="112"/>
        <v>52213.289999999994</v>
      </c>
      <c r="E469" s="6">
        <f t="shared" si="113"/>
        <v>2.159998194444444</v>
      </c>
      <c r="F469" s="6">
        <f>SUM($D$8:D469)</f>
        <v>10788650.769999998</v>
      </c>
      <c r="G469" s="6">
        <f t="shared" si="109"/>
        <v>447786.71</v>
      </c>
      <c r="H469" s="23">
        <f t="shared" si="114"/>
        <v>-0.34557342000000002</v>
      </c>
      <c r="I469" s="31">
        <f t="shared" si="101"/>
        <v>0.98894165056000005</v>
      </c>
      <c r="J469" s="16">
        <f t="shared" si="115"/>
        <v>38.845448296834988</v>
      </c>
      <c r="K469" s="24" t="s">
        <v>488</v>
      </c>
      <c r="L469" s="25">
        <f t="shared" si="110"/>
        <v>60906</v>
      </c>
      <c r="M469" s="26">
        <f t="shared" si="116"/>
        <v>0</v>
      </c>
      <c r="N469" s="27">
        <f t="shared" si="117"/>
        <v>0</v>
      </c>
      <c r="O469" s="27">
        <f t="shared" si="118"/>
        <v>0</v>
      </c>
    </row>
    <row r="470" spans="1:15" ht="13.2" x14ac:dyDescent="0.25">
      <c r="A470" s="13" t="s">
        <v>489</v>
      </c>
      <c r="B470" s="17">
        <f t="shared" si="111"/>
        <v>59717</v>
      </c>
      <c r="C470" s="5">
        <f>125</f>
        <v>125</v>
      </c>
      <c r="D470" s="6">
        <f t="shared" si="112"/>
        <v>52338.289999999994</v>
      </c>
      <c r="E470" s="6">
        <f t="shared" si="113"/>
        <v>2.5951089444444442</v>
      </c>
      <c r="F470" s="6">
        <f>SUM($D$8:D470)</f>
        <v>10840989.059999997</v>
      </c>
      <c r="G470" s="6">
        <f t="shared" si="109"/>
        <v>447661.71</v>
      </c>
      <c r="H470" s="23">
        <f t="shared" si="114"/>
        <v>-0.34532342000000005</v>
      </c>
      <c r="I470" s="31">
        <f t="shared" si="101"/>
        <v>0.98894965055999995</v>
      </c>
      <c r="J470" s="16">
        <f t="shared" si="115"/>
        <v>39.022002275565548</v>
      </c>
      <c r="K470" s="24" t="s">
        <v>489</v>
      </c>
      <c r="L470" s="25">
        <f t="shared" si="110"/>
        <v>60937</v>
      </c>
      <c r="M470" s="26">
        <f t="shared" si="116"/>
        <v>0</v>
      </c>
      <c r="N470" s="27">
        <f t="shared" si="117"/>
        <v>0</v>
      </c>
      <c r="O470" s="27">
        <f t="shared" si="118"/>
        <v>0</v>
      </c>
    </row>
    <row r="471" spans="1:15" ht="13.2" x14ac:dyDescent="0.25">
      <c r="A471" s="13" t="s">
        <v>490</v>
      </c>
      <c r="B471" s="17">
        <f t="shared" si="111"/>
        <v>59747</v>
      </c>
      <c r="C471" s="5">
        <f>125</f>
        <v>125</v>
      </c>
      <c r="D471" s="6">
        <f t="shared" si="112"/>
        <v>52463.289999999994</v>
      </c>
      <c r="E471" s="6">
        <f t="shared" si="113"/>
        <v>3.0312613611111106</v>
      </c>
      <c r="F471" s="6">
        <f>SUM($D$8:D471)</f>
        <v>10893452.349999996</v>
      </c>
      <c r="G471" s="6">
        <f t="shared" si="109"/>
        <v>447536.71</v>
      </c>
      <c r="H471" s="23">
        <f t="shared" si="114"/>
        <v>-0.34507342000000002</v>
      </c>
      <c r="I471" s="31">
        <f t="shared" si="101"/>
        <v>0.98895765055999996</v>
      </c>
      <c r="J471" s="16">
        <f t="shared" si="115"/>
        <v>39.199022157162602</v>
      </c>
      <c r="K471" s="24" t="s">
        <v>490</v>
      </c>
      <c r="L471" s="25">
        <f t="shared" si="110"/>
        <v>60967</v>
      </c>
      <c r="M471" s="26">
        <f t="shared" si="116"/>
        <v>0</v>
      </c>
      <c r="N471" s="27">
        <f t="shared" si="117"/>
        <v>0</v>
      </c>
      <c r="O471" s="27">
        <f t="shared" si="118"/>
        <v>0</v>
      </c>
    </row>
    <row r="472" spans="1:15" ht="13.2" x14ac:dyDescent="0.25">
      <c r="A472" s="13" t="s">
        <v>491</v>
      </c>
      <c r="B472" s="17">
        <f t="shared" si="111"/>
        <v>59778</v>
      </c>
      <c r="C472" s="5">
        <f>125</f>
        <v>125</v>
      </c>
      <c r="D472" s="6">
        <f t="shared" si="112"/>
        <v>52588.289999999994</v>
      </c>
      <c r="E472" s="6">
        <f t="shared" si="113"/>
        <v>3.468455444444444</v>
      </c>
      <c r="F472" s="6">
        <f>SUM($D$8:D472)</f>
        <v>10946040.639999995</v>
      </c>
      <c r="G472" s="6">
        <f t="shared" si="109"/>
        <v>447411.71</v>
      </c>
      <c r="H472" s="23">
        <f t="shared" si="114"/>
        <v>-0.34482341999999999</v>
      </c>
      <c r="I472" s="31">
        <f t="shared" si="101"/>
        <v>0.98896565055999996</v>
      </c>
      <c r="J472" s="16">
        <f t="shared" si="115"/>
        <v>39.37650796769767</v>
      </c>
      <c r="K472" s="24" t="s">
        <v>491</v>
      </c>
      <c r="L472" s="25">
        <f t="shared" si="110"/>
        <v>60998</v>
      </c>
      <c r="M472" s="26">
        <f t="shared" si="116"/>
        <v>0</v>
      </c>
      <c r="N472" s="27">
        <f t="shared" si="117"/>
        <v>0</v>
      </c>
      <c r="O472" s="27">
        <f t="shared" si="118"/>
        <v>0</v>
      </c>
    </row>
    <row r="473" spans="1:15" ht="13.2" x14ac:dyDescent="0.25">
      <c r="A473" s="13" t="s">
        <v>492</v>
      </c>
      <c r="B473" s="17">
        <f t="shared" si="111"/>
        <v>59809</v>
      </c>
      <c r="C473" s="5">
        <f>125</f>
        <v>125</v>
      </c>
      <c r="D473" s="6">
        <f t="shared" si="112"/>
        <v>52713.289999999994</v>
      </c>
      <c r="E473" s="6">
        <f t="shared" si="113"/>
        <v>3.906691194444444</v>
      </c>
      <c r="F473" s="6">
        <f>SUM($D$8:D473)</f>
        <v>10998753.929999994</v>
      </c>
      <c r="G473" s="6">
        <f t="shared" si="109"/>
        <v>447286.71</v>
      </c>
      <c r="H473" s="23">
        <f t="shared" si="114"/>
        <v>-0.34457342000000002</v>
      </c>
      <c r="I473" s="31">
        <f t="shared" si="101"/>
        <v>0.98897365055999997</v>
      </c>
      <c r="J473" s="16">
        <f t="shared" si="115"/>
        <v>39.55445973179102</v>
      </c>
      <c r="K473" s="24" t="s">
        <v>492</v>
      </c>
      <c r="L473" s="25">
        <f t="shared" si="110"/>
        <v>61029</v>
      </c>
      <c r="M473" s="26">
        <f t="shared" si="116"/>
        <v>0</v>
      </c>
      <c r="N473" s="27">
        <f t="shared" si="117"/>
        <v>0</v>
      </c>
      <c r="O473" s="27">
        <f t="shared" si="118"/>
        <v>0</v>
      </c>
    </row>
    <row r="474" spans="1:15" ht="13.2" x14ac:dyDescent="0.25">
      <c r="A474" s="13" t="s">
        <v>493</v>
      </c>
      <c r="B474" s="17">
        <f t="shared" si="111"/>
        <v>59839</v>
      </c>
      <c r="C474" s="5">
        <f>125</f>
        <v>125</v>
      </c>
      <c r="D474" s="6">
        <f t="shared" si="112"/>
        <v>52838.289999999994</v>
      </c>
      <c r="E474" s="6">
        <f t="shared" si="113"/>
        <v>4.3459686111111111</v>
      </c>
      <c r="F474" s="6">
        <f>SUM($D$8:D474)</f>
        <v>11051592.219999993</v>
      </c>
      <c r="G474" s="6">
        <f t="shared" si="109"/>
        <v>447161.71</v>
      </c>
      <c r="H474" s="23">
        <f t="shared" si="114"/>
        <v>-0.34432342000000005</v>
      </c>
      <c r="I474" s="31">
        <f t="shared" si="101"/>
        <v>0.98898165055999998</v>
      </c>
      <c r="J474" s="16">
        <f t="shared" si="115"/>
        <v>39.732877472612522</v>
      </c>
      <c r="K474" s="24" t="s">
        <v>493</v>
      </c>
      <c r="L474" s="25">
        <f t="shared" si="110"/>
        <v>61057</v>
      </c>
      <c r="M474" s="26">
        <f t="shared" si="116"/>
        <v>0</v>
      </c>
      <c r="N474" s="27">
        <f t="shared" si="117"/>
        <v>0</v>
      </c>
      <c r="O474" s="27">
        <f t="shared" si="118"/>
        <v>0</v>
      </c>
    </row>
    <row r="475" spans="1:15" ht="13.2" x14ac:dyDescent="0.25">
      <c r="A475" s="13" t="s">
        <v>494</v>
      </c>
      <c r="B475" s="17">
        <f t="shared" si="111"/>
        <v>59870</v>
      </c>
      <c r="C475" s="5">
        <f>125</f>
        <v>125</v>
      </c>
      <c r="D475" s="6">
        <f t="shared" si="112"/>
        <v>52963.289999999994</v>
      </c>
      <c r="E475" s="6">
        <f t="shared" si="113"/>
        <v>4.7862876944444448</v>
      </c>
      <c r="F475" s="6">
        <f>SUM($D$8:D475)</f>
        <v>11104555.509999992</v>
      </c>
      <c r="G475" s="6">
        <f t="shared" si="109"/>
        <v>447036.71</v>
      </c>
      <c r="H475" s="23">
        <f t="shared" si="114"/>
        <v>-0.34407342000000002</v>
      </c>
      <c r="I475" s="31">
        <f t="shared" si="101"/>
        <v>0.98898965055999999</v>
      </c>
      <c r="J475" s="16">
        <f t="shared" si="115"/>
        <v>39.911761211882251</v>
      </c>
      <c r="K475" s="24" t="s">
        <v>494</v>
      </c>
      <c r="L475" s="25">
        <f t="shared" si="110"/>
        <v>61088</v>
      </c>
      <c r="M475" s="26">
        <f t="shared" si="116"/>
        <v>0</v>
      </c>
      <c r="N475" s="27">
        <f t="shared" si="117"/>
        <v>0</v>
      </c>
      <c r="O475" s="27">
        <f t="shared" si="118"/>
        <v>0</v>
      </c>
    </row>
    <row r="476" spans="1:15" ht="13.2" x14ac:dyDescent="0.25">
      <c r="A476" s="13" t="s">
        <v>495</v>
      </c>
      <c r="B476" s="17">
        <f t="shared" si="111"/>
        <v>59900</v>
      </c>
      <c r="C476" s="5">
        <f>125</f>
        <v>125</v>
      </c>
      <c r="D476" s="6">
        <f t="shared" si="112"/>
        <v>53088.289999999994</v>
      </c>
      <c r="E476" s="6">
        <f t="shared" si="113"/>
        <v>5.2276484444444451</v>
      </c>
      <c r="F476" s="6">
        <f>SUM($D$8:D476)</f>
        <v>11157643.799999991</v>
      </c>
      <c r="G476" s="6">
        <f t="shared" si="109"/>
        <v>446911.71</v>
      </c>
      <c r="H476" s="23">
        <f t="shared" si="114"/>
        <v>-0.34382341999999999</v>
      </c>
      <c r="I476" s="31">
        <f t="shared" si="101"/>
        <v>0.98899765056</v>
      </c>
      <c r="J476" s="16">
        <f t="shared" si="115"/>
        <v>40.091110969871309</v>
      </c>
      <c r="K476" s="24" t="s">
        <v>495</v>
      </c>
      <c r="L476" s="25">
        <f t="shared" si="110"/>
        <v>61118</v>
      </c>
      <c r="M476" s="26">
        <f t="shared" si="116"/>
        <v>0</v>
      </c>
      <c r="N476" s="27">
        <f t="shared" si="117"/>
        <v>0</v>
      </c>
      <c r="O476" s="27">
        <f t="shared" si="118"/>
        <v>0</v>
      </c>
    </row>
    <row r="477" spans="1:15" ht="13.2" x14ac:dyDescent="0.25">
      <c r="A477" s="13" t="s">
        <v>496</v>
      </c>
      <c r="B477" s="17">
        <f t="shared" si="111"/>
        <v>59931</v>
      </c>
      <c r="C477" s="5">
        <f>125</f>
        <v>125</v>
      </c>
      <c r="D477" s="6">
        <f t="shared" si="112"/>
        <v>53218.52</v>
      </c>
      <c r="E477" s="6">
        <f t="shared" si="113"/>
        <v>0.44244599999999995</v>
      </c>
      <c r="F477" s="6">
        <f>SUM($D$8:D477)</f>
        <v>11210862.319999991</v>
      </c>
      <c r="G477" s="6">
        <f t="shared" si="109"/>
        <v>446781.48</v>
      </c>
      <c r="H477" s="23">
        <f t="shared" si="114"/>
        <v>-0.34356296000000003</v>
      </c>
      <c r="I477" s="31">
        <f t="shared" si="101"/>
        <v>0.98900598527999994</v>
      </c>
      <c r="J477" s="16">
        <f t="shared" si="115"/>
        <v>40.271819311530429</v>
      </c>
      <c r="K477" s="24" t="s">
        <v>496</v>
      </c>
      <c r="L477" s="25">
        <f t="shared" si="110"/>
        <v>61149</v>
      </c>
      <c r="M477" s="26">
        <f t="shared" si="116"/>
        <v>0</v>
      </c>
      <c r="N477" s="27">
        <f t="shared" si="117"/>
        <v>0</v>
      </c>
      <c r="O477" s="27">
        <f t="shared" si="118"/>
        <v>0</v>
      </c>
    </row>
    <row r="478" spans="1:15" ht="13.2" x14ac:dyDescent="0.25">
      <c r="A478" s="13" t="s">
        <v>497</v>
      </c>
      <c r="B478" s="17">
        <f t="shared" si="111"/>
        <v>59960</v>
      </c>
      <c r="C478" s="5">
        <f>125</f>
        <v>125</v>
      </c>
      <c r="D478" s="6">
        <f t="shared" si="112"/>
        <v>53343.519999999997</v>
      </c>
      <c r="E478" s="6">
        <f t="shared" si="113"/>
        <v>0.88600311111111107</v>
      </c>
      <c r="F478" s="6">
        <f>SUM($D$8:D478)</f>
        <v>11264205.839999991</v>
      </c>
      <c r="G478" s="6">
        <f t="shared" si="109"/>
        <v>446656.48</v>
      </c>
      <c r="H478" s="23">
        <f t="shared" si="114"/>
        <v>-0.34331296</v>
      </c>
      <c r="I478" s="31">
        <f t="shared" si="101"/>
        <v>0.98901398527999995</v>
      </c>
      <c r="J478" s="16">
        <f t="shared" si="115"/>
        <v>40.452121034618685</v>
      </c>
      <c r="K478" s="24" t="s">
        <v>497</v>
      </c>
      <c r="L478" s="25">
        <f t="shared" si="110"/>
        <v>61179</v>
      </c>
      <c r="M478" s="26">
        <f t="shared" si="116"/>
        <v>0</v>
      </c>
      <c r="N478" s="27">
        <f t="shared" si="117"/>
        <v>0</v>
      </c>
      <c r="O478" s="27">
        <f t="shared" si="118"/>
        <v>0</v>
      </c>
    </row>
    <row r="479" spans="1:15" ht="13.2" x14ac:dyDescent="0.25">
      <c r="A479" s="13" t="s">
        <v>496</v>
      </c>
      <c r="B479" s="17">
        <f t="shared" si="111"/>
        <v>59991</v>
      </c>
      <c r="C479" s="5">
        <f>125</f>
        <v>125</v>
      </c>
      <c r="D479" s="6">
        <f t="shared" si="112"/>
        <v>53468.52</v>
      </c>
      <c r="E479" s="6">
        <f t="shared" si="113"/>
        <v>1.3305324444444444</v>
      </c>
      <c r="F479" s="6">
        <f>SUM($D$8:D479)</f>
        <v>11317674.35999999</v>
      </c>
      <c r="G479" s="6">
        <f t="shared" si="109"/>
        <v>446531.48</v>
      </c>
      <c r="H479" s="23">
        <f t="shared" si="114"/>
        <v>-0.34306296000000003</v>
      </c>
      <c r="I479" s="31">
        <f t="shared" si="101"/>
        <v>0.98902198527999996</v>
      </c>
      <c r="J479" s="16">
        <f t="shared" si="115"/>
        <v>40.632888838319879</v>
      </c>
      <c r="K479" s="24" t="s">
        <v>496</v>
      </c>
      <c r="L479" s="25">
        <f t="shared" si="110"/>
        <v>61210</v>
      </c>
      <c r="M479" s="26">
        <f t="shared" si="116"/>
        <v>0</v>
      </c>
      <c r="N479" s="27">
        <f t="shared" si="117"/>
        <v>0</v>
      </c>
      <c r="O479" s="27">
        <f t="shared" si="118"/>
        <v>0</v>
      </c>
    </row>
    <row r="480" spans="1:15" ht="13.2" x14ac:dyDescent="0.25">
      <c r="A480" s="13" t="s">
        <v>497</v>
      </c>
      <c r="B480" s="17">
        <f t="shared" si="111"/>
        <v>60022</v>
      </c>
      <c r="C480" s="5">
        <f>125</f>
        <v>125</v>
      </c>
      <c r="D480" s="6">
        <f t="shared" si="112"/>
        <v>53593.52</v>
      </c>
      <c r="E480" s="6">
        <f t="shared" si="113"/>
        <v>1.7761034444444443</v>
      </c>
      <c r="F480" s="6">
        <f>SUM($D$8:D480)</f>
        <v>11371267.87999999</v>
      </c>
      <c r="G480" s="6">
        <f t="shared" si="109"/>
        <v>446406.48</v>
      </c>
      <c r="H480" s="23">
        <f t="shared" si="114"/>
        <v>-0.34281296</v>
      </c>
      <c r="I480" s="31">
        <f t="shared" si="101"/>
        <v>0.98902998527999997</v>
      </c>
      <c r="J480" s="16">
        <f t="shared" si="115"/>
        <v>40.814122737053765</v>
      </c>
      <c r="K480" s="24" t="s">
        <v>497</v>
      </c>
      <c r="L480" s="25">
        <f t="shared" si="110"/>
        <v>61241</v>
      </c>
      <c r="M480" s="26">
        <f t="shared" si="116"/>
        <v>0</v>
      </c>
      <c r="N480" s="27">
        <f t="shared" si="117"/>
        <v>0</v>
      </c>
      <c r="O480" s="27">
        <f t="shared" si="118"/>
        <v>0</v>
      </c>
    </row>
    <row r="481" spans="1:15" ht="13.2" x14ac:dyDescent="0.25">
      <c r="A481" s="13" t="s">
        <v>498</v>
      </c>
      <c r="B481" s="17">
        <f t="shared" si="111"/>
        <v>60052</v>
      </c>
      <c r="C481" s="5">
        <f>125</f>
        <v>125</v>
      </c>
      <c r="D481" s="6">
        <f t="shared" si="112"/>
        <v>53718.52</v>
      </c>
      <c r="E481" s="6">
        <f t="shared" si="113"/>
        <v>2.2227161111111111</v>
      </c>
      <c r="F481" s="6">
        <f>SUM($D$8:D481)</f>
        <v>11424986.399999989</v>
      </c>
      <c r="G481" s="6">
        <f t="shared" si="109"/>
        <v>446281.48</v>
      </c>
      <c r="H481" s="23">
        <f t="shared" si="114"/>
        <v>-0.34256296000000003</v>
      </c>
      <c r="I481" s="31">
        <f t="shared" si="101"/>
        <v>0.98903798527999998</v>
      </c>
      <c r="J481" s="16">
        <f t="shared" si="115"/>
        <v>40.99582274379501</v>
      </c>
      <c r="K481" s="24" t="s">
        <v>498</v>
      </c>
      <c r="L481" s="25">
        <f t="shared" si="110"/>
        <v>61271</v>
      </c>
      <c r="M481" s="26">
        <f t="shared" si="116"/>
        <v>0</v>
      </c>
      <c r="N481" s="27">
        <f t="shared" si="117"/>
        <v>0</v>
      </c>
      <c r="O481" s="27">
        <f t="shared" si="118"/>
        <v>0</v>
      </c>
    </row>
    <row r="482" spans="1:15" ht="13.2" x14ac:dyDescent="0.25">
      <c r="A482" s="13" t="s">
        <v>499</v>
      </c>
      <c r="B482" s="17">
        <f t="shared" si="111"/>
        <v>60083</v>
      </c>
      <c r="C482" s="5">
        <f>125</f>
        <v>125</v>
      </c>
      <c r="D482" s="6">
        <f t="shared" si="112"/>
        <v>53843.519999999997</v>
      </c>
      <c r="E482" s="6">
        <f t="shared" si="113"/>
        <v>2.6703704444444445</v>
      </c>
      <c r="F482" s="6">
        <f>SUM($D$8:D482)</f>
        <v>11478829.919999989</v>
      </c>
      <c r="G482" s="6">
        <f t="shared" si="109"/>
        <v>446156.48</v>
      </c>
      <c r="H482" s="23">
        <f t="shared" si="114"/>
        <v>-0.34231296</v>
      </c>
      <c r="I482" s="31">
        <f t="shared" si="101"/>
        <v>0.98904598527999998</v>
      </c>
      <c r="J482" s="16">
        <f t="shared" si="115"/>
        <v>41.177988870074017</v>
      </c>
      <c r="K482" s="24" t="s">
        <v>499</v>
      </c>
      <c r="L482" s="25">
        <f t="shared" si="110"/>
        <v>61302</v>
      </c>
      <c r="M482" s="26">
        <f t="shared" si="116"/>
        <v>0</v>
      </c>
      <c r="N482" s="27">
        <f t="shared" si="117"/>
        <v>0</v>
      </c>
      <c r="O482" s="27">
        <f t="shared" si="118"/>
        <v>0</v>
      </c>
    </row>
    <row r="483" spans="1:15" ht="13.2" x14ac:dyDescent="0.25">
      <c r="A483" s="13" t="s">
        <v>500</v>
      </c>
      <c r="B483" s="17">
        <f t="shared" si="111"/>
        <v>60113</v>
      </c>
      <c r="C483" s="5">
        <f>125</f>
        <v>125</v>
      </c>
      <c r="D483" s="6">
        <f t="shared" si="112"/>
        <v>53968.52</v>
      </c>
      <c r="E483" s="6">
        <f t="shared" si="113"/>
        <v>3.1190664444444445</v>
      </c>
      <c r="F483" s="6">
        <f>SUM($D$8:D483)</f>
        <v>11532798.439999988</v>
      </c>
      <c r="G483" s="6">
        <f t="shared" si="109"/>
        <v>446031.48</v>
      </c>
      <c r="H483" s="23">
        <f t="shared" si="114"/>
        <v>-0.34206296000000003</v>
      </c>
      <c r="I483" s="31">
        <f t="shared" si="101"/>
        <v>0.98905398527999999</v>
      </c>
      <c r="J483" s="16">
        <f t="shared" si="115"/>
        <v>41.360621125977715</v>
      </c>
      <c r="K483" s="24" t="s">
        <v>500</v>
      </c>
      <c r="L483" s="25">
        <f t="shared" si="110"/>
        <v>61332</v>
      </c>
      <c r="M483" s="26">
        <f t="shared" si="116"/>
        <v>0</v>
      </c>
      <c r="N483" s="27">
        <f t="shared" si="117"/>
        <v>0</v>
      </c>
      <c r="O483" s="27">
        <f t="shared" si="118"/>
        <v>0</v>
      </c>
    </row>
    <row r="484" spans="1:15" ht="13.2" x14ac:dyDescent="0.25">
      <c r="A484" s="13" t="s">
        <v>501</v>
      </c>
      <c r="B484" s="17">
        <f t="shared" si="111"/>
        <v>60144</v>
      </c>
      <c r="C484" s="5">
        <f>125</f>
        <v>125</v>
      </c>
      <c r="D484" s="6">
        <f t="shared" si="112"/>
        <v>54093.52</v>
      </c>
      <c r="E484" s="6">
        <f t="shared" si="113"/>
        <v>3.5688041111111111</v>
      </c>
      <c r="F484" s="6">
        <f>SUM($D$8:D484)</f>
        <v>11586891.959999988</v>
      </c>
      <c r="G484" s="6">
        <f t="shared" si="109"/>
        <v>445906.48</v>
      </c>
      <c r="H484" s="23">
        <f t="shared" si="114"/>
        <v>-0.34181296</v>
      </c>
      <c r="I484" s="31">
        <f t="shared" si="101"/>
        <v>0.98906198528</v>
      </c>
      <c r="J484" s="16">
        <f t="shared" si="115"/>
        <v>41.543719520150539</v>
      </c>
      <c r="K484" s="24" t="s">
        <v>501</v>
      </c>
      <c r="L484" s="25">
        <f t="shared" si="110"/>
        <v>61363</v>
      </c>
      <c r="M484" s="26">
        <f t="shared" si="116"/>
        <v>0</v>
      </c>
      <c r="N484" s="27">
        <f t="shared" si="117"/>
        <v>0</v>
      </c>
      <c r="O484" s="27">
        <f t="shared" si="118"/>
        <v>0</v>
      </c>
    </row>
    <row r="485" spans="1:15" ht="13.2" x14ac:dyDescent="0.25">
      <c r="A485" s="13" t="s">
        <v>502</v>
      </c>
      <c r="B485" s="17">
        <f t="shared" si="111"/>
        <v>60175</v>
      </c>
      <c r="C485" s="5">
        <f>125</f>
        <v>125</v>
      </c>
      <c r="D485" s="6">
        <f t="shared" si="112"/>
        <v>54218.52</v>
      </c>
      <c r="E485" s="6">
        <f t="shared" si="113"/>
        <v>4.0195834444444447</v>
      </c>
      <c r="F485" s="6">
        <f>SUM($D$8:D485)</f>
        <v>11641110.479999987</v>
      </c>
      <c r="G485" s="6">
        <f t="shared" si="109"/>
        <v>445781.48</v>
      </c>
      <c r="H485" s="23">
        <f t="shared" si="114"/>
        <v>-0.34156296000000003</v>
      </c>
      <c r="I485" s="31">
        <f t="shared" si="101"/>
        <v>0.98906998528000001</v>
      </c>
      <c r="J485" s="16">
        <f t="shared" si="115"/>
        <v>41.72728405979521</v>
      </c>
      <c r="K485" s="24" t="s">
        <v>502</v>
      </c>
      <c r="L485" s="25">
        <f t="shared" si="110"/>
        <v>61394</v>
      </c>
      <c r="M485" s="26">
        <f t="shared" si="116"/>
        <v>0</v>
      </c>
      <c r="N485" s="27">
        <f t="shared" si="117"/>
        <v>0</v>
      </c>
      <c r="O485" s="27">
        <f t="shared" si="118"/>
        <v>0</v>
      </c>
    </row>
    <row r="486" spans="1:15" ht="13.2" x14ac:dyDescent="0.25">
      <c r="A486" s="13" t="s">
        <v>503</v>
      </c>
      <c r="B486" s="17">
        <f t="shared" si="111"/>
        <v>60205</v>
      </c>
      <c r="C486" s="5">
        <f>125</f>
        <v>125</v>
      </c>
      <c r="D486" s="6">
        <f t="shared" si="112"/>
        <v>54343.519999999997</v>
      </c>
      <c r="E486" s="6">
        <f t="shared" si="113"/>
        <v>4.4714044444444445</v>
      </c>
      <c r="F486" s="6">
        <f>SUM($D$8:D486)</f>
        <v>11695453.999999987</v>
      </c>
      <c r="G486" s="6">
        <f t="shared" si="109"/>
        <v>445656.48</v>
      </c>
      <c r="H486" s="23">
        <f t="shared" si="114"/>
        <v>-0.34131296</v>
      </c>
      <c r="I486" s="31">
        <f t="shared" si="101"/>
        <v>0.98907798528000002</v>
      </c>
      <c r="J486" s="16">
        <f t="shared" si="115"/>
        <v>41.911314750673675</v>
      </c>
      <c r="K486" s="24" t="s">
        <v>503</v>
      </c>
      <c r="L486" s="25">
        <f t="shared" si="110"/>
        <v>61423</v>
      </c>
      <c r="M486" s="26">
        <f t="shared" si="116"/>
        <v>0</v>
      </c>
      <c r="N486" s="27">
        <f t="shared" si="117"/>
        <v>0</v>
      </c>
      <c r="O486" s="27">
        <f t="shared" si="118"/>
        <v>0</v>
      </c>
    </row>
    <row r="487" spans="1:15" ht="13.2" x14ac:dyDescent="0.25">
      <c r="A487" s="13" t="s">
        <v>504</v>
      </c>
      <c r="B487" s="17">
        <f t="shared" si="111"/>
        <v>60236</v>
      </c>
      <c r="C487" s="5">
        <f>125</f>
        <v>125</v>
      </c>
      <c r="D487" s="6">
        <f t="shared" si="112"/>
        <v>54468.52</v>
      </c>
      <c r="E487" s="6">
        <f t="shared" si="113"/>
        <v>4.9242671111111109</v>
      </c>
      <c r="F487" s="6">
        <f>SUM($D$8:D487)</f>
        <v>11749922.519999987</v>
      </c>
      <c r="G487" s="6">
        <f t="shared" si="109"/>
        <v>445531.48</v>
      </c>
      <c r="H487" s="23">
        <f t="shared" si="114"/>
        <v>-0.34106296000000003</v>
      </c>
      <c r="I487" s="31">
        <f t="shared" si="101"/>
        <v>0.98908598528000002</v>
      </c>
      <c r="J487" s="16">
        <f t="shared" si="115"/>
        <v>42.095811597108046</v>
      </c>
      <c r="K487" s="24" t="s">
        <v>504</v>
      </c>
      <c r="L487" s="25">
        <f t="shared" si="110"/>
        <v>61454</v>
      </c>
      <c r="M487" s="26">
        <f t="shared" si="116"/>
        <v>0</v>
      </c>
      <c r="N487" s="27">
        <f t="shared" si="117"/>
        <v>0</v>
      </c>
      <c r="O487" s="27">
        <f t="shared" si="118"/>
        <v>0</v>
      </c>
    </row>
    <row r="488" spans="1:15" ht="13.2" x14ac:dyDescent="0.25">
      <c r="A488" s="13" t="s">
        <v>505</v>
      </c>
      <c r="B488" s="17">
        <f t="shared" si="111"/>
        <v>60266</v>
      </c>
      <c r="C488" s="5">
        <f>125</f>
        <v>125</v>
      </c>
      <c r="D488" s="6">
        <f t="shared" si="112"/>
        <v>54593.52</v>
      </c>
      <c r="E488" s="6">
        <f t="shared" si="113"/>
        <v>5.3781714444444439</v>
      </c>
      <c r="F488" s="6">
        <f>SUM($D$8:D488)</f>
        <v>11804516.039999986</v>
      </c>
      <c r="G488" s="6">
        <f t="shared" si="109"/>
        <v>445406.48</v>
      </c>
      <c r="H488" s="23">
        <f t="shared" si="114"/>
        <v>-0.34081296</v>
      </c>
      <c r="I488" s="31">
        <f t="shared" si="101"/>
        <v>0.98909398528000003</v>
      </c>
      <c r="J488" s="16">
        <f t="shared" si="115"/>
        <v>42.280774601981477</v>
      </c>
      <c r="K488" s="24" t="s">
        <v>505</v>
      </c>
      <c r="L488" s="25">
        <f t="shared" si="110"/>
        <v>61484</v>
      </c>
      <c r="M488" s="26">
        <f t="shared" si="116"/>
        <v>0</v>
      </c>
      <c r="N488" s="27">
        <f t="shared" si="117"/>
        <v>0</v>
      </c>
      <c r="O488" s="27">
        <f t="shared" si="118"/>
        <v>0</v>
      </c>
    </row>
    <row r="489" spans="1:15" ht="13.2" x14ac:dyDescent="0.25">
      <c r="A489" s="13" t="s">
        <v>506</v>
      </c>
      <c r="B489" s="17">
        <f t="shared" si="111"/>
        <v>60297</v>
      </c>
      <c r="C489" s="5">
        <f>125</f>
        <v>125</v>
      </c>
      <c r="D489" s="6">
        <f t="shared" si="112"/>
        <v>54723.899999999994</v>
      </c>
      <c r="E489" s="6">
        <f t="shared" si="113"/>
        <v>0.45499083333333329</v>
      </c>
      <c r="F489" s="6">
        <f>SUM($D$8:D489)</f>
        <v>11859239.939999986</v>
      </c>
      <c r="G489" s="6">
        <f t="shared" si="109"/>
        <v>445276.1</v>
      </c>
      <c r="H489" s="23">
        <f t="shared" si="114"/>
        <v>-0.34055220000000003</v>
      </c>
      <c r="I489" s="31">
        <f t="shared" ref="I489:I552" si="119">1-64*($M$5-0.004*$C$2)/$C$2*H489</f>
        <v>0.9891023296</v>
      </c>
      <c r="J489" s="16">
        <f t="shared" si="115"/>
        <v>42.467175265694827</v>
      </c>
      <c r="K489" s="24" t="s">
        <v>506</v>
      </c>
      <c r="L489" s="25">
        <f t="shared" si="110"/>
        <v>61515</v>
      </c>
      <c r="M489" s="26">
        <f t="shared" si="116"/>
        <v>0</v>
      </c>
      <c r="N489" s="27">
        <f t="shared" si="117"/>
        <v>0</v>
      </c>
      <c r="O489" s="27">
        <f t="shared" si="118"/>
        <v>0</v>
      </c>
    </row>
    <row r="490" spans="1:15" ht="13.2" x14ac:dyDescent="0.25">
      <c r="A490" s="13" t="s">
        <v>507</v>
      </c>
      <c r="B490" s="17">
        <f t="shared" si="111"/>
        <v>60326</v>
      </c>
      <c r="C490" s="5">
        <f>125</f>
        <v>125</v>
      </c>
      <c r="D490" s="6">
        <f t="shared" si="112"/>
        <v>54848.899999999994</v>
      </c>
      <c r="E490" s="6">
        <f t="shared" si="113"/>
        <v>0.91109277777777775</v>
      </c>
      <c r="F490" s="6">
        <f>SUM($D$8:D490)</f>
        <v>11914088.839999987</v>
      </c>
      <c r="G490" s="6">
        <f t="shared" si="109"/>
        <v>445151.1</v>
      </c>
      <c r="H490" s="23">
        <f t="shared" si="114"/>
        <v>-0.3403022</v>
      </c>
      <c r="I490" s="31">
        <f t="shared" si="119"/>
        <v>0.9891103296</v>
      </c>
      <c r="J490" s="16">
        <f t="shared" si="115"/>
        <v>42.653091164094185</v>
      </c>
      <c r="K490" s="24" t="s">
        <v>507</v>
      </c>
      <c r="L490" s="25">
        <f t="shared" si="110"/>
        <v>61545</v>
      </c>
      <c r="M490" s="26">
        <f t="shared" si="116"/>
        <v>0</v>
      </c>
      <c r="N490" s="27">
        <f t="shared" si="117"/>
        <v>0</v>
      </c>
      <c r="O490" s="27">
        <f t="shared" si="118"/>
        <v>0</v>
      </c>
    </row>
    <row r="491" spans="1:15" ht="13.2" x14ac:dyDescent="0.25">
      <c r="A491" s="13" t="s">
        <v>508</v>
      </c>
      <c r="B491" s="17">
        <f t="shared" si="111"/>
        <v>60356</v>
      </c>
      <c r="C491" s="5">
        <f>125</f>
        <v>125</v>
      </c>
      <c r="D491" s="6">
        <f t="shared" si="112"/>
        <v>54973.899999999994</v>
      </c>
      <c r="E491" s="6">
        <f t="shared" si="113"/>
        <v>1.3681669444444444</v>
      </c>
      <c r="F491" s="6">
        <f>SUM($D$8:D491)</f>
        <v>11969062.739999987</v>
      </c>
      <c r="G491" s="6">
        <f t="shared" si="109"/>
        <v>445026.1</v>
      </c>
      <c r="H491" s="23">
        <f t="shared" si="114"/>
        <v>-0.34005220000000003</v>
      </c>
      <c r="I491" s="31">
        <f t="shared" si="119"/>
        <v>0.98911832960000001</v>
      </c>
      <c r="J491" s="16">
        <f t="shared" si="115"/>
        <v>42.839473230489077</v>
      </c>
      <c r="K491" s="24" t="s">
        <v>508</v>
      </c>
      <c r="L491" s="25">
        <f t="shared" si="110"/>
        <v>61576</v>
      </c>
      <c r="M491" s="26">
        <f t="shared" si="116"/>
        <v>0</v>
      </c>
      <c r="N491" s="27">
        <f t="shared" si="117"/>
        <v>0</v>
      </c>
      <c r="O491" s="27">
        <f t="shared" si="118"/>
        <v>0</v>
      </c>
    </row>
    <row r="492" spans="1:15" ht="13.2" x14ac:dyDescent="0.25">
      <c r="A492" s="13" t="s">
        <v>509</v>
      </c>
      <c r="B492" s="17">
        <f t="shared" si="111"/>
        <v>60387</v>
      </c>
      <c r="C492" s="5">
        <f>125</f>
        <v>125</v>
      </c>
      <c r="D492" s="6">
        <f t="shared" si="112"/>
        <v>55098.899999999994</v>
      </c>
      <c r="E492" s="6">
        <f t="shared" si="113"/>
        <v>1.8262827777777777</v>
      </c>
      <c r="F492" s="6">
        <f>SUM($D$8:D492)</f>
        <v>12024161.639999988</v>
      </c>
      <c r="G492" s="6">
        <f t="shared" si="109"/>
        <v>444901.1</v>
      </c>
      <c r="H492" s="23">
        <f t="shared" si="114"/>
        <v>-0.33980220000000005</v>
      </c>
      <c r="I492" s="31">
        <f t="shared" si="119"/>
        <v>0.98912632960000002</v>
      </c>
      <c r="J492" s="16">
        <f t="shared" si="115"/>
        <v>43.026321461951454</v>
      </c>
      <c r="K492" s="24" t="s">
        <v>509</v>
      </c>
      <c r="L492" s="25">
        <f t="shared" si="110"/>
        <v>61607</v>
      </c>
      <c r="M492" s="26">
        <f t="shared" si="116"/>
        <v>0</v>
      </c>
      <c r="N492" s="27">
        <f t="shared" si="117"/>
        <v>0</v>
      </c>
      <c r="O492" s="27">
        <f t="shared" si="118"/>
        <v>0</v>
      </c>
    </row>
    <row r="493" spans="1:15" ht="13.2" x14ac:dyDescent="0.25">
      <c r="A493" s="13" t="s">
        <v>508</v>
      </c>
      <c r="B493" s="17">
        <f t="shared" si="111"/>
        <v>60417</v>
      </c>
      <c r="C493" s="5">
        <f>125</f>
        <v>125</v>
      </c>
      <c r="D493" s="6">
        <f t="shared" si="112"/>
        <v>55223.899999999994</v>
      </c>
      <c r="E493" s="6">
        <f t="shared" si="113"/>
        <v>2.2854402777777776</v>
      </c>
      <c r="F493" s="6">
        <f>SUM($D$8:D493)</f>
        <v>12079385.539999988</v>
      </c>
      <c r="G493" s="6">
        <f t="shared" si="109"/>
        <v>444776.1</v>
      </c>
      <c r="H493" s="23">
        <f t="shared" si="114"/>
        <v>-0.33955220000000003</v>
      </c>
      <c r="I493" s="31">
        <f t="shared" si="119"/>
        <v>0.98913432960000003</v>
      </c>
      <c r="J493" s="16">
        <f t="shared" si="115"/>
        <v>43.213635854119225</v>
      </c>
      <c r="K493" s="24" t="s">
        <v>508</v>
      </c>
      <c r="L493" s="25">
        <f t="shared" si="110"/>
        <v>61637</v>
      </c>
      <c r="M493" s="26">
        <f t="shared" si="116"/>
        <v>0</v>
      </c>
      <c r="N493" s="27">
        <f t="shared" si="117"/>
        <v>0</v>
      </c>
      <c r="O493" s="27">
        <f t="shared" si="118"/>
        <v>0</v>
      </c>
    </row>
    <row r="494" spans="1:15" ht="13.2" x14ac:dyDescent="0.25">
      <c r="A494" s="13" t="s">
        <v>509</v>
      </c>
      <c r="B494" s="17">
        <f t="shared" si="111"/>
        <v>60448</v>
      </c>
      <c r="C494" s="5">
        <f>125</f>
        <v>125</v>
      </c>
      <c r="D494" s="6">
        <f t="shared" si="112"/>
        <v>55348.899999999994</v>
      </c>
      <c r="E494" s="6">
        <f t="shared" si="113"/>
        <v>2.7456394444444441</v>
      </c>
      <c r="F494" s="6">
        <f>SUM($D$8:D494)</f>
        <v>12134734.439999988</v>
      </c>
      <c r="G494" s="6">
        <f t="shared" si="109"/>
        <v>444651.1</v>
      </c>
      <c r="H494" s="23">
        <f t="shared" si="114"/>
        <v>-0.3393022</v>
      </c>
      <c r="I494" s="31">
        <f t="shared" si="119"/>
        <v>0.98914232960000004</v>
      </c>
      <c r="J494" s="16">
        <f t="shared" si="115"/>
        <v>43.401416401197238</v>
      </c>
      <c r="K494" s="24" t="s">
        <v>509</v>
      </c>
      <c r="L494" s="25">
        <f t="shared" si="110"/>
        <v>61668</v>
      </c>
      <c r="M494" s="26">
        <f t="shared" si="116"/>
        <v>0</v>
      </c>
      <c r="N494" s="27">
        <f t="shared" si="117"/>
        <v>0</v>
      </c>
      <c r="O494" s="27">
        <f t="shared" si="118"/>
        <v>0</v>
      </c>
    </row>
    <row r="495" spans="1:15" ht="13.2" x14ac:dyDescent="0.25">
      <c r="A495" s="13" t="s">
        <v>510</v>
      </c>
      <c r="B495" s="17">
        <f t="shared" si="111"/>
        <v>60478</v>
      </c>
      <c r="C495" s="5">
        <f>125</f>
        <v>125</v>
      </c>
      <c r="D495" s="6">
        <f t="shared" si="112"/>
        <v>55473.899999999994</v>
      </c>
      <c r="E495" s="6">
        <f t="shared" si="113"/>
        <v>3.2068802777777776</v>
      </c>
      <c r="F495" s="6">
        <f>SUM($D$8:D495)</f>
        <v>12190208.339999989</v>
      </c>
      <c r="G495" s="6">
        <f t="shared" si="109"/>
        <v>444526.1</v>
      </c>
      <c r="H495" s="23">
        <f t="shared" si="114"/>
        <v>-0.33905220000000003</v>
      </c>
      <c r="I495" s="31">
        <f t="shared" si="119"/>
        <v>0.98915032960000004</v>
      </c>
      <c r="J495" s="16">
        <f t="shared" si="115"/>
        <v>43.589663095958379</v>
      </c>
      <c r="K495" s="24" t="s">
        <v>510</v>
      </c>
      <c r="L495" s="25">
        <f t="shared" si="110"/>
        <v>61698</v>
      </c>
      <c r="M495" s="26">
        <f t="shared" si="116"/>
        <v>0</v>
      </c>
      <c r="N495" s="27">
        <f t="shared" si="117"/>
        <v>0</v>
      </c>
      <c r="O495" s="27">
        <f t="shared" si="118"/>
        <v>0</v>
      </c>
    </row>
    <row r="496" spans="1:15" ht="13.2" x14ac:dyDescent="0.25">
      <c r="A496" s="13" t="s">
        <v>511</v>
      </c>
      <c r="B496" s="17">
        <f t="shared" si="111"/>
        <v>60509</v>
      </c>
      <c r="C496" s="5">
        <f>125</f>
        <v>125</v>
      </c>
      <c r="D496" s="6">
        <f t="shared" si="112"/>
        <v>55598.899999999994</v>
      </c>
      <c r="E496" s="6">
        <f t="shared" si="113"/>
        <v>3.6691627777777778</v>
      </c>
      <c r="F496" s="6">
        <f>SUM($D$8:D496)</f>
        <v>12245807.239999989</v>
      </c>
      <c r="G496" s="6">
        <f t="shared" si="109"/>
        <v>444401.1</v>
      </c>
      <c r="H496" s="23">
        <f t="shared" si="114"/>
        <v>-0.33880220000000005</v>
      </c>
      <c r="I496" s="31">
        <f t="shared" si="119"/>
        <v>0.98915832960000005</v>
      </c>
      <c r="J496" s="16">
        <f t="shared" si="115"/>
        <v>43.778375929744556</v>
      </c>
      <c r="K496" s="24" t="s">
        <v>511</v>
      </c>
      <c r="L496" s="25">
        <f t="shared" si="110"/>
        <v>61729</v>
      </c>
      <c r="M496" s="26">
        <f t="shared" si="116"/>
        <v>0</v>
      </c>
      <c r="N496" s="27">
        <f t="shared" si="117"/>
        <v>0</v>
      </c>
      <c r="O496" s="27">
        <f t="shared" si="118"/>
        <v>0</v>
      </c>
    </row>
    <row r="497" spans="1:15" ht="13.2" x14ac:dyDescent="0.25">
      <c r="A497" s="13" t="s">
        <v>512</v>
      </c>
      <c r="B497" s="17">
        <f t="shared" si="111"/>
        <v>60540</v>
      </c>
      <c r="C497" s="5">
        <f>125</f>
        <v>125</v>
      </c>
      <c r="D497" s="6">
        <f t="shared" si="112"/>
        <v>55723.899999999994</v>
      </c>
      <c r="E497" s="6">
        <f t="shared" si="113"/>
        <v>4.1324869444444445</v>
      </c>
      <c r="F497" s="6">
        <f>SUM($D$8:D497)</f>
        <v>12301531.139999989</v>
      </c>
      <c r="G497" s="6">
        <f t="shared" si="109"/>
        <v>444276.1</v>
      </c>
      <c r="H497" s="23">
        <f t="shared" si="114"/>
        <v>-0.33855220000000003</v>
      </c>
      <c r="I497" s="31">
        <f t="shared" si="119"/>
        <v>0.98916632959999995</v>
      </c>
      <c r="J497" s="16">
        <f t="shared" si="115"/>
        <v>43.967554892467831</v>
      </c>
      <c r="K497" s="24" t="s">
        <v>512</v>
      </c>
      <c r="L497" s="25">
        <f t="shared" si="110"/>
        <v>61760</v>
      </c>
      <c r="M497" s="26">
        <f t="shared" si="116"/>
        <v>0</v>
      </c>
      <c r="N497" s="27">
        <f t="shared" si="117"/>
        <v>0</v>
      </c>
      <c r="O497" s="27">
        <f t="shared" si="118"/>
        <v>0</v>
      </c>
    </row>
    <row r="498" spans="1:15" ht="13.2" x14ac:dyDescent="0.25">
      <c r="A498" s="13" t="s">
        <v>513</v>
      </c>
      <c r="B498" s="17">
        <f t="shared" si="111"/>
        <v>60570</v>
      </c>
      <c r="C498" s="5">
        <f>125</f>
        <v>125</v>
      </c>
      <c r="D498" s="6">
        <f t="shared" si="112"/>
        <v>55848.899999999994</v>
      </c>
      <c r="E498" s="6">
        <f t="shared" si="113"/>
        <v>4.5968527777777775</v>
      </c>
      <c r="F498" s="6">
        <f>SUM($D$8:D498)</f>
        <v>12357380.03999999</v>
      </c>
      <c r="G498" s="6">
        <f t="shared" si="109"/>
        <v>444151.1</v>
      </c>
      <c r="H498" s="23">
        <f t="shared" si="114"/>
        <v>-0.3383022</v>
      </c>
      <c r="I498" s="31">
        <f t="shared" si="119"/>
        <v>0.98917432959999996</v>
      </c>
      <c r="J498" s="16">
        <f t="shared" si="115"/>
        <v>44.15719997261148</v>
      </c>
      <c r="K498" s="24" t="s">
        <v>513</v>
      </c>
      <c r="L498" s="25">
        <f t="shared" si="110"/>
        <v>61788</v>
      </c>
      <c r="M498" s="26">
        <f t="shared" si="116"/>
        <v>0</v>
      </c>
      <c r="N498" s="27">
        <f t="shared" si="117"/>
        <v>0</v>
      </c>
      <c r="O498" s="27">
        <f t="shared" si="118"/>
        <v>0</v>
      </c>
    </row>
    <row r="499" spans="1:15" ht="13.2" x14ac:dyDescent="0.25">
      <c r="A499" s="13" t="s">
        <v>514</v>
      </c>
      <c r="B499" s="17">
        <f t="shared" si="111"/>
        <v>60601</v>
      </c>
      <c r="C499" s="5">
        <f>125</f>
        <v>125</v>
      </c>
      <c r="D499" s="6">
        <f t="shared" si="112"/>
        <v>55973.899999999994</v>
      </c>
      <c r="E499" s="6">
        <f t="shared" si="113"/>
        <v>5.0622602777777779</v>
      </c>
      <c r="F499" s="6">
        <f>SUM($D$8:D499)</f>
        <v>12413353.93999999</v>
      </c>
      <c r="G499" s="6">
        <f t="shared" si="109"/>
        <v>444026.1</v>
      </c>
      <c r="H499" s="23">
        <f t="shared" si="114"/>
        <v>-0.33805220000000002</v>
      </c>
      <c r="I499" s="31">
        <f t="shared" si="119"/>
        <v>0.98918232959999997</v>
      </c>
      <c r="J499" s="16">
        <f t="shared" si="115"/>
        <v>44.347311157231111</v>
      </c>
      <c r="K499" s="24" t="s">
        <v>514</v>
      </c>
      <c r="L499" s="25">
        <f t="shared" si="110"/>
        <v>61819</v>
      </c>
      <c r="M499" s="26">
        <f t="shared" si="116"/>
        <v>0</v>
      </c>
      <c r="N499" s="27">
        <f t="shared" si="117"/>
        <v>0</v>
      </c>
      <c r="O499" s="27">
        <f t="shared" si="118"/>
        <v>0</v>
      </c>
    </row>
    <row r="500" spans="1:15" ht="13.2" x14ac:dyDescent="0.25">
      <c r="A500" s="13" t="s">
        <v>515</v>
      </c>
      <c r="B500" s="17">
        <f t="shared" si="111"/>
        <v>60631</v>
      </c>
      <c r="C500" s="5">
        <f>125</f>
        <v>125</v>
      </c>
      <c r="D500" s="6">
        <f t="shared" si="112"/>
        <v>56098.899999999994</v>
      </c>
      <c r="E500" s="6">
        <f t="shared" si="113"/>
        <v>5.5287094444444449</v>
      </c>
      <c r="F500" s="6">
        <f>SUM($D$8:D500)</f>
        <v>12469452.839999991</v>
      </c>
      <c r="G500" s="6">
        <f t="shared" si="109"/>
        <v>443901.1</v>
      </c>
      <c r="H500" s="23">
        <f t="shared" si="114"/>
        <v>-0.33780220000000005</v>
      </c>
      <c r="I500" s="31">
        <f t="shared" si="119"/>
        <v>0.98919032959999997</v>
      </c>
      <c r="J500" s="16">
        <f t="shared" si="115"/>
        <v>44.53788843195575</v>
      </c>
      <c r="K500" s="24" t="s">
        <v>515</v>
      </c>
      <c r="L500" s="25">
        <f t="shared" si="110"/>
        <v>61849</v>
      </c>
      <c r="M500" s="26">
        <f t="shared" si="116"/>
        <v>0</v>
      </c>
      <c r="N500" s="27">
        <f t="shared" si="117"/>
        <v>0</v>
      </c>
      <c r="O500" s="27">
        <f t="shared" si="118"/>
        <v>0</v>
      </c>
    </row>
    <row r="501" spans="1:15" ht="13.2" x14ac:dyDescent="0.25">
      <c r="A501" s="13" t="s">
        <v>516</v>
      </c>
      <c r="B501" s="17">
        <f t="shared" si="111"/>
        <v>60662</v>
      </c>
      <c r="C501" s="5">
        <f>125</f>
        <v>125</v>
      </c>
      <c r="D501" s="6">
        <f t="shared" si="112"/>
        <v>56229.429999999993</v>
      </c>
      <c r="E501" s="6">
        <f t="shared" si="113"/>
        <v>0.46753691666666658</v>
      </c>
      <c r="F501" s="6">
        <f>SUM($D$8:D501)</f>
        <v>12525682.26999999</v>
      </c>
      <c r="G501" s="6">
        <f t="shared" si="109"/>
        <v>443770.57</v>
      </c>
      <c r="H501" s="23">
        <f t="shared" si="114"/>
        <v>-0.33754114000000002</v>
      </c>
      <c r="I501" s="31">
        <f t="shared" si="119"/>
        <v>0.98919868351999996</v>
      </c>
      <c r="J501" s="16">
        <f t="shared" si="115"/>
        <v>44.729986979749476</v>
      </c>
      <c r="K501" s="24" t="s">
        <v>516</v>
      </c>
      <c r="L501" s="25">
        <f t="shared" si="110"/>
        <v>61880</v>
      </c>
      <c r="M501" s="26">
        <f t="shared" si="116"/>
        <v>0</v>
      </c>
      <c r="N501" s="27">
        <f t="shared" si="117"/>
        <v>0</v>
      </c>
      <c r="O501" s="27">
        <f t="shared" si="118"/>
        <v>0</v>
      </c>
    </row>
    <row r="502" spans="1:15" ht="13.2" x14ac:dyDescent="0.25">
      <c r="A502" s="13" t="s">
        <v>517</v>
      </c>
      <c r="B502" s="17">
        <f t="shared" si="111"/>
        <v>60691</v>
      </c>
      <c r="C502" s="5">
        <f>125</f>
        <v>125</v>
      </c>
      <c r="D502" s="6">
        <f t="shared" si="112"/>
        <v>56354.429999999993</v>
      </c>
      <c r="E502" s="6">
        <f t="shared" si="113"/>
        <v>0.93618494444444433</v>
      </c>
      <c r="F502" s="6">
        <f>SUM($D$8:D502)</f>
        <v>12582036.69999999</v>
      </c>
      <c r="G502" s="6">
        <f t="shared" si="109"/>
        <v>443645.57</v>
      </c>
      <c r="H502" s="23">
        <f t="shared" si="114"/>
        <v>-0.33729114000000004</v>
      </c>
      <c r="I502" s="31">
        <f t="shared" si="119"/>
        <v>0.98920668351999996</v>
      </c>
      <c r="J502" s="16">
        <f t="shared" si="115"/>
        <v>44.921517664952766</v>
      </c>
      <c r="K502" s="24" t="s">
        <v>517</v>
      </c>
      <c r="L502" s="25">
        <f t="shared" si="110"/>
        <v>61910</v>
      </c>
      <c r="M502" s="26">
        <f t="shared" si="116"/>
        <v>0</v>
      </c>
      <c r="N502" s="27">
        <f t="shared" si="117"/>
        <v>0</v>
      </c>
      <c r="O502" s="27">
        <f t="shared" si="118"/>
        <v>0</v>
      </c>
    </row>
    <row r="503" spans="1:15" ht="13.2" x14ac:dyDescent="0.25">
      <c r="A503" s="13" t="s">
        <v>518</v>
      </c>
      <c r="B503" s="17">
        <f t="shared" si="111"/>
        <v>60721</v>
      </c>
      <c r="C503" s="5">
        <f>125</f>
        <v>125</v>
      </c>
      <c r="D503" s="6">
        <f t="shared" si="112"/>
        <v>56479.429999999993</v>
      </c>
      <c r="E503" s="6">
        <f t="shared" si="113"/>
        <v>1.4058051944444443</v>
      </c>
      <c r="F503" s="6">
        <f>SUM($D$8:D503)</f>
        <v>12638516.12999999</v>
      </c>
      <c r="G503" s="6">
        <f t="shared" si="109"/>
        <v>443520.57</v>
      </c>
      <c r="H503" s="23">
        <f t="shared" si="114"/>
        <v>-0.33704114000000002</v>
      </c>
      <c r="I503" s="31">
        <f t="shared" si="119"/>
        <v>0.98921468351999997</v>
      </c>
      <c r="J503" s="16">
        <f t="shared" si="115"/>
        <v>45.113514397862012</v>
      </c>
      <c r="K503" s="24" t="s">
        <v>518</v>
      </c>
      <c r="L503" s="25">
        <f t="shared" si="110"/>
        <v>61941</v>
      </c>
      <c r="M503" s="26">
        <f t="shared" si="116"/>
        <v>0</v>
      </c>
      <c r="N503" s="27">
        <f t="shared" si="117"/>
        <v>0</v>
      </c>
      <c r="O503" s="27">
        <f t="shared" si="118"/>
        <v>0</v>
      </c>
    </row>
    <row r="504" spans="1:15" ht="13.2" x14ac:dyDescent="0.25">
      <c r="A504" s="13" t="s">
        <v>519</v>
      </c>
      <c r="B504" s="17">
        <f t="shared" si="111"/>
        <v>60752</v>
      </c>
      <c r="C504" s="5">
        <f>125</f>
        <v>125</v>
      </c>
      <c r="D504" s="6">
        <f t="shared" si="112"/>
        <v>56604.429999999993</v>
      </c>
      <c r="E504" s="6">
        <f t="shared" si="113"/>
        <v>1.8764671111111109</v>
      </c>
      <c r="F504" s="6">
        <f>SUM($D$8:D504)</f>
        <v>12695120.559999989</v>
      </c>
      <c r="G504" s="6">
        <f t="shared" si="109"/>
        <v>443395.57</v>
      </c>
      <c r="H504" s="23">
        <f t="shared" si="114"/>
        <v>-0.33679114000000004</v>
      </c>
      <c r="I504" s="31">
        <f t="shared" si="119"/>
        <v>0.98922268351999998</v>
      </c>
      <c r="J504" s="16">
        <f t="shared" si="115"/>
        <v>45.305977158344405</v>
      </c>
      <c r="K504" s="24" t="s">
        <v>519</v>
      </c>
      <c r="L504" s="25">
        <f t="shared" si="110"/>
        <v>61972</v>
      </c>
      <c r="M504" s="26">
        <f t="shared" si="116"/>
        <v>0</v>
      </c>
      <c r="N504" s="27">
        <f t="shared" si="117"/>
        <v>0</v>
      </c>
      <c r="O504" s="27">
        <f t="shared" si="118"/>
        <v>0</v>
      </c>
    </row>
    <row r="505" spans="1:15" ht="13.2" x14ac:dyDescent="0.25">
      <c r="A505" s="13" t="s">
        <v>520</v>
      </c>
      <c r="B505" s="17">
        <f t="shared" si="111"/>
        <v>60782</v>
      </c>
      <c r="C505" s="5">
        <f>125</f>
        <v>125</v>
      </c>
      <c r="D505" s="6">
        <f t="shared" si="112"/>
        <v>56729.429999999993</v>
      </c>
      <c r="E505" s="6">
        <f t="shared" si="113"/>
        <v>2.3481706944444443</v>
      </c>
      <c r="F505" s="6">
        <f>SUM($D$8:D505)</f>
        <v>12751849.989999989</v>
      </c>
      <c r="G505" s="6">
        <f t="shared" si="109"/>
        <v>443270.57</v>
      </c>
      <c r="H505" s="23">
        <f t="shared" si="114"/>
        <v>-0.33654114000000002</v>
      </c>
      <c r="I505" s="31">
        <f t="shared" si="119"/>
        <v>0.98923068351999999</v>
      </c>
      <c r="J505" s="16">
        <f t="shared" si="115"/>
        <v>45.498905924846376</v>
      </c>
      <c r="K505" s="24" t="s">
        <v>520</v>
      </c>
      <c r="L505" s="25">
        <f t="shared" si="110"/>
        <v>62002</v>
      </c>
      <c r="M505" s="26">
        <f t="shared" si="116"/>
        <v>0</v>
      </c>
      <c r="N505" s="27">
        <f t="shared" si="117"/>
        <v>0</v>
      </c>
      <c r="O505" s="27">
        <f t="shared" si="118"/>
        <v>0</v>
      </c>
    </row>
    <row r="506" spans="1:15" ht="13.2" x14ac:dyDescent="0.25">
      <c r="A506" s="13" t="s">
        <v>521</v>
      </c>
      <c r="B506" s="17">
        <f t="shared" si="111"/>
        <v>60813</v>
      </c>
      <c r="C506" s="5">
        <f>125</f>
        <v>125</v>
      </c>
      <c r="D506" s="6">
        <f t="shared" si="112"/>
        <v>56854.429999999993</v>
      </c>
      <c r="E506" s="6">
        <f t="shared" si="113"/>
        <v>2.8209159444444443</v>
      </c>
      <c r="F506" s="6">
        <f>SUM($D$8:D506)</f>
        <v>12808704.419999989</v>
      </c>
      <c r="G506" s="6">
        <f t="shared" si="109"/>
        <v>443145.57</v>
      </c>
      <c r="H506" s="23">
        <f t="shared" si="114"/>
        <v>-0.33629114000000004</v>
      </c>
      <c r="I506" s="31">
        <f t="shared" si="119"/>
        <v>0.98923868352</v>
      </c>
      <c r="J506" s="16">
        <f t="shared" si="115"/>
        <v>45.692300674394801</v>
      </c>
      <c r="K506" s="24" t="s">
        <v>521</v>
      </c>
      <c r="L506" s="25">
        <f t="shared" si="110"/>
        <v>62033</v>
      </c>
      <c r="M506" s="26">
        <f t="shared" si="116"/>
        <v>0</v>
      </c>
      <c r="N506" s="27">
        <f t="shared" si="117"/>
        <v>0</v>
      </c>
      <c r="O506" s="27">
        <f t="shared" si="118"/>
        <v>0</v>
      </c>
    </row>
    <row r="507" spans="1:15" ht="13.2" x14ac:dyDescent="0.25">
      <c r="A507" s="13" t="s">
        <v>520</v>
      </c>
      <c r="B507" s="17">
        <f t="shared" si="111"/>
        <v>60843</v>
      </c>
      <c r="C507" s="5">
        <f>125</f>
        <v>125</v>
      </c>
      <c r="D507" s="6">
        <f t="shared" si="112"/>
        <v>56979.429999999993</v>
      </c>
      <c r="E507" s="6">
        <f t="shared" si="113"/>
        <v>3.2947028611111109</v>
      </c>
      <c r="F507" s="6">
        <f>SUM($D$8:D507)</f>
        <v>12865683.849999988</v>
      </c>
      <c r="G507" s="6">
        <f t="shared" si="109"/>
        <v>443020.57</v>
      </c>
      <c r="H507" s="23">
        <f t="shared" si="114"/>
        <v>-0.33604114000000002</v>
      </c>
      <c r="I507" s="31">
        <f t="shared" si="119"/>
        <v>0.98924668352</v>
      </c>
      <c r="J507" s="16">
        <f t="shared" si="115"/>
        <v>45.886161382598345</v>
      </c>
      <c r="K507" s="24" t="s">
        <v>520</v>
      </c>
      <c r="L507" s="25">
        <f t="shared" si="110"/>
        <v>62063</v>
      </c>
      <c r="M507" s="26">
        <f t="shared" si="116"/>
        <v>0</v>
      </c>
      <c r="N507" s="27">
        <f t="shared" si="117"/>
        <v>0</v>
      </c>
      <c r="O507" s="27">
        <f t="shared" si="118"/>
        <v>0</v>
      </c>
    </row>
    <row r="508" spans="1:15" ht="13.2" x14ac:dyDescent="0.25">
      <c r="A508" s="13" t="s">
        <v>521</v>
      </c>
      <c r="B508" s="17">
        <f t="shared" si="111"/>
        <v>60874</v>
      </c>
      <c r="C508" s="5">
        <f>125</f>
        <v>125</v>
      </c>
      <c r="D508" s="6">
        <f t="shared" si="112"/>
        <v>57104.429999999993</v>
      </c>
      <c r="E508" s="6">
        <f t="shared" si="113"/>
        <v>3.7695314444444441</v>
      </c>
      <c r="F508" s="6">
        <f>SUM($D$8:D508)</f>
        <v>12922788.279999988</v>
      </c>
      <c r="G508" s="6">
        <f t="shared" si="109"/>
        <v>442895.57</v>
      </c>
      <c r="H508" s="23">
        <f t="shared" si="114"/>
        <v>-0.33579114000000004</v>
      </c>
      <c r="I508" s="31">
        <f t="shared" si="119"/>
        <v>0.98925468352000001</v>
      </c>
      <c r="J508" s="16">
        <f t="shared" si="115"/>
        <v>46.080488023648563</v>
      </c>
      <c r="K508" s="24" t="s">
        <v>521</v>
      </c>
      <c r="L508" s="25">
        <f t="shared" si="110"/>
        <v>62094</v>
      </c>
      <c r="M508" s="26">
        <f t="shared" si="116"/>
        <v>0</v>
      </c>
      <c r="N508" s="27">
        <f t="shared" si="117"/>
        <v>0</v>
      </c>
      <c r="O508" s="27">
        <f t="shared" si="118"/>
        <v>0</v>
      </c>
    </row>
    <row r="509" spans="1:15" ht="13.2" x14ac:dyDescent="0.25">
      <c r="A509" s="13" t="s">
        <v>522</v>
      </c>
      <c r="B509" s="17">
        <f t="shared" si="111"/>
        <v>60905</v>
      </c>
      <c r="C509" s="5">
        <f>125</f>
        <v>125</v>
      </c>
      <c r="D509" s="6">
        <f t="shared" si="112"/>
        <v>57229.429999999993</v>
      </c>
      <c r="E509" s="6">
        <f t="shared" si="113"/>
        <v>4.2454016944444444</v>
      </c>
      <c r="F509" s="6">
        <f>SUM($D$8:D509)</f>
        <v>12980017.709999988</v>
      </c>
      <c r="G509" s="6">
        <f t="shared" si="109"/>
        <v>442770.57</v>
      </c>
      <c r="H509" s="23">
        <f t="shared" si="114"/>
        <v>-0.33554114000000002</v>
      </c>
      <c r="I509" s="31">
        <f t="shared" si="119"/>
        <v>0.98926268352000002</v>
      </c>
      <c r="J509" s="16">
        <f t="shared" si="115"/>
        <v>46.275280570321229</v>
      </c>
      <c r="K509" s="24" t="s">
        <v>522</v>
      </c>
      <c r="L509" s="25">
        <f t="shared" si="110"/>
        <v>62125</v>
      </c>
      <c r="M509" s="26">
        <f t="shared" si="116"/>
        <v>0</v>
      </c>
      <c r="N509" s="27">
        <f t="shared" si="117"/>
        <v>0</v>
      </c>
      <c r="O509" s="27">
        <f t="shared" si="118"/>
        <v>0</v>
      </c>
    </row>
    <row r="510" spans="1:15" ht="13.2" x14ac:dyDescent="0.25">
      <c r="A510" s="13" t="s">
        <v>523</v>
      </c>
      <c r="B510" s="17">
        <f t="shared" si="111"/>
        <v>60935</v>
      </c>
      <c r="C510" s="5">
        <f>125</f>
        <v>125</v>
      </c>
      <c r="D510" s="6">
        <f t="shared" si="112"/>
        <v>57354.429999999993</v>
      </c>
      <c r="E510" s="6">
        <f t="shared" si="113"/>
        <v>4.7223136111111108</v>
      </c>
      <c r="F510" s="6">
        <f>SUM($D$8:D510)</f>
        <v>13037372.139999988</v>
      </c>
      <c r="G510" s="6">
        <f t="shared" si="109"/>
        <v>442645.57</v>
      </c>
      <c r="H510" s="23">
        <f t="shared" si="114"/>
        <v>-0.33529114000000004</v>
      </c>
      <c r="I510" s="31">
        <f t="shared" si="119"/>
        <v>0.98927068352000003</v>
      </c>
      <c r="J510" s="16">
        <f t="shared" si="115"/>
        <v>46.470538993977634</v>
      </c>
      <c r="K510" s="24" t="s">
        <v>523</v>
      </c>
      <c r="L510" s="25">
        <f t="shared" si="110"/>
        <v>62153</v>
      </c>
      <c r="M510" s="26">
        <f t="shared" si="116"/>
        <v>0</v>
      </c>
      <c r="N510" s="27">
        <f t="shared" si="117"/>
        <v>0</v>
      </c>
      <c r="O510" s="27">
        <f t="shared" si="118"/>
        <v>0</v>
      </c>
    </row>
    <row r="511" spans="1:15" ht="13.2" x14ac:dyDescent="0.25">
      <c r="A511" s="13" t="s">
        <v>524</v>
      </c>
      <c r="B511" s="17">
        <f t="shared" si="111"/>
        <v>60966</v>
      </c>
      <c r="C511" s="5">
        <f>125</f>
        <v>125</v>
      </c>
      <c r="D511" s="6">
        <f t="shared" si="112"/>
        <v>57479.429999999993</v>
      </c>
      <c r="E511" s="6">
        <f t="shared" si="113"/>
        <v>5.2002671944444439</v>
      </c>
      <c r="F511" s="6">
        <f>SUM($D$8:D511)</f>
        <v>13094851.569999987</v>
      </c>
      <c r="G511" s="6">
        <f t="shared" si="109"/>
        <v>442520.57</v>
      </c>
      <c r="H511" s="23">
        <f t="shared" si="114"/>
        <v>-0.33504114000000002</v>
      </c>
      <c r="I511" s="31">
        <f t="shared" si="119"/>
        <v>0.98927868352000004</v>
      </c>
      <c r="J511" s="16">
        <f t="shared" si="115"/>
        <v>46.666263264565806</v>
      </c>
      <c r="K511" s="24" t="s">
        <v>524</v>
      </c>
      <c r="L511" s="25">
        <f t="shared" si="110"/>
        <v>62184</v>
      </c>
      <c r="M511" s="26">
        <f t="shared" si="116"/>
        <v>0</v>
      </c>
      <c r="N511" s="27">
        <f t="shared" si="117"/>
        <v>0</v>
      </c>
      <c r="O511" s="27">
        <f t="shared" si="118"/>
        <v>0</v>
      </c>
    </row>
    <row r="512" spans="1:15" ht="13.2" x14ac:dyDescent="0.25">
      <c r="A512" s="13" t="s">
        <v>525</v>
      </c>
      <c r="B512" s="17">
        <f t="shared" si="111"/>
        <v>60996</v>
      </c>
      <c r="C512" s="5">
        <f>125</f>
        <v>125</v>
      </c>
      <c r="D512" s="6">
        <f t="shared" si="112"/>
        <v>57604.429999999993</v>
      </c>
      <c r="E512" s="6">
        <f t="shared" si="113"/>
        <v>5.6792624444444435</v>
      </c>
      <c r="F512" s="6">
        <f>SUM($D$8:D512)</f>
        <v>13152455.999999987</v>
      </c>
      <c r="G512" s="6">
        <f t="shared" si="109"/>
        <v>442395.57</v>
      </c>
      <c r="H512" s="23">
        <f t="shared" si="114"/>
        <v>-0.33479114000000004</v>
      </c>
      <c r="I512" s="31">
        <f t="shared" si="119"/>
        <v>0.98928668352000004</v>
      </c>
      <c r="J512" s="16">
        <f t="shared" si="115"/>
        <v>46.862453350621891</v>
      </c>
      <c r="K512" s="24" t="s">
        <v>525</v>
      </c>
      <c r="L512" s="25">
        <f t="shared" si="110"/>
        <v>62214</v>
      </c>
      <c r="M512" s="26">
        <f t="shared" si="116"/>
        <v>0</v>
      </c>
      <c r="N512" s="27">
        <f t="shared" si="117"/>
        <v>0</v>
      </c>
      <c r="O512" s="27">
        <f t="shared" si="118"/>
        <v>0</v>
      </c>
    </row>
    <row r="513" spans="1:15" ht="13.2" x14ac:dyDescent="0.25">
      <c r="A513" s="13" t="s">
        <v>526</v>
      </c>
      <c r="B513" s="17">
        <f t="shared" si="111"/>
        <v>61027</v>
      </c>
      <c r="C513" s="5">
        <f>125</f>
        <v>125</v>
      </c>
      <c r="D513" s="6">
        <f t="shared" si="112"/>
        <v>57735.109999999993</v>
      </c>
      <c r="E513" s="6">
        <f t="shared" si="113"/>
        <v>0.48008424999999999</v>
      </c>
      <c r="F513" s="6">
        <f>SUM($D$8:D513)</f>
        <v>13210191.109999986</v>
      </c>
      <c r="G513" s="6">
        <f t="shared" si="109"/>
        <v>442264.89</v>
      </c>
      <c r="H513" s="23">
        <f t="shared" si="114"/>
        <v>-0.33452978</v>
      </c>
      <c r="I513" s="31">
        <f t="shared" si="119"/>
        <v>0.98929504704000004</v>
      </c>
      <c r="J513" s="16">
        <f t="shared" si="115"/>
        <v>47.060253010813412</v>
      </c>
      <c r="K513" s="24" t="s">
        <v>526</v>
      </c>
      <c r="L513" s="25">
        <f t="shared" si="110"/>
        <v>62245</v>
      </c>
      <c r="M513" s="26">
        <f t="shared" si="116"/>
        <v>0</v>
      </c>
      <c r="N513" s="27">
        <f t="shared" si="117"/>
        <v>0</v>
      </c>
      <c r="O513" s="27">
        <f t="shared" si="118"/>
        <v>0</v>
      </c>
    </row>
    <row r="514" spans="1:15" ht="13.2" x14ac:dyDescent="0.25">
      <c r="A514" s="13" t="s">
        <v>527</v>
      </c>
      <c r="B514" s="17">
        <f t="shared" si="111"/>
        <v>61056</v>
      </c>
      <c r="C514" s="5">
        <f>125</f>
        <v>125</v>
      </c>
      <c r="D514" s="6">
        <f t="shared" si="112"/>
        <v>57860.109999999993</v>
      </c>
      <c r="E514" s="6">
        <f t="shared" si="113"/>
        <v>0.96127961111111104</v>
      </c>
      <c r="F514" s="6">
        <f>SUM($D$8:D514)</f>
        <v>13268051.219999986</v>
      </c>
      <c r="G514" s="6">
        <f t="shared" si="109"/>
        <v>442139.89</v>
      </c>
      <c r="H514" s="23">
        <f t="shared" si="114"/>
        <v>-0.33427978000000003</v>
      </c>
      <c r="I514" s="31">
        <f t="shared" si="119"/>
        <v>0.98930304704000005</v>
      </c>
      <c r="J514" s="16">
        <f t="shared" si="115"/>
        <v>47.257396616089238</v>
      </c>
      <c r="K514" s="24" t="s">
        <v>527</v>
      </c>
      <c r="L514" s="25">
        <f t="shared" si="110"/>
        <v>62275</v>
      </c>
      <c r="M514" s="26">
        <f t="shared" si="116"/>
        <v>0</v>
      </c>
      <c r="N514" s="27">
        <f t="shared" si="117"/>
        <v>0</v>
      </c>
      <c r="O514" s="27">
        <f t="shared" si="118"/>
        <v>0</v>
      </c>
    </row>
    <row r="515" spans="1:15" ht="13.2" x14ac:dyDescent="0.25">
      <c r="A515" s="13" t="s">
        <v>528</v>
      </c>
      <c r="B515" s="17">
        <f t="shared" si="111"/>
        <v>61086</v>
      </c>
      <c r="C515" s="5">
        <f>125</f>
        <v>125</v>
      </c>
      <c r="D515" s="6">
        <f t="shared" si="112"/>
        <v>57985.109999999993</v>
      </c>
      <c r="E515" s="6">
        <f t="shared" si="113"/>
        <v>1.4434471944444442</v>
      </c>
      <c r="F515" s="6">
        <f>SUM($D$8:D515)</f>
        <v>13326036.329999985</v>
      </c>
      <c r="G515" s="6">
        <f t="shared" ref="G515:G540" si="120">MAX($C$2-D515,50%*$C$2)</f>
        <v>442014.89</v>
      </c>
      <c r="H515" s="23">
        <f t="shared" si="114"/>
        <v>-0.33402978000000005</v>
      </c>
      <c r="I515" s="31">
        <f t="shared" si="119"/>
        <v>0.98931104703999995</v>
      </c>
      <c r="J515" s="16">
        <f t="shared" si="115"/>
        <v>47.455005942942286</v>
      </c>
      <c r="K515" s="24" t="s">
        <v>528</v>
      </c>
      <c r="L515" s="25">
        <f t="shared" si="110"/>
        <v>62306</v>
      </c>
      <c r="M515" s="26">
        <f t="shared" si="116"/>
        <v>0</v>
      </c>
      <c r="N515" s="27">
        <f t="shared" si="117"/>
        <v>0</v>
      </c>
      <c r="O515" s="27">
        <f t="shared" si="118"/>
        <v>0</v>
      </c>
    </row>
    <row r="516" spans="1:15" ht="13.2" x14ac:dyDescent="0.25">
      <c r="A516" s="13" t="s">
        <v>529</v>
      </c>
      <c r="B516" s="17">
        <f t="shared" si="111"/>
        <v>61117</v>
      </c>
      <c r="C516" s="5">
        <f>125</f>
        <v>125</v>
      </c>
      <c r="D516" s="6">
        <f t="shared" si="112"/>
        <v>58110.109999999993</v>
      </c>
      <c r="E516" s="6">
        <f t="shared" si="113"/>
        <v>1.9266564444444443</v>
      </c>
      <c r="F516" s="6">
        <f>SUM($D$8:D516)</f>
        <v>13384146.439999985</v>
      </c>
      <c r="G516" s="6">
        <f t="shared" si="120"/>
        <v>441889.89</v>
      </c>
      <c r="H516" s="23">
        <f t="shared" si="114"/>
        <v>-0.33377978000000003</v>
      </c>
      <c r="I516" s="31">
        <f t="shared" si="119"/>
        <v>0.98931904703999995</v>
      </c>
      <c r="J516" s="16">
        <f t="shared" si="115"/>
        <v>47.653080954205286</v>
      </c>
      <c r="K516" s="24" t="s">
        <v>529</v>
      </c>
      <c r="L516" s="25">
        <f t="shared" si="110"/>
        <v>62337</v>
      </c>
      <c r="M516" s="26">
        <f t="shared" si="116"/>
        <v>0</v>
      </c>
      <c r="N516" s="27">
        <f t="shared" si="117"/>
        <v>0</v>
      </c>
      <c r="O516" s="27">
        <f t="shared" si="118"/>
        <v>0</v>
      </c>
    </row>
    <row r="517" spans="1:15" ht="13.2" x14ac:dyDescent="0.25">
      <c r="A517" s="13" t="s">
        <v>530</v>
      </c>
      <c r="B517" s="17">
        <f t="shared" si="111"/>
        <v>61147</v>
      </c>
      <c r="C517" s="5">
        <f>125</f>
        <v>125</v>
      </c>
      <c r="D517" s="6">
        <f t="shared" si="112"/>
        <v>58235.109999999993</v>
      </c>
      <c r="E517" s="6">
        <f t="shared" si="113"/>
        <v>2.4109073611111111</v>
      </c>
      <c r="F517" s="6">
        <f>SUM($D$8:D517)</f>
        <v>13442381.549999984</v>
      </c>
      <c r="G517" s="6">
        <f t="shared" si="120"/>
        <v>441764.89</v>
      </c>
      <c r="H517" s="23">
        <f t="shared" si="114"/>
        <v>-0.33352978</v>
      </c>
      <c r="I517" s="31">
        <f t="shared" si="119"/>
        <v>0.98932704703999996</v>
      </c>
      <c r="J517" s="16">
        <f t="shared" si="115"/>
        <v>47.851621611305738</v>
      </c>
      <c r="K517" s="24" t="s">
        <v>530</v>
      </c>
      <c r="L517" s="25">
        <f t="shared" si="110"/>
        <v>62367</v>
      </c>
      <c r="M517" s="26">
        <f t="shared" si="116"/>
        <v>0</v>
      </c>
      <c r="N517" s="27">
        <f t="shared" si="117"/>
        <v>0</v>
      </c>
      <c r="O517" s="27">
        <f t="shared" si="118"/>
        <v>0</v>
      </c>
    </row>
    <row r="518" spans="1:15" ht="13.2" x14ac:dyDescent="0.25">
      <c r="A518" s="13" t="s">
        <v>531</v>
      </c>
      <c r="B518" s="17">
        <f t="shared" si="111"/>
        <v>61178</v>
      </c>
      <c r="C518" s="5">
        <f>125</f>
        <v>125</v>
      </c>
      <c r="D518" s="6">
        <f t="shared" si="112"/>
        <v>58360.109999999993</v>
      </c>
      <c r="E518" s="6">
        <f t="shared" si="113"/>
        <v>2.8961999444444446</v>
      </c>
      <c r="F518" s="6">
        <f>SUM($D$8:D518)</f>
        <v>13500741.659999983</v>
      </c>
      <c r="G518" s="6">
        <f t="shared" si="120"/>
        <v>441639.89</v>
      </c>
      <c r="H518" s="23">
        <f t="shared" si="114"/>
        <v>-0.33327978000000003</v>
      </c>
      <c r="I518" s="31">
        <f t="shared" si="119"/>
        <v>0.98933504703999997</v>
      </c>
      <c r="J518" s="16">
        <f t="shared" si="115"/>
        <v>48.050627874267398</v>
      </c>
      <c r="K518" s="24" t="s">
        <v>531</v>
      </c>
      <c r="L518" s="25">
        <f t="shared" si="110"/>
        <v>62398</v>
      </c>
      <c r="M518" s="26">
        <f t="shared" si="116"/>
        <v>0</v>
      </c>
      <c r="N518" s="27">
        <f t="shared" si="117"/>
        <v>0</v>
      </c>
      <c r="O518" s="27">
        <f t="shared" si="118"/>
        <v>0</v>
      </c>
    </row>
    <row r="519" spans="1:15" ht="13.2" x14ac:dyDescent="0.25">
      <c r="A519" s="13" t="s">
        <v>532</v>
      </c>
      <c r="B519" s="17">
        <f t="shared" si="111"/>
        <v>61208</v>
      </c>
      <c r="C519" s="5">
        <f>125</f>
        <v>125</v>
      </c>
      <c r="D519" s="6">
        <f t="shared" si="112"/>
        <v>58485.109999999993</v>
      </c>
      <c r="E519" s="6">
        <f t="shared" si="113"/>
        <v>3.3825341944444447</v>
      </c>
      <c r="F519" s="6">
        <f>SUM($D$8:D519)</f>
        <v>13559226.769999983</v>
      </c>
      <c r="G519" s="6">
        <f t="shared" si="120"/>
        <v>441514.89</v>
      </c>
      <c r="H519" s="23">
        <f t="shared" si="114"/>
        <v>-0.33302978000000005</v>
      </c>
      <c r="I519" s="31">
        <f t="shared" si="119"/>
        <v>0.98934304703999998</v>
      </c>
      <c r="J519" s="16">
        <f t="shared" si="115"/>
        <v>48.250099701711697</v>
      </c>
      <c r="K519" s="24" t="s">
        <v>532</v>
      </c>
      <c r="L519" s="25">
        <f t="shared" si="110"/>
        <v>62428</v>
      </c>
      <c r="M519" s="26">
        <f t="shared" si="116"/>
        <v>0</v>
      </c>
      <c r="N519" s="27">
        <f t="shared" si="117"/>
        <v>0</v>
      </c>
      <c r="O519" s="27">
        <f t="shared" si="118"/>
        <v>0</v>
      </c>
    </row>
    <row r="520" spans="1:15" ht="13.2" x14ac:dyDescent="0.25">
      <c r="A520" s="13" t="s">
        <v>533</v>
      </c>
      <c r="B520" s="17">
        <f t="shared" si="111"/>
        <v>61239</v>
      </c>
      <c r="C520" s="5">
        <f>125</f>
        <v>125</v>
      </c>
      <c r="D520" s="6">
        <f t="shared" si="112"/>
        <v>58610.109999999993</v>
      </c>
      <c r="E520" s="6">
        <f t="shared" si="113"/>
        <v>3.8699101111111114</v>
      </c>
      <c r="F520" s="6">
        <f>SUM($D$8:D520)</f>
        <v>13617836.879999982</v>
      </c>
      <c r="G520" s="6">
        <f t="shared" si="120"/>
        <v>441389.89</v>
      </c>
      <c r="H520" s="23">
        <f t="shared" si="114"/>
        <v>-0.33277978000000003</v>
      </c>
      <c r="I520" s="31">
        <f t="shared" si="119"/>
        <v>0.98935104703999999</v>
      </c>
      <c r="J520" s="16">
        <f t="shared" si="115"/>
        <v>48.450037050859166</v>
      </c>
      <c r="K520" s="24" t="s">
        <v>533</v>
      </c>
      <c r="L520" s="25">
        <f t="shared" si="110"/>
        <v>62459</v>
      </c>
      <c r="M520" s="26">
        <f t="shared" si="116"/>
        <v>0</v>
      </c>
      <c r="N520" s="27">
        <f t="shared" si="117"/>
        <v>0</v>
      </c>
      <c r="O520" s="27">
        <f t="shared" si="118"/>
        <v>0</v>
      </c>
    </row>
    <row r="521" spans="1:15" ht="13.2" x14ac:dyDescent="0.25">
      <c r="A521" s="13" t="s">
        <v>532</v>
      </c>
      <c r="B521" s="17">
        <f t="shared" si="111"/>
        <v>61270</v>
      </c>
      <c r="C521" s="5">
        <f>125</f>
        <v>125</v>
      </c>
      <c r="D521" s="6">
        <f t="shared" si="112"/>
        <v>58735.109999999993</v>
      </c>
      <c r="E521" s="6">
        <f t="shared" si="113"/>
        <v>4.3583276944444442</v>
      </c>
      <c r="F521" s="6">
        <f>SUM($D$8:D521)</f>
        <v>13676571.989999982</v>
      </c>
      <c r="G521" s="6">
        <f t="shared" si="120"/>
        <v>441264.89</v>
      </c>
      <c r="H521" s="23">
        <f t="shared" si="114"/>
        <v>-0.33252978</v>
      </c>
      <c r="I521" s="31">
        <f t="shared" si="119"/>
        <v>0.98935904703999999</v>
      </c>
      <c r="J521" s="16">
        <f t="shared" si="115"/>
        <v>48.650439877530843</v>
      </c>
      <c r="K521" s="24" t="s">
        <v>532</v>
      </c>
      <c r="L521" s="25">
        <f t="shared" si="110"/>
        <v>62490</v>
      </c>
      <c r="M521" s="26">
        <f t="shared" si="116"/>
        <v>0</v>
      </c>
      <c r="N521" s="27">
        <f t="shared" si="117"/>
        <v>0</v>
      </c>
      <c r="O521" s="27">
        <f t="shared" si="118"/>
        <v>0</v>
      </c>
    </row>
    <row r="522" spans="1:15" ht="13.2" x14ac:dyDescent="0.25">
      <c r="A522" s="13" t="s">
        <v>533</v>
      </c>
      <c r="B522" s="17">
        <f t="shared" si="111"/>
        <v>61300</v>
      </c>
      <c r="C522" s="5">
        <f>125</f>
        <v>125</v>
      </c>
      <c r="D522" s="6">
        <f t="shared" si="112"/>
        <v>58860.109999999993</v>
      </c>
      <c r="E522" s="6">
        <f t="shared" si="113"/>
        <v>4.8477869444444446</v>
      </c>
      <c r="F522" s="6">
        <f>SUM($D$8:D522)</f>
        <v>13735432.099999981</v>
      </c>
      <c r="G522" s="6">
        <f t="shared" si="120"/>
        <v>441139.89</v>
      </c>
      <c r="H522" s="23">
        <f t="shared" si="114"/>
        <v>-0.33227978000000002</v>
      </c>
      <c r="I522" s="31">
        <f t="shared" si="119"/>
        <v>0.98936704704</v>
      </c>
      <c r="J522" s="16">
        <f t="shared" si="115"/>
        <v>48.851308136149754</v>
      </c>
      <c r="K522" s="24" t="s">
        <v>533</v>
      </c>
      <c r="L522" s="25">
        <f t="shared" ref="L522:L585" si="121">DATE(YEAR(L521),MONTH(L521)+1,1)</f>
        <v>62518</v>
      </c>
      <c r="M522" s="26">
        <f t="shared" si="116"/>
        <v>0</v>
      </c>
      <c r="N522" s="27">
        <f t="shared" si="117"/>
        <v>0</v>
      </c>
      <c r="O522" s="27">
        <f t="shared" si="118"/>
        <v>0</v>
      </c>
    </row>
    <row r="523" spans="1:15" ht="13.2" x14ac:dyDescent="0.25">
      <c r="A523" s="13" t="s">
        <v>534</v>
      </c>
      <c r="B523" s="17">
        <f t="shared" si="111"/>
        <v>61331</v>
      </c>
      <c r="C523" s="5">
        <f>125</f>
        <v>125</v>
      </c>
      <c r="D523" s="6">
        <f t="shared" si="112"/>
        <v>58985.109999999993</v>
      </c>
      <c r="E523" s="6">
        <f t="shared" si="113"/>
        <v>5.3382878611111115</v>
      </c>
      <c r="F523" s="6">
        <f>SUM($D$8:D523)</f>
        <v>13794417.20999998</v>
      </c>
      <c r="G523" s="6">
        <f t="shared" si="120"/>
        <v>441014.89</v>
      </c>
      <c r="H523" s="23">
        <f t="shared" si="114"/>
        <v>-0.33202978000000005</v>
      </c>
      <c r="I523" s="31">
        <f t="shared" si="119"/>
        <v>0.98937504704000001</v>
      </c>
      <c r="J523" s="16">
        <f t="shared" si="115"/>
        <v>49.052641779742423</v>
      </c>
      <c r="K523" s="24" t="s">
        <v>534</v>
      </c>
      <c r="L523" s="25">
        <f t="shared" si="121"/>
        <v>62549</v>
      </c>
      <c r="M523" s="26">
        <f t="shared" si="116"/>
        <v>0</v>
      </c>
      <c r="N523" s="27">
        <f t="shared" si="117"/>
        <v>0</v>
      </c>
      <c r="O523" s="27">
        <f t="shared" si="118"/>
        <v>0</v>
      </c>
    </row>
    <row r="524" spans="1:15" ht="13.2" x14ac:dyDescent="0.25">
      <c r="A524" s="13" t="s">
        <v>535</v>
      </c>
      <c r="B524" s="17">
        <f t="shared" ref="B524:B587" si="122">DATE(YEAR(B523),MONTH(B523)+1,IF(MONTH(B523)=1,28,30))</f>
        <v>61361</v>
      </c>
      <c r="C524" s="5">
        <f>125</f>
        <v>125</v>
      </c>
      <c r="D524" s="6">
        <f t="shared" si="112"/>
        <v>59110.109999999993</v>
      </c>
      <c r="E524" s="6">
        <f t="shared" si="113"/>
        <v>5.8298304444444451</v>
      </c>
      <c r="F524" s="6">
        <f>SUM($D$8:D524)</f>
        <v>13853527.31999998</v>
      </c>
      <c r="G524" s="6">
        <f t="shared" si="120"/>
        <v>440889.89</v>
      </c>
      <c r="H524" s="23">
        <f t="shared" si="114"/>
        <v>-0.33177978000000002</v>
      </c>
      <c r="I524" s="31">
        <f t="shared" si="119"/>
        <v>0.98938304704000002</v>
      </c>
      <c r="J524" s="16">
        <f t="shared" si="115"/>
        <v>49.254440759940309</v>
      </c>
      <c r="K524" s="24" t="s">
        <v>535</v>
      </c>
      <c r="L524" s="25">
        <f t="shared" si="121"/>
        <v>62579</v>
      </c>
      <c r="M524" s="26">
        <f t="shared" si="116"/>
        <v>0</v>
      </c>
      <c r="N524" s="27">
        <f t="shared" si="117"/>
        <v>0</v>
      </c>
      <c r="O524" s="27">
        <f t="shared" si="118"/>
        <v>0</v>
      </c>
    </row>
    <row r="525" spans="1:15" ht="13.2" x14ac:dyDescent="0.25">
      <c r="A525" s="13" t="s">
        <v>536</v>
      </c>
      <c r="B525" s="17">
        <f t="shared" si="122"/>
        <v>61392</v>
      </c>
      <c r="C525" s="5">
        <f>125</f>
        <v>125</v>
      </c>
      <c r="D525" s="6">
        <f t="shared" si="112"/>
        <v>59240.939999999995</v>
      </c>
      <c r="E525" s="6">
        <f t="shared" si="113"/>
        <v>0.49263283333333335</v>
      </c>
      <c r="F525" s="6">
        <f>SUM($D$8:D525)</f>
        <v>13912768.259999979</v>
      </c>
      <c r="G525" s="6">
        <f t="shared" si="120"/>
        <v>440759.06</v>
      </c>
      <c r="H525" s="23">
        <f t="shared" si="114"/>
        <v>-0.33151812000000003</v>
      </c>
      <c r="I525" s="31">
        <f t="shared" si="119"/>
        <v>0.98939142016000003</v>
      </c>
      <c r="J525" s="16">
        <f t="shared" si="115"/>
        <v>49.457942449447856</v>
      </c>
      <c r="K525" s="24" t="s">
        <v>536</v>
      </c>
      <c r="L525" s="25">
        <f t="shared" si="121"/>
        <v>62610</v>
      </c>
      <c r="M525" s="26">
        <f t="shared" si="116"/>
        <v>0</v>
      </c>
      <c r="N525" s="27">
        <f t="shared" si="117"/>
        <v>0</v>
      </c>
      <c r="O525" s="27">
        <f t="shared" si="118"/>
        <v>0</v>
      </c>
    </row>
    <row r="526" spans="1:15" ht="13.2" x14ac:dyDescent="0.25">
      <c r="A526" s="13" t="s">
        <v>537</v>
      </c>
      <c r="B526" s="17">
        <f t="shared" si="122"/>
        <v>61421</v>
      </c>
      <c r="C526" s="5">
        <f>125</f>
        <v>125</v>
      </c>
      <c r="D526" s="6">
        <f t="shared" ref="D526:D540" si="123">C526+D525+IF(MONTH(B526)=1,ROUND(E525,2),0)</f>
        <v>59365.939999999995</v>
      </c>
      <c r="E526" s="6">
        <f t="shared" ref="E526:E540" si="124">MAX(0,IF(MONTH(B526)=1,0,E525)+(D526-C526)*$C$5*30/360+C526*$C$5*(30-DAY(B526))/360)</f>
        <v>0.98637677777777788</v>
      </c>
      <c r="F526" s="6">
        <f>SUM($D$8:D526)</f>
        <v>13972134.199999979</v>
      </c>
      <c r="G526" s="6">
        <f t="shared" si="120"/>
        <v>440634.06</v>
      </c>
      <c r="H526" s="23">
        <f t="shared" ref="H526:H540" si="125">D526/$C$2-$H$3</f>
        <v>-0.33126812000000005</v>
      </c>
      <c r="I526" s="31">
        <f t="shared" si="119"/>
        <v>0.98939942016000004</v>
      </c>
      <c r="J526" s="16">
        <f t="shared" ref="J526:J540" si="126">(200*$M$5*I526)/(G526/750+$H$2*G526*G526/(F526+3*G526))</f>
        <v>49.660694653306578</v>
      </c>
      <c r="K526" s="24" t="s">
        <v>537</v>
      </c>
      <c r="L526" s="25">
        <f t="shared" si="121"/>
        <v>62640</v>
      </c>
      <c r="M526" s="26">
        <f t="shared" ref="M526:M540" si="127">MIN($M$5,-N525-O525)</f>
        <v>0</v>
      </c>
      <c r="N526" s="27">
        <f t="shared" ref="N526:N540" si="128">M526+N525+O525</f>
        <v>0</v>
      </c>
      <c r="O526" s="27">
        <f t="shared" ref="O526:O540" si="129">N526*$M$6/12</f>
        <v>0</v>
      </c>
    </row>
    <row r="527" spans="1:15" ht="13.2" x14ac:dyDescent="0.25">
      <c r="A527" s="13" t="s">
        <v>538</v>
      </c>
      <c r="B527" s="17">
        <f t="shared" si="122"/>
        <v>61452</v>
      </c>
      <c r="C527" s="5">
        <f>125</f>
        <v>125</v>
      </c>
      <c r="D527" s="6">
        <f t="shared" si="123"/>
        <v>59490.939999999995</v>
      </c>
      <c r="E527" s="6">
        <f t="shared" si="124"/>
        <v>1.4810929444444445</v>
      </c>
      <c r="F527" s="6">
        <f>SUM($D$8:D527)</f>
        <v>14031625.139999978</v>
      </c>
      <c r="G527" s="6">
        <f t="shared" si="120"/>
        <v>440509.06</v>
      </c>
      <c r="H527" s="23">
        <f t="shared" si="125"/>
        <v>-0.33101812000000003</v>
      </c>
      <c r="I527" s="31">
        <f t="shared" si="119"/>
        <v>0.98940742016000005</v>
      </c>
      <c r="J527" s="16">
        <f t="shared" si="126"/>
        <v>49.863912048933308</v>
      </c>
      <c r="K527" s="24" t="s">
        <v>538</v>
      </c>
      <c r="L527" s="25">
        <f t="shared" si="121"/>
        <v>62671</v>
      </c>
      <c r="M527" s="26">
        <f t="shared" si="127"/>
        <v>0</v>
      </c>
      <c r="N527" s="27">
        <f t="shared" si="128"/>
        <v>0</v>
      </c>
      <c r="O527" s="27">
        <f t="shared" si="129"/>
        <v>0</v>
      </c>
    </row>
    <row r="528" spans="1:15" ht="13.2" x14ac:dyDescent="0.25">
      <c r="A528" s="13" t="s">
        <v>539</v>
      </c>
      <c r="B528" s="17">
        <f t="shared" si="122"/>
        <v>61483</v>
      </c>
      <c r="C528" s="5">
        <f>125</f>
        <v>125</v>
      </c>
      <c r="D528" s="6">
        <f t="shared" si="123"/>
        <v>59615.939999999995</v>
      </c>
      <c r="E528" s="6">
        <f t="shared" si="124"/>
        <v>1.9768507777777777</v>
      </c>
      <c r="F528" s="6">
        <f>SUM($D$8:D528)</f>
        <v>14091241.079999978</v>
      </c>
      <c r="G528" s="6">
        <f t="shared" si="120"/>
        <v>440384.06</v>
      </c>
      <c r="H528" s="23">
        <f t="shared" si="125"/>
        <v>-0.33076812</v>
      </c>
      <c r="I528" s="31">
        <f t="shared" si="119"/>
        <v>0.98941542015999995</v>
      </c>
      <c r="J528" s="16">
        <f t="shared" si="126"/>
        <v>50.067594582323423</v>
      </c>
      <c r="K528" s="24" t="s">
        <v>539</v>
      </c>
      <c r="L528" s="25">
        <f t="shared" si="121"/>
        <v>62702</v>
      </c>
      <c r="M528" s="26">
        <f t="shared" si="127"/>
        <v>0</v>
      </c>
      <c r="N528" s="27">
        <f t="shared" si="128"/>
        <v>0</v>
      </c>
      <c r="O528" s="27">
        <f t="shared" si="129"/>
        <v>0</v>
      </c>
    </row>
    <row r="529" spans="1:15" ht="13.2" x14ac:dyDescent="0.25">
      <c r="A529" s="13" t="s">
        <v>540</v>
      </c>
      <c r="B529" s="17">
        <f t="shared" si="122"/>
        <v>61513</v>
      </c>
      <c r="C529" s="5">
        <f>125</f>
        <v>125</v>
      </c>
      <c r="D529" s="6">
        <f t="shared" si="123"/>
        <v>59740.939999999995</v>
      </c>
      <c r="E529" s="6">
        <f t="shared" si="124"/>
        <v>2.4736502777777778</v>
      </c>
      <c r="F529" s="6">
        <f>SUM($D$8:D529)</f>
        <v>14150982.019999977</v>
      </c>
      <c r="G529" s="6">
        <f t="shared" si="120"/>
        <v>440259.06</v>
      </c>
      <c r="H529" s="23">
        <f t="shared" si="125"/>
        <v>-0.33051812000000003</v>
      </c>
      <c r="I529" s="31">
        <f t="shared" si="119"/>
        <v>0.98942342015999996</v>
      </c>
      <c r="J529" s="16">
        <f t="shared" si="126"/>
        <v>50.271742198084958</v>
      </c>
      <c r="K529" s="24" t="s">
        <v>540</v>
      </c>
      <c r="L529" s="25">
        <f t="shared" si="121"/>
        <v>62732</v>
      </c>
      <c r="M529" s="26">
        <f t="shared" si="127"/>
        <v>0</v>
      </c>
      <c r="N529" s="27">
        <f t="shared" si="128"/>
        <v>0</v>
      </c>
      <c r="O529" s="27">
        <f t="shared" si="129"/>
        <v>0</v>
      </c>
    </row>
    <row r="530" spans="1:15" ht="13.2" x14ac:dyDescent="0.25">
      <c r="A530" s="13" t="s">
        <v>541</v>
      </c>
      <c r="B530" s="17">
        <f t="shared" si="122"/>
        <v>61544</v>
      </c>
      <c r="C530" s="5">
        <f>125</f>
        <v>125</v>
      </c>
      <c r="D530" s="6">
        <f t="shared" si="123"/>
        <v>59865.939999999995</v>
      </c>
      <c r="E530" s="6">
        <f t="shared" si="124"/>
        <v>2.9714914444444447</v>
      </c>
      <c r="F530" s="6">
        <f>SUM($D$8:D530)</f>
        <v>14210847.959999977</v>
      </c>
      <c r="G530" s="6">
        <f t="shared" si="120"/>
        <v>440134.06</v>
      </c>
      <c r="H530" s="23">
        <f t="shared" si="125"/>
        <v>-0.33026812000000005</v>
      </c>
      <c r="I530" s="31">
        <f t="shared" si="119"/>
        <v>0.98943142015999996</v>
      </c>
      <c r="J530" s="16">
        <f t="shared" si="126"/>
        <v>50.476354839440127</v>
      </c>
      <c r="K530" s="24" t="s">
        <v>541</v>
      </c>
      <c r="L530" s="25">
        <f t="shared" si="121"/>
        <v>62763</v>
      </c>
      <c r="M530" s="26">
        <f t="shared" si="127"/>
        <v>0</v>
      </c>
      <c r="N530" s="27">
        <f t="shared" si="128"/>
        <v>0</v>
      </c>
      <c r="O530" s="27">
        <f t="shared" si="129"/>
        <v>0</v>
      </c>
    </row>
    <row r="531" spans="1:15" ht="13.2" x14ac:dyDescent="0.25">
      <c r="A531" s="13" t="s">
        <v>542</v>
      </c>
      <c r="B531" s="17">
        <f t="shared" si="122"/>
        <v>61574</v>
      </c>
      <c r="C531" s="5">
        <f>125</f>
        <v>125</v>
      </c>
      <c r="D531" s="6">
        <f t="shared" si="123"/>
        <v>59990.939999999995</v>
      </c>
      <c r="E531" s="6">
        <f t="shared" si="124"/>
        <v>3.4703742777777782</v>
      </c>
      <c r="F531" s="6">
        <f>SUM($D$8:D531)</f>
        <v>14270838.899999976</v>
      </c>
      <c r="G531" s="6">
        <f t="shared" si="120"/>
        <v>440009.06</v>
      </c>
      <c r="H531" s="23">
        <f t="shared" si="125"/>
        <v>-0.33001812000000003</v>
      </c>
      <c r="I531" s="31">
        <f t="shared" si="119"/>
        <v>0.98943942015999997</v>
      </c>
      <c r="J531" s="16">
        <f t="shared" si="126"/>
        <v>50.681432448227007</v>
      </c>
      <c r="K531" s="24" t="s">
        <v>542</v>
      </c>
      <c r="L531" s="25">
        <f t="shared" si="121"/>
        <v>62793</v>
      </c>
      <c r="M531" s="26">
        <f t="shared" si="127"/>
        <v>0</v>
      </c>
      <c r="N531" s="27">
        <f t="shared" si="128"/>
        <v>0</v>
      </c>
      <c r="O531" s="27">
        <f t="shared" si="129"/>
        <v>0</v>
      </c>
    </row>
    <row r="532" spans="1:15" ht="13.2" x14ac:dyDescent="0.25">
      <c r="A532" s="13" t="s">
        <v>543</v>
      </c>
      <c r="B532" s="17">
        <f t="shared" si="122"/>
        <v>61605</v>
      </c>
      <c r="C532" s="5">
        <f>125</f>
        <v>125</v>
      </c>
      <c r="D532" s="6">
        <f t="shared" si="123"/>
        <v>60115.939999999995</v>
      </c>
      <c r="E532" s="6">
        <f t="shared" si="124"/>
        <v>3.9702987777777783</v>
      </c>
      <c r="F532" s="6">
        <f>SUM($D$8:D532)</f>
        <v>14330954.839999976</v>
      </c>
      <c r="G532" s="6">
        <f t="shared" si="120"/>
        <v>439884.06</v>
      </c>
      <c r="H532" s="23">
        <f t="shared" si="125"/>
        <v>-0.32976812</v>
      </c>
      <c r="I532" s="31">
        <f t="shared" si="119"/>
        <v>0.98944742015999998</v>
      </c>
      <c r="J532" s="16">
        <f t="shared" si="126"/>
        <v>50.886974964901079</v>
      </c>
      <c r="K532" s="24" t="s">
        <v>543</v>
      </c>
      <c r="L532" s="25">
        <f t="shared" si="121"/>
        <v>62824</v>
      </c>
      <c r="M532" s="26">
        <f t="shared" si="127"/>
        <v>0</v>
      </c>
      <c r="N532" s="27">
        <f t="shared" si="128"/>
        <v>0</v>
      </c>
      <c r="O532" s="27">
        <f t="shared" si="129"/>
        <v>0</v>
      </c>
    </row>
    <row r="533" spans="1:15" ht="13.2" x14ac:dyDescent="0.25">
      <c r="A533" s="13" t="s">
        <v>544</v>
      </c>
      <c r="B533" s="17">
        <f t="shared" si="122"/>
        <v>61636</v>
      </c>
      <c r="C533" s="5">
        <f>125</f>
        <v>125</v>
      </c>
      <c r="D533" s="6">
        <f t="shared" si="123"/>
        <v>60240.939999999995</v>
      </c>
      <c r="E533" s="6">
        <f t="shared" si="124"/>
        <v>4.471264944444445</v>
      </c>
      <c r="F533" s="6">
        <f>SUM($D$8:D533)</f>
        <v>14391195.779999975</v>
      </c>
      <c r="G533" s="6">
        <f t="shared" si="120"/>
        <v>439759.06</v>
      </c>
      <c r="H533" s="23">
        <f t="shared" si="125"/>
        <v>-0.32951812000000003</v>
      </c>
      <c r="I533" s="31">
        <f t="shared" si="119"/>
        <v>0.98945542015999999</v>
      </c>
      <c r="J533" s="16">
        <f t="shared" si="126"/>
        <v>51.092982328536898</v>
      </c>
      <c r="K533" s="24" t="s">
        <v>544</v>
      </c>
      <c r="L533" s="25">
        <f t="shared" si="121"/>
        <v>62855</v>
      </c>
      <c r="M533" s="26">
        <f t="shared" si="127"/>
        <v>0</v>
      </c>
      <c r="N533" s="27">
        <f t="shared" si="128"/>
        <v>0</v>
      </c>
      <c r="O533" s="27">
        <f t="shared" si="129"/>
        <v>0</v>
      </c>
    </row>
    <row r="534" spans="1:15" ht="13.2" x14ac:dyDescent="0.25">
      <c r="A534" s="13" t="s">
        <v>545</v>
      </c>
      <c r="B534" s="17">
        <f t="shared" si="122"/>
        <v>61666</v>
      </c>
      <c r="C534" s="5">
        <f>125</f>
        <v>125</v>
      </c>
      <c r="D534" s="6">
        <f t="shared" si="123"/>
        <v>60365.939999999995</v>
      </c>
      <c r="E534" s="6">
        <f t="shared" si="124"/>
        <v>4.9732727777777779</v>
      </c>
      <c r="F534" s="6">
        <f>SUM($D$8:D534)</f>
        <v>14451561.719999975</v>
      </c>
      <c r="G534" s="6">
        <f t="shared" si="120"/>
        <v>439634.06</v>
      </c>
      <c r="H534" s="23">
        <f t="shared" si="125"/>
        <v>-0.32926812000000005</v>
      </c>
      <c r="I534" s="31">
        <f t="shared" si="119"/>
        <v>0.98946342016</v>
      </c>
      <c r="J534" s="16">
        <f t="shared" si="126"/>
        <v>51.299454476829695</v>
      </c>
      <c r="K534" s="24" t="s">
        <v>545</v>
      </c>
      <c r="L534" s="25">
        <f t="shared" si="121"/>
        <v>62884</v>
      </c>
      <c r="M534" s="26">
        <f t="shared" si="127"/>
        <v>0</v>
      </c>
      <c r="N534" s="27">
        <f t="shared" si="128"/>
        <v>0</v>
      </c>
      <c r="O534" s="27">
        <f t="shared" si="129"/>
        <v>0</v>
      </c>
    </row>
    <row r="535" spans="1:15" ht="13.2" x14ac:dyDescent="0.25">
      <c r="A535" s="13" t="s">
        <v>544</v>
      </c>
      <c r="B535" s="17">
        <f t="shared" si="122"/>
        <v>61697</v>
      </c>
      <c r="C535" s="5">
        <f>125</f>
        <v>125</v>
      </c>
      <c r="D535" s="6">
        <f t="shared" si="123"/>
        <v>60490.939999999995</v>
      </c>
      <c r="E535" s="6">
        <f t="shared" si="124"/>
        <v>5.4763222777777782</v>
      </c>
      <c r="F535" s="6">
        <f>SUM($D$8:D535)</f>
        <v>14512052.659999974</v>
      </c>
      <c r="G535" s="6">
        <f t="shared" si="120"/>
        <v>439509.06</v>
      </c>
      <c r="H535" s="23">
        <f t="shared" si="125"/>
        <v>-0.32901812000000003</v>
      </c>
      <c r="I535" s="31">
        <f t="shared" si="119"/>
        <v>0.98947142016</v>
      </c>
      <c r="J535" s="16">
        <f t="shared" si="126"/>
        <v>51.506391346097047</v>
      </c>
      <c r="K535" s="24" t="s">
        <v>544</v>
      </c>
      <c r="L535" s="25">
        <f t="shared" si="121"/>
        <v>62915</v>
      </c>
      <c r="M535" s="26">
        <f t="shared" si="127"/>
        <v>0</v>
      </c>
      <c r="N535" s="27">
        <f t="shared" si="128"/>
        <v>0</v>
      </c>
      <c r="O535" s="27">
        <f t="shared" si="129"/>
        <v>0</v>
      </c>
    </row>
    <row r="536" spans="1:15" ht="13.2" x14ac:dyDescent="0.25">
      <c r="A536" s="13" t="s">
        <v>545</v>
      </c>
      <c r="B536" s="17">
        <f t="shared" si="122"/>
        <v>61727</v>
      </c>
      <c r="C536" s="5">
        <f>125</f>
        <v>125</v>
      </c>
      <c r="D536" s="6">
        <f t="shared" si="123"/>
        <v>60615.939999999995</v>
      </c>
      <c r="E536" s="6">
        <f t="shared" si="124"/>
        <v>5.9804134444444452</v>
      </c>
      <c r="F536" s="6">
        <f>SUM($D$8:D536)</f>
        <v>14572668.599999974</v>
      </c>
      <c r="G536" s="6">
        <f t="shared" si="120"/>
        <v>439384.06</v>
      </c>
      <c r="H536" s="23">
        <f t="shared" si="125"/>
        <v>-0.32876812</v>
      </c>
      <c r="I536" s="31">
        <f t="shared" si="119"/>
        <v>0.98947942016000001</v>
      </c>
      <c r="J536" s="16">
        <f t="shared" si="126"/>
        <v>51.713792871280582</v>
      </c>
      <c r="K536" s="24" t="s">
        <v>545</v>
      </c>
      <c r="L536" s="25">
        <f t="shared" si="121"/>
        <v>62945</v>
      </c>
      <c r="M536" s="26">
        <f t="shared" si="127"/>
        <v>0</v>
      </c>
      <c r="N536" s="27">
        <f t="shared" si="128"/>
        <v>0</v>
      </c>
      <c r="O536" s="27">
        <f t="shared" si="129"/>
        <v>0</v>
      </c>
    </row>
    <row r="537" spans="1:15" ht="13.2" x14ac:dyDescent="0.25">
      <c r="A537" s="13" t="s">
        <v>546</v>
      </c>
      <c r="B537" s="17">
        <f t="shared" si="122"/>
        <v>61758</v>
      </c>
      <c r="C537" s="5">
        <f>125</f>
        <v>125</v>
      </c>
      <c r="D537" s="6">
        <f t="shared" si="123"/>
        <v>60746.92</v>
      </c>
      <c r="E537" s="6">
        <f t="shared" si="124"/>
        <v>0.50518266666666678</v>
      </c>
      <c r="F537" s="6">
        <f>SUM($D$8:D537)</f>
        <v>14633415.519999973</v>
      </c>
      <c r="G537" s="6">
        <f t="shared" si="120"/>
        <v>439253.08</v>
      </c>
      <c r="H537" s="23">
        <f t="shared" si="125"/>
        <v>-0.32850615999999999</v>
      </c>
      <c r="I537" s="31">
        <f t="shared" si="119"/>
        <v>0.98948780288000004</v>
      </c>
      <c r="J537" s="16">
        <f t="shared" si="126"/>
        <v>51.922995221698983</v>
      </c>
      <c r="K537" s="24" t="s">
        <v>546</v>
      </c>
      <c r="L537" s="25">
        <f t="shared" si="121"/>
        <v>62976</v>
      </c>
      <c r="M537" s="26">
        <f t="shared" si="127"/>
        <v>0</v>
      </c>
      <c r="N537" s="27">
        <f t="shared" si="128"/>
        <v>0</v>
      </c>
      <c r="O537" s="27">
        <f t="shared" si="129"/>
        <v>0</v>
      </c>
    </row>
    <row r="538" spans="1:15" ht="13.2" x14ac:dyDescent="0.25">
      <c r="A538" s="13" t="s">
        <v>547</v>
      </c>
      <c r="B538" s="17">
        <f t="shared" si="122"/>
        <v>61787</v>
      </c>
      <c r="C538" s="5">
        <f>125</f>
        <v>125</v>
      </c>
      <c r="D538" s="6">
        <f t="shared" si="123"/>
        <v>60871.92</v>
      </c>
      <c r="E538" s="6">
        <f t="shared" si="124"/>
        <v>1.0114764444444446</v>
      </c>
      <c r="F538" s="6">
        <f>SUM($D$8:D538)</f>
        <v>14694287.439999973</v>
      </c>
      <c r="G538" s="6">
        <f t="shared" si="120"/>
        <v>439128.08</v>
      </c>
      <c r="H538" s="23">
        <f t="shared" si="125"/>
        <v>-0.32825616000000002</v>
      </c>
      <c r="I538" s="31">
        <f t="shared" si="119"/>
        <v>0.98949580288000005</v>
      </c>
      <c r="J538" s="16">
        <f t="shared" si="126"/>
        <v>52.131349275235898</v>
      </c>
      <c r="K538" s="24" t="s">
        <v>547</v>
      </c>
      <c r="L538" s="25">
        <f t="shared" si="121"/>
        <v>63006</v>
      </c>
      <c r="M538" s="26">
        <f t="shared" si="127"/>
        <v>0</v>
      </c>
      <c r="N538" s="27">
        <f t="shared" si="128"/>
        <v>0</v>
      </c>
      <c r="O538" s="27">
        <f t="shared" si="129"/>
        <v>0</v>
      </c>
    </row>
    <row r="539" spans="1:15" ht="13.2" x14ac:dyDescent="0.25">
      <c r="A539" s="13" t="s">
        <v>548</v>
      </c>
      <c r="B539" s="17">
        <f t="shared" si="122"/>
        <v>61817</v>
      </c>
      <c r="C539" s="5">
        <f>125</f>
        <v>125</v>
      </c>
      <c r="D539" s="6">
        <f t="shared" si="123"/>
        <v>60996.92</v>
      </c>
      <c r="E539" s="6">
        <f t="shared" si="124"/>
        <v>1.5187424444444446</v>
      </c>
      <c r="F539" s="6">
        <f>SUM($D$8:D539)</f>
        <v>14755284.359999973</v>
      </c>
      <c r="G539" s="6">
        <f t="shared" si="120"/>
        <v>439003.08</v>
      </c>
      <c r="H539" s="23">
        <f t="shared" si="125"/>
        <v>-0.32800616000000005</v>
      </c>
      <c r="I539" s="31">
        <f t="shared" si="119"/>
        <v>0.98950380287999995</v>
      </c>
      <c r="J539" s="16">
        <f t="shared" si="126"/>
        <v>52.340167789530099</v>
      </c>
      <c r="K539" s="24" t="s">
        <v>548</v>
      </c>
      <c r="L539" s="25">
        <f t="shared" si="121"/>
        <v>63037</v>
      </c>
      <c r="M539" s="26">
        <f t="shared" si="127"/>
        <v>0</v>
      </c>
      <c r="N539" s="27">
        <f t="shared" si="128"/>
        <v>0</v>
      </c>
      <c r="O539" s="27">
        <f t="shared" si="129"/>
        <v>0</v>
      </c>
    </row>
    <row r="540" spans="1:15" ht="13.2" x14ac:dyDescent="0.25">
      <c r="A540" s="13" t="s">
        <v>549</v>
      </c>
      <c r="B540" s="17">
        <f t="shared" si="122"/>
        <v>61848</v>
      </c>
      <c r="C540" s="5">
        <f>125</f>
        <v>125</v>
      </c>
      <c r="D540" s="6">
        <f t="shared" si="123"/>
        <v>61121.919999999998</v>
      </c>
      <c r="E540" s="6">
        <f t="shared" si="124"/>
        <v>2.0270501111111114</v>
      </c>
      <c r="F540" s="6">
        <f>SUM($D$8:D540)</f>
        <v>14816406.279999973</v>
      </c>
      <c r="G540" s="6">
        <f t="shared" si="120"/>
        <v>438878.08</v>
      </c>
      <c r="H540" s="23">
        <f t="shared" si="125"/>
        <v>-0.32775616000000002</v>
      </c>
      <c r="I540" s="31">
        <f t="shared" si="119"/>
        <v>0.98951180287999996</v>
      </c>
      <c r="J540" s="16">
        <f t="shared" si="126"/>
        <v>52.54945069396328</v>
      </c>
      <c r="K540" s="24" t="s">
        <v>549</v>
      </c>
      <c r="L540" s="25">
        <f t="shared" si="121"/>
        <v>63068</v>
      </c>
      <c r="M540" s="26">
        <f t="shared" si="127"/>
        <v>0</v>
      </c>
      <c r="N540" s="27">
        <f t="shared" si="128"/>
        <v>0</v>
      </c>
      <c r="O540" s="27">
        <f t="shared" si="129"/>
        <v>0</v>
      </c>
    </row>
    <row r="541" spans="1:15" ht="13.2" x14ac:dyDescent="0.25">
      <c r="A541" s="13" t="s">
        <v>544</v>
      </c>
      <c r="B541" s="17">
        <f t="shared" si="122"/>
        <v>61878</v>
      </c>
      <c r="C541" s="5">
        <f>125</f>
        <v>125</v>
      </c>
      <c r="D541" s="6">
        <f t="shared" ref="D541:D604" si="130">C541+D540+IF(MONTH(B541)=1,ROUND(E540,2),0)</f>
        <v>61246.92</v>
      </c>
      <c r="E541" s="6">
        <f t="shared" ref="E541:E604" si="131">MAX(0,IF(MONTH(B541)=1,0,E540)+(D541-C541)*$C$5*30/360+C541*$C$5*(30-DAY(B541))/360)</f>
        <v>2.5363994444444451</v>
      </c>
      <c r="F541" s="6">
        <f>SUM($D$8:D541)</f>
        <v>14877653.199999973</v>
      </c>
      <c r="G541" s="6">
        <f t="shared" ref="G541:G604" si="132">MAX($C$2-D541,50%*$C$2)</f>
        <v>438753.08</v>
      </c>
      <c r="H541" s="23">
        <f t="shared" ref="H541:H604" si="133">D541/$C$2-$H$3</f>
        <v>-0.32750615999999999</v>
      </c>
      <c r="I541" s="31">
        <f t="shared" si="119"/>
        <v>0.98951980287999997</v>
      </c>
      <c r="J541" s="16">
        <f t="shared" ref="J541:J604" si="134">(200*$M$5*I541)/(G541/750+$H$2*G541*G541/(F541+3*G541))</f>
        <v>52.759197916549745</v>
      </c>
      <c r="K541" s="24" t="s">
        <v>544</v>
      </c>
      <c r="L541" s="25">
        <f t="shared" si="121"/>
        <v>63098</v>
      </c>
      <c r="M541" s="26">
        <f t="shared" ref="M541:M604" si="135">MIN($M$5,-N540-O540)</f>
        <v>0</v>
      </c>
      <c r="N541" s="27">
        <f t="shared" ref="N541:N604" si="136">M541+N540+O540</f>
        <v>0</v>
      </c>
      <c r="O541" s="27">
        <f t="shared" ref="O541:O604" si="137">N541*$M$6/12</f>
        <v>0</v>
      </c>
    </row>
    <row r="542" spans="1:15" ht="13.2" x14ac:dyDescent="0.25">
      <c r="A542" s="13" t="s">
        <v>545</v>
      </c>
      <c r="B542" s="17">
        <f t="shared" si="122"/>
        <v>61909</v>
      </c>
      <c r="C542" s="5">
        <f>125</f>
        <v>125</v>
      </c>
      <c r="D542" s="6">
        <f t="shared" si="130"/>
        <v>61371.92</v>
      </c>
      <c r="E542" s="6">
        <f t="shared" si="131"/>
        <v>3.0467904444444454</v>
      </c>
      <c r="F542" s="6">
        <f>SUM($D$8:D542)</f>
        <v>14939025.119999973</v>
      </c>
      <c r="G542" s="6">
        <f t="shared" si="132"/>
        <v>438628.08</v>
      </c>
      <c r="H542" s="23">
        <f t="shared" si="133"/>
        <v>-0.32725616000000002</v>
      </c>
      <c r="I542" s="31">
        <f t="shared" si="119"/>
        <v>0.98952780287999997</v>
      </c>
      <c r="J542" s="16">
        <f t="shared" si="134"/>
        <v>52.969409383938135</v>
      </c>
      <c r="K542" s="24" t="s">
        <v>545</v>
      </c>
      <c r="L542" s="25">
        <f t="shared" si="121"/>
        <v>63129</v>
      </c>
      <c r="M542" s="26">
        <f t="shared" si="135"/>
        <v>0</v>
      </c>
      <c r="N542" s="27">
        <f t="shared" si="136"/>
        <v>0</v>
      </c>
      <c r="O542" s="27">
        <f t="shared" si="137"/>
        <v>0</v>
      </c>
    </row>
    <row r="543" spans="1:15" ht="13.2" x14ac:dyDescent="0.25">
      <c r="A543" s="13" t="s">
        <v>544</v>
      </c>
      <c r="B543" s="17">
        <f t="shared" si="122"/>
        <v>61939</v>
      </c>
      <c r="C543" s="5">
        <f>125</f>
        <v>125</v>
      </c>
      <c r="D543" s="6">
        <f t="shared" si="130"/>
        <v>61496.92</v>
      </c>
      <c r="E543" s="6">
        <f t="shared" si="131"/>
        <v>3.5582231111111122</v>
      </c>
      <c r="F543" s="6">
        <f>SUM($D$8:D543)</f>
        <v>15000522.039999973</v>
      </c>
      <c r="G543" s="6">
        <f t="shared" si="132"/>
        <v>438503.08</v>
      </c>
      <c r="H543" s="23">
        <f t="shared" si="133"/>
        <v>-0.32700616000000005</v>
      </c>
      <c r="I543" s="31">
        <f t="shared" si="119"/>
        <v>0.98953580287999998</v>
      </c>
      <c r="J543" s="16">
        <f t="shared" si="134"/>
        <v>53.180085021413269</v>
      </c>
      <c r="K543" s="24" t="s">
        <v>544</v>
      </c>
      <c r="L543" s="25">
        <f t="shared" si="121"/>
        <v>63159</v>
      </c>
      <c r="M543" s="26">
        <f t="shared" si="135"/>
        <v>0</v>
      </c>
      <c r="N543" s="27">
        <f t="shared" si="136"/>
        <v>0</v>
      </c>
      <c r="O543" s="27">
        <f t="shared" si="137"/>
        <v>0</v>
      </c>
    </row>
    <row r="544" spans="1:15" ht="13.2" x14ac:dyDescent="0.25">
      <c r="A544" s="13" t="s">
        <v>545</v>
      </c>
      <c r="B544" s="17">
        <f t="shared" si="122"/>
        <v>61970</v>
      </c>
      <c r="C544" s="5">
        <f>125</f>
        <v>125</v>
      </c>
      <c r="D544" s="6">
        <f t="shared" si="130"/>
        <v>61621.919999999998</v>
      </c>
      <c r="E544" s="6">
        <f t="shared" si="131"/>
        <v>4.0706974444444457</v>
      </c>
      <c r="F544" s="6">
        <f>SUM($D$8:D544)</f>
        <v>15062143.959999973</v>
      </c>
      <c r="G544" s="6">
        <f t="shared" si="132"/>
        <v>438378.08</v>
      </c>
      <c r="H544" s="23">
        <f t="shared" si="133"/>
        <v>-0.32675616000000002</v>
      </c>
      <c r="I544" s="31">
        <f t="shared" si="119"/>
        <v>0.98954380287999999</v>
      </c>
      <c r="J544" s="16">
        <f t="shared" si="134"/>
        <v>53.391224752897877</v>
      </c>
      <c r="K544" s="24" t="s">
        <v>545</v>
      </c>
      <c r="L544" s="25">
        <f t="shared" si="121"/>
        <v>63190</v>
      </c>
      <c r="M544" s="26">
        <f t="shared" si="135"/>
        <v>0</v>
      </c>
      <c r="N544" s="27">
        <f t="shared" si="136"/>
        <v>0</v>
      </c>
      <c r="O544" s="27">
        <f t="shared" si="137"/>
        <v>0</v>
      </c>
    </row>
    <row r="545" spans="1:15" ht="13.2" x14ac:dyDescent="0.25">
      <c r="A545" s="13" t="s">
        <v>550</v>
      </c>
      <c r="B545" s="17">
        <f t="shared" si="122"/>
        <v>62001</v>
      </c>
      <c r="C545" s="5">
        <f>125</f>
        <v>125</v>
      </c>
      <c r="D545" s="6">
        <f t="shared" si="130"/>
        <v>61746.92</v>
      </c>
      <c r="E545" s="6">
        <f t="shared" si="131"/>
        <v>4.5842134444444458</v>
      </c>
      <c r="F545" s="6">
        <f>SUM($D$8:D545)</f>
        <v>15123890.879999973</v>
      </c>
      <c r="G545" s="6">
        <f t="shared" si="132"/>
        <v>438253.08</v>
      </c>
      <c r="H545" s="23">
        <f t="shared" si="133"/>
        <v>-0.32650615999999999</v>
      </c>
      <c r="I545" s="31">
        <f t="shared" si="119"/>
        <v>0.98955180288</v>
      </c>
      <c r="J545" s="16">
        <f t="shared" si="134"/>
        <v>53.602828500954381</v>
      </c>
      <c r="K545" s="24" t="s">
        <v>550</v>
      </c>
      <c r="L545" s="25">
        <f t="shared" si="121"/>
        <v>63221</v>
      </c>
      <c r="M545" s="26">
        <f t="shared" si="135"/>
        <v>0</v>
      </c>
      <c r="N545" s="27">
        <f t="shared" si="136"/>
        <v>0</v>
      </c>
      <c r="O545" s="27">
        <f t="shared" si="137"/>
        <v>0</v>
      </c>
    </row>
    <row r="546" spans="1:15" ht="13.2" x14ac:dyDescent="0.25">
      <c r="A546" s="13" t="s">
        <v>551</v>
      </c>
      <c r="B546" s="17">
        <f t="shared" si="122"/>
        <v>62031</v>
      </c>
      <c r="C546" s="5">
        <f>125</f>
        <v>125</v>
      </c>
      <c r="D546" s="6">
        <f t="shared" si="130"/>
        <v>61871.92</v>
      </c>
      <c r="E546" s="6">
        <f t="shared" si="131"/>
        <v>5.0987711111111125</v>
      </c>
      <c r="F546" s="6">
        <f>SUM($D$8:D546)</f>
        <v>15185762.799999973</v>
      </c>
      <c r="G546" s="6">
        <f t="shared" si="132"/>
        <v>438128.08</v>
      </c>
      <c r="H546" s="23">
        <f t="shared" si="133"/>
        <v>-0.32625616000000002</v>
      </c>
      <c r="I546" s="31">
        <f t="shared" si="119"/>
        <v>0.98955980288000001</v>
      </c>
      <c r="J546" s="16">
        <f t="shared" si="134"/>
        <v>53.814896186786839</v>
      </c>
      <c r="K546" s="24" t="s">
        <v>551</v>
      </c>
      <c r="L546" s="25">
        <f t="shared" si="121"/>
        <v>63249</v>
      </c>
      <c r="M546" s="26">
        <f t="shared" si="135"/>
        <v>0</v>
      </c>
      <c r="N546" s="27">
        <f t="shared" si="136"/>
        <v>0</v>
      </c>
      <c r="O546" s="27">
        <f t="shared" si="137"/>
        <v>0</v>
      </c>
    </row>
    <row r="547" spans="1:15" ht="13.2" x14ac:dyDescent="0.25">
      <c r="A547" s="13" t="s">
        <v>552</v>
      </c>
      <c r="B547" s="17">
        <f t="shared" si="122"/>
        <v>62062</v>
      </c>
      <c r="C547" s="5">
        <f>125</f>
        <v>125</v>
      </c>
      <c r="D547" s="6">
        <f t="shared" si="130"/>
        <v>61996.92</v>
      </c>
      <c r="E547" s="6">
        <f t="shared" si="131"/>
        <v>5.6143704444444458</v>
      </c>
      <c r="F547" s="6">
        <f>SUM($D$8:D547)</f>
        <v>15247759.719999973</v>
      </c>
      <c r="G547" s="6">
        <f t="shared" si="132"/>
        <v>438003.08</v>
      </c>
      <c r="H547" s="23">
        <f t="shared" si="133"/>
        <v>-0.32600616000000004</v>
      </c>
      <c r="I547" s="31">
        <f t="shared" si="119"/>
        <v>0.98956780288000001</v>
      </c>
      <c r="J547" s="16">
        <f t="shared" si="134"/>
        <v>54.027427730242621</v>
      </c>
      <c r="K547" s="24" t="s">
        <v>552</v>
      </c>
      <c r="L547" s="25">
        <f t="shared" si="121"/>
        <v>63280</v>
      </c>
      <c r="M547" s="26">
        <f t="shared" si="135"/>
        <v>0</v>
      </c>
      <c r="N547" s="27">
        <f t="shared" si="136"/>
        <v>0</v>
      </c>
      <c r="O547" s="27">
        <f t="shared" si="137"/>
        <v>0</v>
      </c>
    </row>
    <row r="548" spans="1:15" ht="13.2" x14ac:dyDescent="0.25">
      <c r="A548" s="13" t="s">
        <v>553</v>
      </c>
      <c r="B548" s="17">
        <f t="shared" si="122"/>
        <v>62092</v>
      </c>
      <c r="C548" s="5">
        <f>125</f>
        <v>125</v>
      </c>
      <c r="D548" s="6">
        <f t="shared" si="130"/>
        <v>62121.919999999998</v>
      </c>
      <c r="E548" s="6">
        <f t="shared" si="131"/>
        <v>6.1310114444444457</v>
      </c>
      <c r="F548" s="6">
        <f>SUM($D$8:D548)</f>
        <v>15309881.639999973</v>
      </c>
      <c r="G548" s="6">
        <f t="shared" si="132"/>
        <v>437878.08</v>
      </c>
      <c r="H548" s="23">
        <f t="shared" si="133"/>
        <v>-0.32575616000000002</v>
      </c>
      <c r="I548" s="31">
        <f t="shared" si="119"/>
        <v>0.98957580288000002</v>
      </c>
      <c r="J548" s="16">
        <f t="shared" si="134"/>
        <v>54.240423049814332</v>
      </c>
      <c r="K548" s="24" t="s">
        <v>553</v>
      </c>
      <c r="L548" s="25">
        <f t="shared" si="121"/>
        <v>63310</v>
      </c>
      <c r="M548" s="26">
        <f t="shared" si="135"/>
        <v>0</v>
      </c>
      <c r="N548" s="27">
        <f t="shared" si="136"/>
        <v>0</v>
      </c>
      <c r="O548" s="27">
        <f t="shared" si="137"/>
        <v>0</v>
      </c>
    </row>
    <row r="549" spans="1:15" ht="13.2" x14ac:dyDescent="0.25">
      <c r="A549" s="13" t="s">
        <v>544</v>
      </c>
      <c r="B549" s="17">
        <f t="shared" si="122"/>
        <v>62123</v>
      </c>
      <c r="C549" s="5">
        <f>125</f>
        <v>125</v>
      </c>
      <c r="D549" s="6">
        <f t="shared" si="130"/>
        <v>62253.049999999996</v>
      </c>
      <c r="E549" s="6">
        <f t="shared" si="131"/>
        <v>0.51773374999999988</v>
      </c>
      <c r="F549" s="6">
        <f>SUM($D$8:D549)</f>
        <v>15372134.689999973</v>
      </c>
      <c r="G549" s="6">
        <f t="shared" si="132"/>
        <v>437746.95</v>
      </c>
      <c r="H549" s="23">
        <f t="shared" si="133"/>
        <v>-0.3254939</v>
      </c>
      <c r="I549" s="31">
        <f t="shared" si="119"/>
        <v>0.98958419519999996</v>
      </c>
      <c r="J549" s="16">
        <f t="shared" si="134"/>
        <v>54.455322437196259</v>
      </c>
      <c r="K549" s="24" t="s">
        <v>544</v>
      </c>
      <c r="L549" s="25">
        <f t="shared" si="121"/>
        <v>63341</v>
      </c>
      <c r="M549" s="26">
        <f t="shared" si="135"/>
        <v>0</v>
      </c>
      <c r="N549" s="27">
        <f t="shared" si="136"/>
        <v>0</v>
      </c>
      <c r="O549" s="27">
        <f t="shared" si="137"/>
        <v>0</v>
      </c>
    </row>
    <row r="550" spans="1:15" ht="13.2" x14ac:dyDescent="0.25">
      <c r="A550" s="13" t="s">
        <v>545</v>
      </c>
      <c r="B550" s="17">
        <f t="shared" si="122"/>
        <v>62152</v>
      </c>
      <c r="C550" s="5">
        <f>125</f>
        <v>125</v>
      </c>
      <c r="D550" s="6">
        <f t="shared" si="130"/>
        <v>62378.049999999996</v>
      </c>
      <c r="E550" s="6">
        <f t="shared" si="131"/>
        <v>1.0365786111111108</v>
      </c>
      <c r="F550" s="6">
        <f>SUM($D$8:D550)</f>
        <v>15434512.739999974</v>
      </c>
      <c r="G550" s="6">
        <f t="shared" si="132"/>
        <v>437621.95</v>
      </c>
      <c r="H550" s="23">
        <f t="shared" si="133"/>
        <v>-0.32524390000000003</v>
      </c>
      <c r="I550" s="31">
        <f t="shared" si="119"/>
        <v>0.98959219519999997</v>
      </c>
      <c r="J550" s="16">
        <f t="shared" si="134"/>
        <v>54.669269195245263</v>
      </c>
      <c r="K550" s="24" t="s">
        <v>545</v>
      </c>
      <c r="L550" s="25">
        <f t="shared" si="121"/>
        <v>63371</v>
      </c>
      <c r="M550" s="26">
        <f t="shared" si="135"/>
        <v>0</v>
      </c>
      <c r="N550" s="27">
        <f t="shared" si="136"/>
        <v>0</v>
      </c>
      <c r="O550" s="27">
        <f t="shared" si="137"/>
        <v>0</v>
      </c>
    </row>
    <row r="551" spans="1:15" ht="13.2" x14ac:dyDescent="0.25">
      <c r="A551" s="13" t="s">
        <v>544</v>
      </c>
      <c r="B551" s="17">
        <f t="shared" si="122"/>
        <v>62182</v>
      </c>
      <c r="C551" s="5">
        <f>125</f>
        <v>125</v>
      </c>
      <c r="D551" s="6">
        <f t="shared" si="130"/>
        <v>62503.049999999996</v>
      </c>
      <c r="E551" s="6">
        <f t="shared" si="131"/>
        <v>1.5563956944444441</v>
      </c>
      <c r="F551" s="6">
        <f>SUM($D$8:D551)</f>
        <v>15497015.789999975</v>
      </c>
      <c r="G551" s="6">
        <f t="shared" si="132"/>
        <v>437496.95</v>
      </c>
      <c r="H551" s="23">
        <f t="shared" si="133"/>
        <v>-0.32499390000000006</v>
      </c>
      <c r="I551" s="31">
        <f t="shared" si="119"/>
        <v>0.98960019519999998</v>
      </c>
      <c r="J551" s="16">
        <f t="shared" si="134"/>
        <v>54.88367948463285</v>
      </c>
      <c r="K551" s="24" t="s">
        <v>544</v>
      </c>
      <c r="L551" s="25">
        <f t="shared" si="121"/>
        <v>63402</v>
      </c>
      <c r="M551" s="26">
        <f t="shared" si="135"/>
        <v>0</v>
      </c>
      <c r="N551" s="27">
        <f t="shared" si="136"/>
        <v>0</v>
      </c>
      <c r="O551" s="27">
        <f t="shared" si="137"/>
        <v>0</v>
      </c>
    </row>
    <row r="552" spans="1:15" ht="13.2" x14ac:dyDescent="0.25">
      <c r="A552" s="13" t="s">
        <v>545</v>
      </c>
      <c r="B552" s="17">
        <f t="shared" si="122"/>
        <v>62213</v>
      </c>
      <c r="C552" s="5">
        <f>125</f>
        <v>125</v>
      </c>
      <c r="D552" s="6">
        <f t="shared" si="130"/>
        <v>62628.049999999996</v>
      </c>
      <c r="E552" s="6">
        <f t="shared" si="131"/>
        <v>2.0772544444444443</v>
      </c>
      <c r="F552" s="6">
        <f>SUM($D$8:D552)</f>
        <v>15559643.839999976</v>
      </c>
      <c r="G552" s="6">
        <f t="shared" si="132"/>
        <v>437371.95</v>
      </c>
      <c r="H552" s="23">
        <f t="shared" si="133"/>
        <v>-0.32474390000000003</v>
      </c>
      <c r="I552" s="31">
        <f t="shared" si="119"/>
        <v>0.98960819519999998</v>
      </c>
      <c r="J552" s="16">
        <f t="shared" si="134"/>
        <v>55.098553218376452</v>
      </c>
      <c r="K552" s="24" t="s">
        <v>545</v>
      </c>
      <c r="L552" s="25">
        <f t="shared" si="121"/>
        <v>63433</v>
      </c>
      <c r="M552" s="26">
        <f t="shared" si="135"/>
        <v>0</v>
      </c>
      <c r="N552" s="27">
        <f t="shared" si="136"/>
        <v>0</v>
      </c>
      <c r="O552" s="27">
        <f t="shared" si="137"/>
        <v>0</v>
      </c>
    </row>
    <row r="553" spans="1:15" ht="13.2" x14ac:dyDescent="0.25">
      <c r="A553" s="13" t="s">
        <v>554</v>
      </c>
      <c r="B553" s="17">
        <f t="shared" si="122"/>
        <v>62243</v>
      </c>
      <c r="C553" s="5">
        <f>125</f>
        <v>125</v>
      </c>
      <c r="D553" s="6">
        <f t="shared" si="130"/>
        <v>62753.049999999996</v>
      </c>
      <c r="E553" s="6">
        <f t="shared" si="131"/>
        <v>2.5991548611111108</v>
      </c>
      <c r="F553" s="6">
        <f>SUM($D$8:D553)</f>
        <v>15622396.889999976</v>
      </c>
      <c r="G553" s="6">
        <f t="shared" si="132"/>
        <v>437246.95</v>
      </c>
      <c r="H553" s="23">
        <f t="shared" si="133"/>
        <v>-0.3244939</v>
      </c>
      <c r="I553" s="31">
        <f t="shared" ref="I553:I616" si="138">1-64*($M$5-0.004*$C$2)/$C$2*H553</f>
        <v>0.98961619519999999</v>
      </c>
      <c r="J553" s="16">
        <f t="shared" si="134"/>
        <v>55.313890308148203</v>
      </c>
      <c r="K553" s="24" t="s">
        <v>554</v>
      </c>
      <c r="L553" s="25">
        <f t="shared" si="121"/>
        <v>63463</v>
      </c>
      <c r="M553" s="26">
        <f t="shared" si="135"/>
        <v>0</v>
      </c>
      <c r="N553" s="27">
        <f t="shared" si="136"/>
        <v>0</v>
      </c>
      <c r="O553" s="27">
        <f t="shared" si="137"/>
        <v>0</v>
      </c>
    </row>
    <row r="554" spans="1:15" ht="13.2" x14ac:dyDescent="0.25">
      <c r="A554" s="13" t="s">
        <v>555</v>
      </c>
      <c r="B554" s="17">
        <f t="shared" si="122"/>
        <v>62274</v>
      </c>
      <c r="C554" s="5">
        <f>125</f>
        <v>125</v>
      </c>
      <c r="D554" s="6">
        <f t="shared" si="130"/>
        <v>62878.049999999996</v>
      </c>
      <c r="E554" s="6">
        <f t="shared" si="131"/>
        <v>3.122096944444444</v>
      </c>
      <c r="F554" s="6">
        <f>SUM($D$8:D554)</f>
        <v>15685274.939999977</v>
      </c>
      <c r="G554" s="6">
        <f t="shared" si="132"/>
        <v>437121.95</v>
      </c>
      <c r="H554" s="23">
        <f t="shared" si="133"/>
        <v>-0.32424390000000003</v>
      </c>
      <c r="I554" s="31">
        <f t="shared" si="138"/>
        <v>0.9896241952</v>
      </c>
      <c r="J554" s="16">
        <f t="shared" si="134"/>
        <v>55.529690664276934</v>
      </c>
      <c r="K554" s="24" t="s">
        <v>555</v>
      </c>
      <c r="L554" s="25">
        <f t="shared" si="121"/>
        <v>63494</v>
      </c>
      <c r="M554" s="26">
        <f t="shared" si="135"/>
        <v>0</v>
      </c>
      <c r="N554" s="27">
        <f t="shared" si="136"/>
        <v>0</v>
      </c>
      <c r="O554" s="27">
        <f t="shared" si="137"/>
        <v>0</v>
      </c>
    </row>
    <row r="555" spans="1:15" ht="13.2" x14ac:dyDescent="0.25">
      <c r="A555" s="13" t="s">
        <v>556</v>
      </c>
      <c r="B555" s="17">
        <f t="shared" si="122"/>
        <v>62304</v>
      </c>
      <c r="C555" s="5">
        <f>125</f>
        <v>125</v>
      </c>
      <c r="D555" s="6">
        <f t="shared" si="130"/>
        <v>63003.049999999996</v>
      </c>
      <c r="E555" s="6">
        <f t="shared" si="131"/>
        <v>3.6460806944444437</v>
      </c>
      <c r="F555" s="6">
        <f>SUM($D$8:D555)</f>
        <v>15748277.989999978</v>
      </c>
      <c r="G555" s="6">
        <f t="shared" si="132"/>
        <v>436996.95</v>
      </c>
      <c r="H555" s="23">
        <f t="shared" si="133"/>
        <v>-0.32399390000000006</v>
      </c>
      <c r="I555" s="31">
        <f t="shared" si="138"/>
        <v>0.98963219520000001</v>
      </c>
      <c r="J555" s="16">
        <f t="shared" si="134"/>
        <v>55.745954195749988</v>
      </c>
      <c r="K555" s="24" t="s">
        <v>556</v>
      </c>
      <c r="L555" s="25">
        <f t="shared" si="121"/>
        <v>63524</v>
      </c>
      <c r="M555" s="26">
        <f t="shared" si="135"/>
        <v>0</v>
      </c>
      <c r="N555" s="27">
        <f t="shared" si="136"/>
        <v>0</v>
      </c>
      <c r="O555" s="27">
        <f t="shared" si="137"/>
        <v>0</v>
      </c>
    </row>
    <row r="556" spans="1:15" ht="13.2" x14ac:dyDescent="0.25">
      <c r="A556" s="13" t="s">
        <v>557</v>
      </c>
      <c r="B556" s="17">
        <f t="shared" si="122"/>
        <v>62335</v>
      </c>
      <c r="C556" s="5">
        <f>125</f>
        <v>125</v>
      </c>
      <c r="D556" s="6">
        <f t="shared" si="130"/>
        <v>63128.049999999996</v>
      </c>
      <c r="E556" s="6">
        <f t="shared" si="131"/>
        <v>4.1711061111111105</v>
      </c>
      <c r="F556" s="6">
        <f>SUM($D$8:D556)</f>
        <v>15811406.039999979</v>
      </c>
      <c r="G556" s="6">
        <f t="shared" si="132"/>
        <v>436871.95</v>
      </c>
      <c r="H556" s="23">
        <f t="shared" si="133"/>
        <v>-0.32374390000000003</v>
      </c>
      <c r="I556" s="31">
        <f t="shared" si="138"/>
        <v>0.98964019520000002</v>
      </c>
      <c r="J556" s="16">
        <f t="shared" si="134"/>
        <v>55.96268081021524</v>
      </c>
      <c r="K556" s="24" t="s">
        <v>557</v>
      </c>
      <c r="L556" s="25">
        <f t="shared" si="121"/>
        <v>63555</v>
      </c>
      <c r="M556" s="26">
        <f t="shared" si="135"/>
        <v>0</v>
      </c>
      <c r="N556" s="27">
        <f t="shared" si="136"/>
        <v>0</v>
      </c>
      <c r="O556" s="27">
        <f t="shared" si="137"/>
        <v>0</v>
      </c>
    </row>
    <row r="557" spans="1:15" ht="13.2" x14ac:dyDescent="0.25">
      <c r="A557" s="13" t="s">
        <v>544</v>
      </c>
      <c r="B557" s="17">
        <f t="shared" si="122"/>
        <v>62366</v>
      </c>
      <c r="C557" s="5">
        <f>125</f>
        <v>125</v>
      </c>
      <c r="D557" s="6">
        <f t="shared" si="130"/>
        <v>63253.049999999996</v>
      </c>
      <c r="E557" s="6">
        <f t="shared" si="131"/>
        <v>4.6971731944444439</v>
      </c>
      <c r="F557" s="6">
        <f>SUM($D$8:D557)</f>
        <v>15874659.089999979</v>
      </c>
      <c r="G557" s="6">
        <f t="shared" si="132"/>
        <v>436746.95</v>
      </c>
      <c r="H557" s="23">
        <f t="shared" si="133"/>
        <v>-0.3234939</v>
      </c>
      <c r="I557" s="31">
        <f t="shared" si="138"/>
        <v>0.98964819520000002</v>
      </c>
      <c r="J557" s="16">
        <f t="shared" si="134"/>
        <v>56.179870413983132</v>
      </c>
      <c r="K557" s="24" t="s">
        <v>544</v>
      </c>
      <c r="L557" s="25">
        <f t="shared" si="121"/>
        <v>63586</v>
      </c>
      <c r="M557" s="26">
        <f t="shared" si="135"/>
        <v>0</v>
      </c>
      <c r="N557" s="27">
        <f t="shared" si="136"/>
        <v>0</v>
      </c>
      <c r="O557" s="27">
        <f t="shared" si="137"/>
        <v>0</v>
      </c>
    </row>
    <row r="558" spans="1:15" ht="13.2" x14ac:dyDescent="0.25">
      <c r="A558" s="13" t="s">
        <v>545</v>
      </c>
      <c r="B558" s="17">
        <f t="shared" si="122"/>
        <v>62396</v>
      </c>
      <c r="C558" s="5">
        <f>125</f>
        <v>125</v>
      </c>
      <c r="D558" s="6">
        <f t="shared" si="130"/>
        <v>63378.049999999996</v>
      </c>
      <c r="E558" s="6">
        <f t="shared" si="131"/>
        <v>5.2242819444444439</v>
      </c>
      <c r="F558" s="6">
        <f>SUM($D$8:D558)</f>
        <v>15938037.13999998</v>
      </c>
      <c r="G558" s="6">
        <f t="shared" si="132"/>
        <v>436621.95</v>
      </c>
      <c r="H558" s="23">
        <f t="shared" si="133"/>
        <v>-0.32324390000000003</v>
      </c>
      <c r="I558" s="31">
        <f t="shared" si="138"/>
        <v>0.98965619520000003</v>
      </c>
      <c r="J558" s="16">
        <f t="shared" si="134"/>
        <v>56.39752291202857</v>
      </c>
      <c r="K558" s="24" t="s">
        <v>545</v>
      </c>
      <c r="L558" s="25">
        <f t="shared" si="121"/>
        <v>63614</v>
      </c>
      <c r="M558" s="26">
        <f t="shared" si="135"/>
        <v>0</v>
      </c>
      <c r="N558" s="27">
        <f t="shared" si="136"/>
        <v>0</v>
      </c>
      <c r="O558" s="27">
        <f t="shared" si="137"/>
        <v>0</v>
      </c>
    </row>
    <row r="559" spans="1:15" ht="13.2" x14ac:dyDescent="0.25">
      <c r="A559" s="13" t="s">
        <v>544</v>
      </c>
      <c r="B559" s="17">
        <f t="shared" si="122"/>
        <v>62427</v>
      </c>
      <c r="C559" s="5">
        <f>125</f>
        <v>125</v>
      </c>
      <c r="D559" s="6">
        <f t="shared" si="130"/>
        <v>63503.049999999996</v>
      </c>
      <c r="E559" s="6">
        <f t="shared" si="131"/>
        <v>5.7524323611111106</v>
      </c>
      <c r="F559" s="6">
        <f>SUM($D$8:D559)</f>
        <v>16001540.189999981</v>
      </c>
      <c r="G559" s="6">
        <f t="shared" si="132"/>
        <v>436496.95</v>
      </c>
      <c r="H559" s="23">
        <f t="shared" si="133"/>
        <v>-0.32299390000000006</v>
      </c>
      <c r="I559" s="31">
        <f t="shared" si="138"/>
        <v>0.98966419520000004</v>
      </c>
      <c r="J559" s="16">
        <f t="shared" si="134"/>
        <v>56.615638207992966</v>
      </c>
      <c r="K559" s="24" t="s">
        <v>544</v>
      </c>
      <c r="L559" s="25">
        <f t="shared" si="121"/>
        <v>63645</v>
      </c>
      <c r="M559" s="26">
        <f t="shared" si="135"/>
        <v>0</v>
      </c>
      <c r="N559" s="27">
        <f t="shared" si="136"/>
        <v>0</v>
      </c>
      <c r="O559" s="27">
        <f t="shared" si="137"/>
        <v>0</v>
      </c>
    </row>
    <row r="560" spans="1:15" ht="13.2" x14ac:dyDescent="0.25">
      <c r="A560" s="13" t="s">
        <v>545</v>
      </c>
      <c r="B560" s="17">
        <f t="shared" si="122"/>
        <v>62457</v>
      </c>
      <c r="C560" s="5">
        <f>125</f>
        <v>125</v>
      </c>
      <c r="D560" s="6">
        <f t="shared" si="130"/>
        <v>63628.049999999996</v>
      </c>
      <c r="E560" s="6">
        <f t="shared" si="131"/>
        <v>6.2816244444444438</v>
      </c>
      <c r="F560" s="6">
        <f>SUM($D$8:D560)</f>
        <v>16065168.239999982</v>
      </c>
      <c r="G560" s="6">
        <f t="shared" si="132"/>
        <v>436371.95</v>
      </c>
      <c r="H560" s="23">
        <f t="shared" si="133"/>
        <v>-0.32274390000000003</v>
      </c>
      <c r="I560" s="31">
        <f t="shared" si="138"/>
        <v>0.98967219520000005</v>
      </c>
      <c r="J560" s="16">
        <f t="shared" si="134"/>
        <v>56.834216204186284</v>
      </c>
      <c r="K560" s="24" t="s">
        <v>545</v>
      </c>
      <c r="L560" s="25">
        <f t="shared" si="121"/>
        <v>63675</v>
      </c>
      <c r="M560" s="26">
        <f t="shared" si="135"/>
        <v>0</v>
      </c>
      <c r="N560" s="27">
        <f t="shared" si="136"/>
        <v>0</v>
      </c>
      <c r="O560" s="27">
        <f t="shared" si="137"/>
        <v>0</v>
      </c>
    </row>
    <row r="561" spans="1:15" ht="13.2" x14ac:dyDescent="0.25">
      <c r="A561" s="13" t="s">
        <v>558</v>
      </c>
      <c r="B561" s="17">
        <f t="shared" si="122"/>
        <v>62488</v>
      </c>
      <c r="C561" s="5">
        <f>125</f>
        <v>125</v>
      </c>
      <c r="D561" s="6">
        <f t="shared" si="130"/>
        <v>63759.329999999994</v>
      </c>
      <c r="E561" s="6">
        <f t="shared" si="131"/>
        <v>0.53028608333333327</v>
      </c>
      <c r="F561" s="6">
        <f>SUM($D$8:D561)</f>
        <v>16128927.569999982</v>
      </c>
      <c r="G561" s="6">
        <f t="shared" si="132"/>
        <v>436240.67</v>
      </c>
      <c r="H561" s="23">
        <f t="shared" si="133"/>
        <v>-0.32248134000000006</v>
      </c>
      <c r="I561" s="31">
        <f t="shared" si="138"/>
        <v>0.98968059712000001</v>
      </c>
      <c r="J561" s="16">
        <f t="shared" si="134"/>
        <v>57.054806782458471</v>
      </c>
      <c r="K561" s="24" t="s">
        <v>558</v>
      </c>
      <c r="L561" s="25">
        <f t="shared" si="121"/>
        <v>63706</v>
      </c>
      <c r="M561" s="26">
        <f t="shared" si="135"/>
        <v>0</v>
      </c>
      <c r="N561" s="27">
        <f t="shared" si="136"/>
        <v>0</v>
      </c>
      <c r="O561" s="27">
        <f t="shared" si="137"/>
        <v>0</v>
      </c>
    </row>
    <row r="562" spans="1:15" ht="13.2" x14ac:dyDescent="0.25">
      <c r="A562" s="13" t="s">
        <v>559</v>
      </c>
      <c r="B562" s="17">
        <f t="shared" si="122"/>
        <v>62517</v>
      </c>
      <c r="C562" s="5">
        <f>125</f>
        <v>125</v>
      </c>
      <c r="D562" s="6">
        <f t="shared" si="130"/>
        <v>63884.329999999994</v>
      </c>
      <c r="E562" s="6">
        <f t="shared" si="131"/>
        <v>1.0616832777777778</v>
      </c>
      <c r="F562" s="6">
        <f>SUM($D$8:D562)</f>
        <v>16192811.899999982</v>
      </c>
      <c r="G562" s="6">
        <f t="shared" si="132"/>
        <v>436115.67</v>
      </c>
      <c r="H562" s="23">
        <f t="shared" si="133"/>
        <v>-0.32223134000000003</v>
      </c>
      <c r="I562" s="31">
        <f t="shared" si="138"/>
        <v>0.98968859712000001</v>
      </c>
      <c r="J562" s="16">
        <f t="shared" si="134"/>
        <v>57.274334738480121</v>
      </c>
      <c r="K562" s="24" t="s">
        <v>559</v>
      </c>
      <c r="L562" s="25">
        <f t="shared" si="121"/>
        <v>63736</v>
      </c>
      <c r="M562" s="26">
        <f t="shared" si="135"/>
        <v>0</v>
      </c>
      <c r="N562" s="27">
        <f t="shared" si="136"/>
        <v>0</v>
      </c>
      <c r="O562" s="27">
        <f t="shared" si="137"/>
        <v>0</v>
      </c>
    </row>
    <row r="563" spans="1:15" ht="13.2" x14ac:dyDescent="0.25">
      <c r="A563" s="13" t="s">
        <v>560</v>
      </c>
      <c r="B563" s="17">
        <f t="shared" si="122"/>
        <v>62547</v>
      </c>
      <c r="C563" s="5">
        <f>125</f>
        <v>125</v>
      </c>
      <c r="D563" s="6">
        <f t="shared" si="130"/>
        <v>64009.329999999994</v>
      </c>
      <c r="E563" s="6">
        <f t="shared" si="131"/>
        <v>1.5940526944444444</v>
      </c>
      <c r="F563" s="6">
        <f>SUM($D$8:D563)</f>
        <v>16256821.229999982</v>
      </c>
      <c r="G563" s="6">
        <f t="shared" si="132"/>
        <v>435990.67</v>
      </c>
      <c r="H563" s="23">
        <f t="shared" si="133"/>
        <v>-0.32198134</v>
      </c>
      <c r="I563" s="31">
        <f t="shared" si="138"/>
        <v>0.98969659712000002</v>
      </c>
      <c r="J563" s="16">
        <f t="shared" si="134"/>
        <v>57.494325101114526</v>
      </c>
      <c r="K563" s="24" t="s">
        <v>560</v>
      </c>
      <c r="L563" s="25">
        <f t="shared" si="121"/>
        <v>63767</v>
      </c>
      <c r="M563" s="26">
        <f t="shared" si="135"/>
        <v>0</v>
      </c>
      <c r="N563" s="27">
        <f t="shared" si="136"/>
        <v>0</v>
      </c>
      <c r="O563" s="27">
        <f t="shared" si="137"/>
        <v>0</v>
      </c>
    </row>
    <row r="564" spans="1:15" ht="13.2" x14ac:dyDescent="0.25">
      <c r="A564" s="13" t="s">
        <v>561</v>
      </c>
      <c r="B564" s="17">
        <f t="shared" si="122"/>
        <v>62578</v>
      </c>
      <c r="C564" s="5">
        <f>125</f>
        <v>125</v>
      </c>
      <c r="D564" s="6">
        <f t="shared" si="130"/>
        <v>64134.329999999994</v>
      </c>
      <c r="E564" s="6">
        <f t="shared" si="131"/>
        <v>2.1274637777777778</v>
      </c>
      <c r="F564" s="6">
        <f>SUM($D$8:D564)</f>
        <v>16320955.559999982</v>
      </c>
      <c r="G564" s="6">
        <f t="shared" si="132"/>
        <v>435865.67</v>
      </c>
      <c r="H564" s="23">
        <f t="shared" si="133"/>
        <v>-0.32173134000000003</v>
      </c>
      <c r="I564" s="31">
        <f t="shared" si="138"/>
        <v>0.98970459712000003</v>
      </c>
      <c r="J564" s="16">
        <f t="shared" si="134"/>
        <v>57.714777767289604</v>
      </c>
      <c r="K564" s="24" t="s">
        <v>561</v>
      </c>
      <c r="L564" s="25">
        <f t="shared" si="121"/>
        <v>63798</v>
      </c>
      <c r="M564" s="26">
        <f t="shared" si="135"/>
        <v>0</v>
      </c>
      <c r="N564" s="27">
        <f t="shared" si="136"/>
        <v>0</v>
      </c>
      <c r="O564" s="27">
        <f t="shared" si="137"/>
        <v>0</v>
      </c>
    </row>
    <row r="565" spans="1:15" ht="13.2" x14ac:dyDescent="0.25">
      <c r="A565" s="13" t="s">
        <v>544</v>
      </c>
      <c r="B565" s="17">
        <f t="shared" si="122"/>
        <v>62608</v>
      </c>
      <c r="C565" s="5">
        <f>125</f>
        <v>125</v>
      </c>
      <c r="D565" s="6">
        <f t="shared" si="130"/>
        <v>64259.329999999994</v>
      </c>
      <c r="E565" s="6">
        <f t="shared" si="131"/>
        <v>2.6619165277777777</v>
      </c>
      <c r="F565" s="6">
        <f>SUM($D$8:D565)</f>
        <v>16385214.889999982</v>
      </c>
      <c r="G565" s="6">
        <f t="shared" si="132"/>
        <v>435740.67</v>
      </c>
      <c r="H565" s="23">
        <f t="shared" si="133"/>
        <v>-0.32148134000000006</v>
      </c>
      <c r="I565" s="31">
        <f t="shared" si="138"/>
        <v>0.98971259712000004</v>
      </c>
      <c r="J565" s="16">
        <f t="shared" si="134"/>
        <v>57.935692632612181</v>
      </c>
      <c r="K565" s="24" t="s">
        <v>544</v>
      </c>
      <c r="L565" s="25">
        <f t="shared" si="121"/>
        <v>63828</v>
      </c>
      <c r="M565" s="26">
        <f t="shared" si="135"/>
        <v>0</v>
      </c>
      <c r="N565" s="27">
        <f t="shared" si="136"/>
        <v>0</v>
      </c>
      <c r="O565" s="27">
        <f t="shared" si="137"/>
        <v>0</v>
      </c>
    </row>
    <row r="566" spans="1:15" ht="13.2" x14ac:dyDescent="0.25">
      <c r="A566" s="13" t="s">
        <v>545</v>
      </c>
      <c r="B566" s="17">
        <f t="shared" si="122"/>
        <v>62639</v>
      </c>
      <c r="C566" s="5">
        <f>125</f>
        <v>125</v>
      </c>
      <c r="D566" s="6">
        <f t="shared" si="130"/>
        <v>64384.329999999994</v>
      </c>
      <c r="E566" s="6">
        <f t="shared" si="131"/>
        <v>3.1974109444444441</v>
      </c>
      <c r="F566" s="6">
        <f>SUM($D$8:D566)</f>
        <v>16449599.219999982</v>
      </c>
      <c r="G566" s="6">
        <f t="shared" si="132"/>
        <v>435615.67</v>
      </c>
      <c r="H566" s="23">
        <f t="shared" si="133"/>
        <v>-0.32123134000000003</v>
      </c>
      <c r="I566" s="31">
        <f t="shared" si="138"/>
        <v>0.98972059712000005</v>
      </c>
      <c r="J566" s="16">
        <f t="shared" si="134"/>
        <v>58.157069591369982</v>
      </c>
      <c r="K566" s="24" t="s">
        <v>545</v>
      </c>
      <c r="L566" s="25">
        <f t="shared" si="121"/>
        <v>63859</v>
      </c>
      <c r="M566" s="26">
        <f t="shared" si="135"/>
        <v>0</v>
      </c>
      <c r="N566" s="27">
        <f t="shared" si="136"/>
        <v>0</v>
      </c>
      <c r="O566" s="27">
        <f t="shared" si="137"/>
        <v>0</v>
      </c>
    </row>
    <row r="567" spans="1:15" ht="13.2" x14ac:dyDescent="0.25">
      <c r="A567" s="13" t="s">
        <v>544</v>
      </c>
      <c r="B567" s="17">
        <f t="shared" si="122"/>
        <v>62669</v>
      </c>
      <c r="C567" s="5">
        <f>125</f>
        <v>125</v>
      </c>
      <c r="D567" s="6">
        <f t="shared" si="130"/>
        <v>64509.329999999994</v>
      </c>
      <c r="E567" s="6">
        <f t="shared" si="131"/>
        <v>3.7339470277777771</v>
      </c>
      <c r="F567" s="6">
        <f>SUM($D$8:D567)</f>
        <v>16514108.549999982</v>
      </c>
      <c r="G567" s="6">
        <f t="shared" si="132"/>
        <v>435490.67</v>
      </c>
      <c r="H567" s="23">
        <f t="shared" si="133"/>
        <v>-0.32098134</v>
      </c>
      <c r="I567" s="31">
        <f t="shared" si="138"/>
        <v>0.98972859712000005</v>
      </c>
      <c r="J567" s="16">
        <f t="shared" si="134"/>
        <v>58.378908536533878</v>
      </c>
      <c r="K567" s="24" t="s">
        <v>544</v>
      </c>
      <c r="L567" s="25">
        <f t="shared" si="121"/>
        <v>63889</v>
      </c>
      <c r="M567" s="26">
        <f t="shared" si="135"/>
        <v>0</v>
      </c>
      <c r="N567" s="27">
        <f t="shared" si="136"/>
        <v>0</v>
      </c>
      <c r="O567" s="27">
        <f t="shared" si="137"/>
        <v>0</v>
      </c>
    </row>
    <row r="568" spans="1:15" ht="13.2" x14ac:dyDescent="0.25">
      <c r="A568" s="13" t="s">
        <v>545</v>
      </c>
      <c r="B568" s="17">
        <f t="shared" si="122"/>
        <v>62700</v>
      </c>
      <c r="C568" s="5">
        <f>125</f>
        <v>125</v>
      </c>
      <c r="D568" s="6">
        <f t="shared" si="130"/>
        <v>64634.329999999994</v>
      </c>
      <c r="E568" s="6">
        <f t="shared" si="131"/>
        <v>4.2715247777777767</v>
      </c>
      <c r="F568" s="6">
        <f>SUM($D$8:D568)</f>
        <v>16578742.879999982</v>
      </c>
      <c r="G568" s="6">
        <f t="shared" si="132"/>
        <v>435365.67</v>
      </c>
      <c r="H568" s="23">
        <f t="shared" si="133"/>
        <v>-0.32073134000000003</v>
      </c>
      <c r="I568" s="31">
        <f t="shared" si="138"/>
        <v>0.98973659711999995</v>
      </c>
      <c r="J568" s="16">
        <f t="shared" si="134"/>
        <v>58.601209359759849</v>
      </c>
      <c r="K568" s="24" t="s">
        <v>545</v>
      </c>
      <c r="L568" s="25">
        <f t="shared" si="121"/>
        <v>63920</v>
      </c>
      <c r="M568" s="26">
        <f t="shared" si="135"/>
        <v>0</v>
      </c>
      <c r="N568" s="27">
        <f t="shared" si="136"/>
        <v>0</v>
      </c>
      <c r="O568" s="27">
        <f t="shared" si="137"/>
        <v>0</v>
      </c>
    </row>
    <row r="569" spans="1:15" ht="13.2" x14ac:dyDescent="0.25">
      <c r="A569" s="13" t="s">
        <v>562</v>
      </c>
      <c r="B569" s="17">
        <f t="shared" si="122"/>
        <v>62731</v>
      </c>
      <c r="C569" s="5">
        <f>125</f>
        <v>125</v>
      </c>
      <c r="D569" s="6">
        <f t="shared" si="130"/>
        <v>64759.329999999994</v>
      </c>
      <c r="E569" s="6">
        <f t="shared" si="131"/>
        <v>4.8101441944444439</v>
      </c>
      <c r="F569" s="6">
        <f>SUM($D$8:D569)</f>
        <v>16643502.209999982</v>
      </c>
      <c r="G569" s="6">
        <f t="shared" si="132"/>
        <v>435240.67</v>
      </c>
      <c r="H569" s="23">
        <f t="shared" si="133"/>
        <v>-0.32048134000000006</v>
      </c>
      <c r="I569" s="31">
        <f t="shared" si="138"/>
        <v>0.98974459711999996</v>
      </c>
      <c r="J569" s="16">
        <f t="shared" si="134"/>
        <v>58.823971951391307</v>
      </c>
      <c r="K569" s="24" t="s">
        <v>562</v>
      </c>
      <c r="L569" s="25">
        <f t="shared" si="121"/>
        <v>63951</v>
      </c>
      <c r="M569" s="26">
        <f t="shared" si="135"/>
        <v>0</v>
      </c>
      <c r="N569" s="27">
        <f t="shared" si="136"/>
        <v>0</v>
      </c>
      <c r="O569" s="27">
        <f t="shared" si="137"/>
        <v>0</v>
      </c>
    </row>
    <row r="570" spans="1:15" ht="13.2" x14ac:dyDescent="0.25">
      <c r="A570" s="13" t="s">
        <v>563</v>
      </c>
      <c r="B570" s="17">
        <f t="shared" si="122"/>
        <v>62761</v>
      </c>
      <c r="C570" s="5">
        <f>125</f>
        <v>125</v>
      </c>
      <c r="D570" s="6">
        <f t="shared" si="130"/>
        <v>64884.329999999994</v>
      </c>
      <c r="E570" s="6">
        <f t="shared" si="131"/>
        <v>5.3498052777777776</v>
      </c>
      <c r="F570" s="6">
        <f>SUM($D$8:D570)</f>
        <v>16708386.539999982</v>
      </c>
      <c r="G570" s="6">
        <f t="shared" si="132"/>
        <v>435115.67</v>
      </c>
      <c r="H570" s="23">
        <f t="shared" si="133"/>
        <v>-0.32023134000000003</v>
      </c>
      <c r="I570" s="31">
        <f t="shared" si="138"/>
        <v>0.98975259711999997</v>
      </c>
      <c r="J570" s="16">
        <f t="shared" si="134"/>
        <v>59.047196200461073</v>
      </c>
      <c r="K570" s="24" t="s">
        <v>563</v>
      </c>
      <c r="L570" s="25">
        <f t="shared" si="121"/>
        <v>63979</v>
      </c>
      <c r="M570" s="26">
        <f t="shared" si="135"/>
        <v>0</v>
      </c>
      <c r="N570" s="27">
        <f t="shared" si="136"/>
        <v>0</v>
      </c>
      <c r="O570" s="27">
        <f t="shared" si="137"/>
        <v>0</v>
      </c>
    </row>
    <row r="571" spans="1:15" ht="13.2" x14ac:dyDescent="0.25">
      <c r="A571" s="13" t="s">
        <v>564</v>
      </c>
      <c r="B571" s="17">
        <f t="shared" si="122"/>
        <v>62792</v>
      </c>
      <c r="C571" s="5">
        <f>125</f>
        <v>125</v>
      </c>
      <c r="D571" s="6">
        <f t="shared" si="130"/>
        <v>65009.329999999994</v>
      </c>
      <c r="E571" s="6">
        <f t="shared" si="131"/>
        <v>5.8905080277777779</v>
      </c>
      <c r="F571" s="6">
        <f>SUM($D$8:D571)</f>
        <v>16773395.869999982</v>
      </c>
      <c r="G571" s="6">
        <f t="shared" si="132"/>
        <v>434990.67</v>
      </c>
      <c r="H571" s="23">
        <f t="shared" si="133"/>
        <v>-0.31998134</v>
      </c>
      <c r="I571" s="31">
        <f t="shared" si="138"/>
        <v>0.98976059711999997</v>
      </c>
      <c r="J571" s="16">
        <f t="shared" si="134"/>
        <v>59.27088199469371</v>
      </c>
      <c r="K571" s="24" t="s">
        <v>564</v>
      </c>
      <c r="L571" s="25">
        <f t="shared" si="121"/>
        <v>64010</v>
      </c>
      <c r="M571" s="26">
        <f t="shared" si="135"/>
        <v>0</v>
      </c>
      <c r="N571" s="27">
        <f t="shared" si="136"/>
        <v>0</v>
      </c>
      <c r="O571" s="27">
        <f t="shared" si="137"/>
        <v>0</v>
      </c>
    </row>
    <row r="572" spans="1:15" ht="13.2" x14ac:dyDescent="0.25">
      <c r="A572" s="13" t="s">
        <v>565</v>
      </c>
      <c r="B572" s="17">
        <f t="shared" si="122"/>
        <v>62822</v>
      </c>
      <c r="C572" s="5">
        <f>125</f>
        <v>125</v>
      </c>
      <c r="D572" s="6">
        <f t="shared" si="130"/>
        <v>65134.329999999994</v>
      </c>
      <c r="E572" s="6">
        <f t="shared" si="131"/>
        <v>6.4322524444444449</v>
      </c>
      <c r="F572" s="6">
        <f>SUM($D$8:D572)</f>
        <v>16838530.199999981</v>
      </c>
      <c r="G572" s="6">
        <f t="shared" si="132"/>
        <v>434865.67</v>
      </c>
      <c r="H572" s="23">
        <f t="shared" si="133"/>
        <v>-0.31973134000000003</v>
      </c>
      <c r="I572" s="31">
        <f t="shared" si="138"/>
        <v>0.98976859711999998</v>
      </c>
      <c r="J572" s="16">
        <f t="shared" si="134"/>
        <v>59.495029220507632</v>
      </c>
      <c r="K572" s="24" t="s">
        <v>565</v>
      </c>
      <c r="L572" s="25">
        <f t="shared" si="121"/>
        <v>64040</v>
      </c>
      <c r="M572" s="26">
        <f t="shared" si="135"/>
        <v>0</v>
      </c>
      <c r="N572" s="27">
        <f t="shared" si="136"/>
        <v>0</v>
      </c>
      <c r="O572" s="27">
        <f t="shared" si="137"/>
        <v>0</v>
      </c>
    </row>
    <row r="573" spans="1:15" ht="13.2" x14ac:dyDescent="0.25">
      <c r="A573" s="13" t="s">
        <v>544</v>
      </c>
      <c r="B573" s="17">
        <f t="shared" si="122"/>
        <v>62853</v>
      </c>
      <c r="C573" s="5">
        <f>125</f>
        <v>125</v>
      </c>
      <c r="D573" s="6">
        <f t="shared" si="130"/>
        <v>65265.759999999995</v>
      </c>
      <c r="E573" s="6">
        <f t="shared" si="131"/>
        <v>0.54283966666666672</v>
      </c>
      <c r="F573" s="6">
        <f>SUM($D$8:D573)</f>
        <v>16903795.959999982</v>
      </c>
      <c r="G573" s="6">
        <f t="shared" si="132"/>
        <v>434734.24</v>
      </c>
      <c r="H573" s="23">
        <f t="shared" si="133"/>
        <v>-0.31946848000000005</v>
      </c>
      <c r="I573" s="31">
        <f t="shared" si="138"/>
        <v>0.98977700863999996</v>
      </c>
      <c r="J573" s="16">
        <f t="shared" si="134"/>
        <v>59.721302958442351</v>
      </c>
      <c r="K573" s="24" t="s">
        <v>544</v>
      </c>
      <c r="L573" s="25">
        <f t="shared" si="121"/>
        <v>64071</v>
      </c>
      <c r="M573" s="26">
        <f t="shared" si="135"/>
        <v>0</v>
      </c>
      <c r="N573" s="27">
        <f t="shared" si="136"/>
        <v>0</v>
      </c>
      <c r="O573" s="27">
        <f t="shared" si="137"/>
        <v>0</v>
      </c>
    </row>
    <row r="574" spans="1:15" ht="13.2" x14ac:dyDescent="0.25">
      <c r="A574" s="13" t="s">
        <v>545</v>
      </c>
      <c r="B574" s="17">
        <f t="shared" si="122"/>
        <v>62882</v>
      </c>
      <c r="C574" s="5">
        <f>125</f>
        <v>125</v>
      </c>
      <c r="D574" s="6">
        <f t="shared" si="130"/>
        <v>65390.759999999995</v>
      </c>
      <c r="E574" s="6">
        <f t="shared" si="131"/>
        <v>1.0867904444444443</v>
      </c>
      <c r="F574" s="6">
        <f>SUM($D$8:D574)</f>
        <v>16969186.719999984</v>
      </c>
      <c r="G574" s="6">
        <f t="shared" si="132"/>
        <v>434609.24</v>
      </c>
      <c r="H574" s="23">
        <f t="shared" si="133"/>
        <v>-0.31921848000000003</v>
      </c>
      <c r="I574" s="31">
        <f t="shared" si="138"/>
        <v>0.98978500863999996</v>
      </c>
      <c r="J574" s="16">
        <f t="shared" si="134"/>
        <v>59.946398283059906</v>
      </c>
      <c r="K574" s="24" t="s">
        <v>545</v>
      </c>
      <c r="L574" s="25">
        <f t="shared" si="121"/>
        <v>64101</v>
      </c>
      <c r="M574" s="26">
        <f t="shared" si="135"/>
        <v>0</v>
      </c>
      <c r="N574" s="27">
        <f t="shared" si="136"/>
        <v>0</v>
      </c>
      <c r="O574" s="27">
        <f t="shared" si="137"/>
        <v>0</v>
      </c>
    </row>
    <row r="575" spans="1:15" ht="13.2" x14ac:dyDescent="0.25">
      <c r="A575" s="13" t="s">
        <v>544</v>
      </c>
      <c r="B575" s="17">
        <f t="shared" si="122"/>
        <v>62913</v>
      </c>
      <c r="C575" s="5">
        <f>125</f>
        <v>125</v>
      </c>
      <c r="D575" s="6">
        <f t="shared" si="130"/>
        <v>65515.759999999995</v>
      </c>
      <c r="E575" s="6">
        <f t="shared" si="131"/>
        <v>1.6317134444444443</v>
      </c>
      <c r="F575" s="6">
        <f>SUM($D$8:D575)</f>
        <v>17034702.479999986</v>
      </c>
      <c r="G575" s="6">
        <f t="shared" si="132"/>
        <v>434484.24</v>
      </c>
      <c r="H575" s="23">
        <f t="shared" si="133"/>
        <v>-0.31896848</v>
      </c>
      <c r="I575" s="31">
        <f t="shared" si="138"/>
        <v>0.98979300863999997</v>
      </c>
      <c r="J575" s="16">
        <f t="shared" si="134"/>
        <v>60.171954697658094</v>
      </c>
      <c r="K575" s="24" t="s">
        <v>544</v>
      </c>
      <c r="L575" s="25">
        <f t="shared" si="121"/>
        <v>64132</v>
      </c>
      <c r="M575" s="26">
        <f t="shared" si="135"/>
        <v>0</v>
      </c>
      <c r="N575" s="27">
        <f t="shared" si="136"/>
        <v>0</v>
      </c>
      <c r="O575" s="27">
        <f t="shared" si="137"/>
        <v>0</v>
      </c>
    </row>
    <row r="576" spans="1:15" ht="13.2" x14ac:dyDescent="0.25">
      <c r="A576" s="13" t="s">
        <v>545</v>
      </c>
      <c r="B576" s="17">
        <f t="shared" si="122"/>
        <v>62944</v>
      </c>
      <c r="C576" s="5">
        <f>125</f>
        <v>125</v>
      </c>
      <c r="D576" s="6">
        <f t="shared" si="130"/>
        <v>65640.759999999995</v>
      </c>
      <c r="E576" s="6">
        <f t="shared" si="131"/>
        <v>2.1776781111111108</v>
      </c>
      <c r="F576" s="6">
        <f>SUM($D$8:D576)</f>
        <v>17100343.239999987</v>
      </c>
      <c r="G576" s="6">
        <f t="shared" si="132"/>
        <v>434359.24</v>
      </c>
      <c r="H576" s="23">
        <f t="shared" si="133"/>
        <v>-0.31871848000000003</v>
      </c>
      <c r="I576" s="31">
        <f t="shared" si="138"/>
        <v>0.98980100863999998</v>
      </c>
      <c r="J576" s="16">
        <f t="shared" si="134"/>
        <v>60.39797208337464</v>
      </c>
      <c r="K576" s="24" t="s">
        <v>545</v>
      </c>
      <c r="L576" s="25">
        <f t="shared" si="121"/>
        <v>64163</v>
      </c>
      <c r="M576" s="26">
        <f t="shared" si="135"/>
        <v>0</v>
      </c>
      <c r="N576" s="27">
        <f t="shared" si="136"/>
        <v>0</v>
      </c>
      <c r="O576" s="27">
        <f t="shared" si="137"/>
        <v>0</v>
      </c>
    </row>
    <row r="577" spans="1:15" ht="13.2" x14ac:dyDescent="0.25">
      <c r="A577" s="13" t="s">
        <v>566</v>
      </c>
      <c r="B577" s="17">
        <f t="shared" si="122"/>
        <v>62974</v>
      </c>
      <c r="C577" s="5">
        <f>125</f>
        <v>125</v>
      </c>
      <c r="D577" s="6">
        <f t="shared" si="130"/>
        <v>65765.759999999995</v>
      </c>
      <c r="E577" s="6">
        <f t="shared" si="131"/>
        <v>2.7246844444444442</v>
      </c>
      <c r="F577" s="6">
        <f>SUM($D$8:D577)</f>
        <v>17166108.999999989</v>
      </c>
      <c r="G577" s="6">
        <f t="shared" si="132"/>
        <v>434234.24</v>
      </c>
      <c r="H577" s="23">
        <f t="shared" si="133"/>
        <v>-0.31846848000000005</v>
      </c>
      <c r="I577" s="31">
        <f t="shared" si="138"/>
        <v>0.98980900863999999</v>
      </c>
      <c r="J577" s="16">
        <f t="shared" si="134"/>
        <v>60.624450320052247</v>
      </c>
      <c r="K577" s="24" t="s">
        <v>566</v>
      </c>
      <c r="L577" s="25">
        <f t="shared" si="121"/>
        <v>64193</v>
      </c>
      <c r="M577" s="26">
        <f t="shared" si="135"/>
        <v>0</v>
      </c>
      <c r="N577" s="27">
        <f t="shared" si="136"/>
        <v>0</v>
      </c>
      <c r="O577" s="27">
        <f t="shared" si="137"/>
        <v>0</v>
      </c>
    </row>
    <row r="578" spans="1:15" ht="13.2" x14ac:dyDescent="0.25">
      <c r="A578" s="13" t="s">
        <v>567</v>
      </c>
      <c r="B578" s="17">
        <f t="shared" si="122"/>
        <v>63005</v>
      </c>
      <c r="C578" s="5">
        <f>125</f>
        <v>125</v>
      </c>
      <c r="D578" s="6">
        <f t="shared" si="130"/>
        <v>65890.759999999995</v>
      </c>
      <c r="E578" s="6">
        <f t="shared" si="131"/>
        <v>3.2727324444444443</v>
      </c>
      <c r="F578" s="6">
        <f>SUM($D$8:D578)</f>
        <v>17231999.75999999</v>
      </c>
      <c r="G578" s="6">
        <f t="shared" si="132"/>
        <v>434109.24</v>
      </c>
      <c r="H578" s="23">
        <f t="shared" si="133"/>
        <v>-0.31821848000000003</v>
      </c>
      <c r="I578" s="31">
        <f t="shared" si="138"/>
        <v>0.98981700864</v>
      </c>
      <c r="J578" s="16">
        <f t="shared" si="134"/>
        <v>60.851389286240988</v>
      </c>
      <c r="K578" s="24" t="s">
        <v>567</v>
      </c>
      <c r="L578" s="25">
        <f t="shared" si="121"/>
        <v>64224</v>
      </c>
      <c r="M578" s="26">
        <f t="shared" si="135"/>
        <v>0</v>
      </c>
      <c r="N578" s="27">
        <f t="shared" si="136"/>
        <v>0</v>
      </c>
      <c r="O578" s="27">
        <f t="shared" si="137"/>
        <v>0</v>
      </c>
    </row>
    <row r="579" spans="1:15" ht="13.2" x14ac:dyDescent="0.25">
      <c r="A579" s="13" t="s">
        <v>568</v>
      </c>
      <c r="B579" s="17">
        <f t="shared" si="122"/>
        <v>63035</v>
      </c>
      <c r="C579" s="5">
        <f>125</f>
        <v>125</v>
      </c>
      <c r="D579" s="6">
        <f t="shared" si="130"/>
        <v>66015.759999999995</v>
      </c>
      <c r="E579" s="6">
        <f t="shared" si="131"/>
        <v>3.821822111111111</v>
      </c>
      <c r="F579" s="6">
        <f>SUM($D$8:D579)</f>
        <v>17298015.519999992</v>
      </c>
      <c r="G579" s="6">
        <f t="shared" si="132"/>
        <v>433984.24</v>
      </c>
      <c r="H579" s="23">
        <f t="shared" si="133"/>
        <v>-0.31796848</v>
      </c>
      <c r="I579" s="31">
        <f t="shared" si="138"/>
        <v>0.98982500864</v>
      </c>
      <c r="J579" s="16">
        <f t="shared" si="134"/>
        <v>61.078788859200422</v>
      </c>
      <c r="K579" s="24" t="s">
        <v>568</v>
      </c>
      <c r="L579" s="25">
        <f t="shared" si="121"/>
        <v>64254</v>
      </c>
      <c r="M579" s="26">
        <f t="shared" si="135"/>
        <v>0</v>
      </c>
      <c r="N579" s="27">
        <f t="shared" si="136"/>
        <v>0</v>
      </c>
      <c r="O579" s="27">
        <f t="shared" si="137"/>
        <v>0</v>
      </c>
    </row>
    <row r="580" spans="1:15" ht="13.2" x14ac:dyDescent="0.25">
      <c r="A580" s="13" t="s">
        <v>569</v>
      </c>
      <c r="B580" s="17">
        <f t="shared" si="122"/>
        <v>63066</v>
      </c>
      <c r="C580" s="5">
        <f>125</f>
        <v>125</v>
      </c>
      <c r="D580" s="6">
        <f t="shared" si="130"/>
        <v>66140.759999999995</v>
      </c>
      <c r="E580" s="6">
        <f t="shared" si="131"/>
        <v>4.3719534444444443</v>
      </c>
      <c r="F580" s="6">
        <f>SUM($D$8:D580)</f>
        <v>17364156.279999994</v>
      </c>
      <c r="G580" s="6">
        <f t="shared" si="132"/>
        <v>433859.24</v>
      </c>
      <c r="H580" s="23">
        <f t="shared" si="133"/>
        <v>-0.31771848000000003</v>
      </c>
      <c r="I580" s="31">
        <f t="shared" si="138"/>
        <v>0.98983300864000001</v>
      </c>
      <c r="J580" s="16">
        <f t="shared" si="134"/>
        <v>61.306648914901992</v>
      </c>
      <c r="K580" s="24" t="s">
        <v>569</v>
      </c>
      <c r="L580" s="25">
        <f t="shared" si="121"/>
        <v>64285</v>
      </c>
      <c r="M580" s="26">
        <f t="shared" si="135"/>
        <v>0</v>
      </c>
      <c r="N580" s="27">
        <f t="shared" si="136"/>
        <v>0</v>
      </c>
      <c r="O580" s="27">
        <f t="shared" si="137"/>
        <v>0</v>
      </c>
    </row>
    <row r="581" spans="1:15" ht="13.2" x14ac:dyDescent="0.25">
      <c r="A581" s="13" t="s">
        <v>544</v>
      </c>
      <c r="B581" s="17">
        <f t="shared" si="122"/>
        <v>63097</v>
      </c>
      <c r="C581" s="5">
        <f>125</f>
        <v>125</v>
      </c>
      <c r="D581" s="6">
        <f t="shared" si="130"/>
        <v>66265.759999999995</v>
      </c>
      <c r="E581" s="6">
        <f t="shared" si="131"/>
        <v>4.9231264444444447</v>
      </c>
      <c r="F581" s="6">
        <f>SUM($D$8:D581)</f>
        <v>17430422.039999995</v>
      </c>
      <c r="G581" s="6">
        <f t="shared" si="132"/>
        <v>433734.24</v>
      </c>
      <c r="H581" s="23">
        <f t="shared" si="133"/>
        <v>-0.31746848000000005</v>
      </c>
      <c r="I581" s="31">
        <f t="shared" si="138"/>
        <v>0.98984100864000002</v>
      </c>
      <c r="J581" s="16">
        <f t="shared" si="134"/>
        <v>61.534969328031288</v>
      </c>
      <c r="K581" s="24" t="s">
        <v>544</v>
      </c>
      <c r="L581" s="25">
        <f t="shared" si="121"/>
        <v>64316</v>
      </c>
      <c r="M581" s="26">
        <f t="shared" si="135"/>
        <v>0</v>
      </c>
      <c r="N581" s="27">
        <f t="shared" si="136"/>
        <v>0</v>
      </c>
      <c r="O581" s="27">
        <f t="shared" si="137"/>
        <v>0</v>
      </c>
    </row>
    <row r="582" spans="1:15" ht="13.2" x14ac:dyDescent="0.25">
      <c r="A582" s="13" t="s">
        <v>545</v>
      </c>
      <c r="B582" s="17">
        <f t="shared" si="122"/>
        <v>63127</v>
      </c>
      <c r="C582" s="5">
        <f>125</f>
        <v>125</v>
      </c>
      <c r="D582" s="6">
        <f t="shared" si="130"/>
        <v>66390.759999999995</v>
      </c>
      <c r="E582" s="6">
        <f t="shared" si="131"/>
        <v>5.4753411111111117</v>
      </c>
      <c r="F582" s="6">
        <f>SUM($D$8:D582)</f>
        <v>17496812.799999997</v>
      </c>
      <c r="G582" s="6">
        <f t="shared" si="132"/>
        <v>433609.24</v>
      </c>
      <c r="H582" s="23">
        <f t="shared" si="133"/>
        <v>-0.31721848000000002</v>
      </c>
      <c r="I582" s="31">
        <f t="shared" si="138"/>
        <v>0.98984900864000003</v>
      </c>
      <c r="J582" s="16">
        <f t="shared" si="134"/>
        <v>61.763749971990407</v>
      </c>
      <c r="K582" s="24" t="s">
        <v>545</v>
      </c>
      <c r="L582" s="25">
        <f t="shared" si="121"/>
        <v>64345</v>
      </c>
      <c r="M582" s="26">
        <f t="shared" si="135"/>
        <v>0</v>
      </c>
      <c r="N582" s="27">
        <f t="shared" si="136"/>
        <v>0</v>
      </c>
      <c r="O582" s="27">
        <f t="shared" si="137"/>
        <v>0</v>
      </c>
    </row>
    <row r="583" spans="1:15" ht="13.2" x14ac:dyDescent="0.25">
      <c r="A583" s="13" t="s">
        <v>544</v>
      </c>
      <c r="B583" s="17">
        <f t="shared" si="122"/>
        <v>63158</v>
      </c>
      <c r="C583" s="5">
        <f>125</f>
        <v>125</v>
      </c>
      <c r="D583" s="6">
        <f t="shared" si="130"/>
        <v>66515.759999999995</v>
      </c>
      <c r="E583" s="6">
        <f t="shared" si="131"/>
        <v>6.0285974444444452</v>
      </c>
      <c r="F583" s="6">
        <f>SUM($D$8:D583)</f>
        <v>17563328.559999999</v>
      </c>
      <c r="G583" s="6">
        <f t="shared" si="132"/>
        <v>433484.24</v>
      </c>
      <c r="H583" s="23">
        <f t="shared" si="133"/>
        <v>-0.31696848</v>
      </c>
      <c r="I583" s="31">
        <f t="shared" si="138"/>
        <v>0.98985700864000004</v>
      </c>
      <c r="J583" s="16">
        <f t="shared" si="134"/>
        <v>61.992990718900195</v>
      </c>
      <c r="K583" s="24" t="s">
        <v>544</v>
      </c>
      <c r="L583" s="25">
        <f t="shared" si="121"/>
        <v>64376</v>
      </c>
      <c r="M583" s="26">
        <f t="shared" si="135"/>
        <v>0</v>
      </c>
      <c r="N583" s="27">
        <f t="shared" si="136"/>
        <v>0</v>
      </c>
      <c r="O583" s="27">
        <f t="shared" si="137"/>
        <v>0</v>
      </c>
    </row>
    <row r="584" spans="1:15" ht="13.2" x14ac:dyDescent="0.25">
      <c r="A584" s="13" t="s">
        <v>545</v>
      </c>
      <c r="B584" s="17">
        <f t="shared" si="122"/>
        <v>63188</v>
      </c>
      <c r="C584" s="5">
        <f>125</f>
        <v>125</v>
      </c>
      <c r="D584" s="6">
        <f t="shared" si="130"/>
        <v>66640.759999999995</v>
      </c>
      <c r="E584" s="6">
        <f t="shared" si="131"/>
        <v>6.5828954444444454</v>
      </c>
      <c r="F584" s="6">
        <f>SUM($D$8:D584)</f>
        <v>17629969.32</v>
      </c>
      <c r="G584" s="6">
        <f t="shared" si="132"/>
        <v>433359.24</v>
      </c>
      <c r="H584" s="23">
        <f t="shared" si="133"/>
        <v>-0.31671848000000002</v>
      </c>
      <c r="I584" s="31">
        <f t="shared" si="138"/>
        <v>0.98986500864000004</v>
      </c>
      <c r="J584" s="16">
        <f t="shared" si="134"/>
        <v>62.222691439602734</v>
      </c>
      <c r="K584" s="24" t="s">
        <v>545</v>
      </c>
      <c r="L584" s="25">
        <f t="shared" si="121"/>
        <v>64406</v>
      </c>
      <c r="M584" s="26">
        <f t="shared" si="135"/>
        <v>0</v>
      </c>
      <c r="N584" s="27">
        <f t="shared" si="136"/>
        <v>0</v>
      </c>
      <c r="O584" s="27">
        <f t="shared" si="137"/>
        <v>0</v>
      </c>
    </row>
    <row r="585" spans="1:15" ht="13.2" x14ac:dyDescent="0.25">
      <c r="A585" s="13" t="s">
        <v>570</v>
      </c>
      <c r="B585" s="17">
        <f t="shared" si="122"/>
        <v>63219</v>
      </c>
      <c r="C585" s="5">
        <f>125</f>
        <v>125</v>
      </c>
      <c r="D585" s="6">
        <f t="shared" si="130"/>
        <v>66772.34</v>
      </c>
      <c r="E585" s="6">
        <f t="shared" si="131"/>
        <v>0.55539450000000001</v>
      </c>
      <c r="F585" s="6">
        <f>SUM($D$8:D585)</f>
        <v>17696741.66</v>
      </c>
      <c r="G585" s="6">
        <f t="shared" si="132"/>
        <v>433227.66000000003</v>
      </c>
      <c r="H585" s="23">
        <f t="shared" si="133"/>
        <v>-0.31645531999999998</v>
      </c>
      <c r="I585" s="31">
        <f t="shared" si="138"/>
        <v>0.98987342976000003</v>
      </c>
      <c r="J585" s="16">
        <f t="shared" si="134"/>
        <v>62.454638161255957</v>
      </c>
      <c r="K585" s="24" t="s">
        <v>570</v>
      </c>
      <c r="L585" s="25">
        <f t="shared" si="121"/>
        <v>64437</v>
      </c>
      <c r="M585" s="26">
        <f t="shared" si="135"/>
        <v>0</v>
      </c>
      <c r="N585" s="27">
        <f t="shared" si="136"/>
        <v>0</v>
      </c>
      <c r="O585" s="27">
        <f t="shared" si="137"/>
        <v>0</v>
      </c>
    </row>
    <row r="586" spans="1:15" ht="13.2" x14ac:dyDescent="0.25">
      <c r="A586" s="13" t="s">
        <v>571</v>
      </c>
      <c r="B586" s="17">
        <f t="shared" si="122"/>
        <v>63248</v>
      </c>
      <c r="C586" s="5">
        <f>125</f>
        <v>125</v>
      </c>
      <c r="D586" s="6">
        <f t="shared" si="130"/>
        <v>66897.34</v>
      </c>
      <c r="E586" s="6">
        <f t="shared" si="131"/>
        <v>1.1119001111111111</v>
      </c>
      <c r="F586" s="6">
        <f>SUM($D$8:D586)</f>
        <v>17763639</v>
      </c>
      <c r="G586" s="6">
        <f t="shared" si="132"/>
        <v>433102.66000000003</v>
      </c>
      <c r="H586" s="23">
        <f t="shared" si="133"/>
        <v>-0.31620532000000001</v>
      </c>
      <c r="I586" s="31">
        <f t="shared" si="138"/>
        <v>0.98988142976000004</v>
      </c>
      <c r="J586" s="16">
        <f t="shared" si="134"/>
        <v>62.68528474434428</v>
      </c>
      <c r="K586" s="24" t="s">
        <v>571</v>
      </c>
      <c r="L586" s="25">
        <f t="shared" ref="L586:L649" si="139">DATE(YEAR(L585),MONTH(L585)+1,1)</f>
        <v>64467</v>
      </c>
      <c r="M586" s="26">
        <f t="shared" si="135"/>
        <v>0</v>
      </c>
      <c r="N586" s="27">
        <f t="shared" si="136"/>
        <v>0</v>
      </c>
      <c r="O586" s="27">
        <f t="shared" si="137"/>
        <v>0</v>
      </c>
    </row>
    <row r="587" spans="1:15" ht="13.2" x14ac:dyDescent="0.25">
      <c r="A587" s="13" t="s">
        <v>572</v>
      </c>
      <c r="B587" s="17">
        <f t="shared" si="122"/>
        <v>63278</v>
      </c>
      <c r="C587" s="5">
        <f>125</f>
        <v>125</v>
      </c>
      <c r="D587" s="6">
        <f t="shared" si="130"/>
        <v>67022.34</v>
      </c>
      <c r="E587" s="6">
        <f t="shared" si="131"/>
        <v>1.6693779444444443</v>
      </c>
      <c r="F587" s="6">
        <f>SUM($D$8:D587)</f>
        <v>17830661.34</v>
      </c>
      <c r="G587" s="6">
        <f t="shared" si="132"/>
        <v>432977.66000000003</v>
      </c>
      <c r="H587" s="23">
        <f t="shared" si="133"/>
        <v>-0.31595532000000004</v>
      </c>
      <c r="I587" s="31">
        <f t="shared" si="138"/>
        <v>0.98988942976000005</v>
      </c>
      <c r="J587" s="16">
        <f t="shared" si="134"/>
        <v>62.916390912567046</v>
      </c>
      <c r="K587" s="24" t="s">
        <v>572</v>
      </c>
      <c r="L587" s="25">
        <f t="shared" si="139"/>
        <v>64498</v>
      </c>
      <c r="M587" s="26">
        <f t="shared" si="135"/>
        <v>0</v>
      </c>
      <c r="N587" s="27">
        <f t="shared" si="136"/>
        <v>0</v>
      </c>
      <c r="O587" s="27">
        <f t="shared" si="137"/>
        <v>0</v>
      </c>
    </row>
    <row r="588" spans="1:15" ht="13.2" x14ac:dyDescent="0.25">
      <c r="A588" s="13" t="s">
        <v>573</v>
      </c>
      <c r="B588" s="17">
        <f t="shared" ref="B588:B651" si="140">DATE(YEAR(B587),MONTH(B587)+1,IF(MONTH(B587)=1,28,30))</f>
        <v>63309</v>
      </c>
      <c r="C588" s="5">
        <f>125</f>
        <v>125</v>
      </c>
      <c r="D588" s="6">
        <f t="shared" si="130"/>
        <v>67147.34</v>
      </c>
      <c r="E588" s="6">
        <f t="shared" si="131"/>
        <v>2.2278974444444444</v>
      </c>
      <c r="F588" s="6">
        <f>SUM($D$8:D588)</f>
        <v>17897808.68</v>
      </c>
      <c r="G588" s="6">
        <f t="shared" si="132"/>
        <v>432852.66000000003</v>
      </c>
      <c r="H588" s="23">
        <f t="shared" si="133"/>
        <v>-0.31570532000000001</v>
      </c>
      <c r="I588" s="31">
        <f t="shared" si="138"/>
        <v>0.98989742975999995</v>
      </c>
      <c r="J588" s="16">
        <f t="shared" si="134"/>
        <v>63.147956531594865</v>
      </c>
      <c r="K588" s="24" t="s">
        <v>573</v>
      </c>
      <c r="L588" s="25">
        <f t="shared" si="139"/>
        <v>64529</v>
      </c>
      <c r="M588" s="26">
        <f t="shared" si="135"/>
        <v>0</v>
      </c>
      <c r="N588" s="27">
        <f t="shared" si="136"/>
        <v>0</v>
      </c>
      <c r="O588" s="27">
        <f t="shared" si="137"/>
        <v>0</v>
      </c>
    </row>
    <row r="589" spans="1:15" ht="13.2" x14ac:dyDescent="0.25">
      <c r="A589" s="13" t="s">
        <v>544</v>
      </c>
      <c r="B589" s="17">
        <f t="shared" si="140"/>
        <v>63339</v>
      </c>
      <c r="C589" s="5">
        <f>125</f>
        <v>125</v>
      </c>
      <c r="D589" s="6">
        <f t="shared" si="130"/>
        <v>67272.34</v>
      </c>
      <c r="E589" s="6">
        <f t="shared" si="131"/>
        <v>2.787458611111111</v>
      </c>
      <c r="F589" s="6">
        <f>SUM($D$8:D589)</f>
        <v>17965081.02</v>
      </c>
      <c r="G589" s="6">
        <f t="shared" si="132"/>
        <v>432727.66000000003</v>
      </c>
      <c r="H589" s="23">
        <f t="shared" si="133"/>
        <v>-0.31545531999999998</v>
      </c>
      <c r="I589" s="31">
        <f t="shared" si="138"/>
        <v>0.98990542975999996</v>
      </c>
      <c r="J589" s="16">
        <f t="shared" si="134"/>
        <v>63.379981465831499</v>
      </c>
      <c r="K589" s="24" t="s">
        <v>544</v>
      </c>
      <c r="L589" s="25">
        <f t="shared" si="139"/>
        <v>64559</v>
      </c>
      <c r="M589" s="26">
        <f t="shared" si="135"/>
        <v>0</v>
      </c>
      <c r="N589" s="27">
        <f t="shared" si="136"/>
        <v>0</v>
      </c>
      <c r="O589" s="27">
        <f t="shared" si="137"/>
        <v>0</v>
      </c>
    </row>
    <row r="590" spans="1:15" ht="13.2" x14ac:dyDescent="0.25">
      <c r="A590" s="13" t="s">
        <v>545</v>
      </c>
      <c r="B590" s="17">
        <f t="shared" si="140"/>
        <v>63370</v>
      </c>
      <c r="C590" s="5">
        <f>125</f>
        <v>125</v>
      </c>
      <c r="D590" s="6">
        <f t="shared" si="130"/>
        <v>67397.34</v>
      </c>
      <c r="E590" s="6">
        <f t="shared" si="131"/>
        <v>3.3480614444444443</v>
      </c>
      <c r="F590" s="6">
        <f>SUM($D$8:D590)</f>
        <v>18032478.359999999</v>
      </c>
      <c r="G590" s="6">
        <f t="shared" si="132"/>
        <v>432602.66000000003</v>
      </c>
      <c r="H590" s="23">
        <f t="shared" si="133"/>
        <v>-0.31520532000000001</v>
      </c>
      <c r="I590" s="31">
        <f t="shared" si="138"/>
        <v>0.98991342975999996</v>
      </c>
      <c r="J590" s="16">
        <f t="shared" si="134"/>
        <v>63.612465578416213</v>
      </c>
      <c r="K590" s="24" t="s">
        <v>545</v>
      </c>
      <c r="L590" s="25">
        <f t="shared" si="139"/>
        <v>64590</v>
      </c>
      <c r="M590" s="26">
        <f t="shared" si="135"/>
        <v>0</v>
      </c>
      <c r="N590" s="27">
        <f t="shared" si="136"/>
        <v>0</v>
      </c>
      <c r="O590" s="27">
        <f t="shared" si="137"/>
        <v>0</v>
      </c>
    </row>
    <row r="591" spans="1:15" ht="13.2" x14ac:dyDescent="0.25">
      <c r="A591" s="13" t="s">
        <v>544</v>
      </c>
      <c r="B591" s="17">
        <f t="shared" si="140"/>
        <v>63400</v>
      </c>
      <c r="C591" s="5">
        <f>125</f>
        <v>125</v>
      </c>
      <c r="D591" s="6">
        <f t="shared" si="130"/>
        <v>67522.34</v>
      </c>
      <c r="E591" s="6">
        <f t="shared" si="131"/>
        <v>3.9097059444444442</v>
      </c>
      <c r="F591" s="6">
        <f>SUM($D$8:D591)</f>
        <v>18100000.699999999</v>
      </c>
      <c r="G591" s="6">
        <f t="shared" si="132"/>
        <v>432477.66000000003</v>
      </c>
      <c r="H591" s="23">
        <f t="shared" si="133"/>
        <v>-0.31495532000000004</v>
      </c>
      <c r="I591" s="31">
        <f t="shared" si="138"/>
        <v>0.98992142975999997</v>
      </c>
      <c r="J591" s="16">
        <f t="shared" si="134"/>
        <v>63.8454087312263</v>
      </c>
      <c r="K591" s="24" t="s">
        <v>544</v>
      </c>
      <c r="L591" s="25">
        <f t="shared" si="139"/>
        <v>64620</v>
      </c>
      <c r="M591" s="26">
        <f t="shared" si="135"/>
        <v>0</v>
      </c>
      <c r="N591" s="27">
        <f t="shared" si="136"/>
        <v>0</v>
      </c>
      <c r="O591" s="27">
        <f t="shared" si="137"/>
        <v>0</v>
      </c>
    </row>
    <row r="592" spans="1:15" ht="13.2" x14ac:dyDescent="0.25">
      <c r="A592" s="13" t="s">
        <v>545</v>
      </c>
      <c r="B592" s="17">
        <f t="shared" si="140"/>
        <v>63431</v>
      </c>
      <c r="C592" s="5">
        <f>125</f>
        <v>125</v>
      </c>
      <c r="D592" s="6">
        <f t="shared" si="130"/>
        <v>67647.34</v>
      </c>
      <c r="E592" s="6">
        <f t="shared" si="131"/>
        <v>4.4723921111111107</v>
      </c>
      <c r="F592" s="6">
        <f>SUM($D$8:D592)</f>
        <v>18167648.039999999</v>
      </c>
      <c r="G592" s="6">
        <f t="shared" si="132"/>
        <v>432352.66000000003</v>
      </c>
      <c r="H592" s="23">
        <f t="shared" si="133"/>
        <v>-0.31470532000000001</v>
      </c>
      <c r="I592" s="31">
        <f t="shared" si="138"/>
        <v>0.98992942975999998</v>
      </c>
      <c r="J592" s="16">
        <f t="shared" si="134"/>
        <v>64.078810784879451</v>
      </c>
      <c r="K592" s="24" t="s">
        <v>545</v>
      </c>
      <c r="L592" s="25">
        <f t="shared" si="139"/>
        <v>64651</v>
      </c>
      <c r="M592" s="26">
        <f t="shared" si="135"/>
        <v>0</v>
      </c>
      <c r="N592" s="27">
        <f t="shared" si="136"/>
        <v>0</v>
      </c>
      <c r="O592" s="27">
        <f t="shared" si="137"/>
        <v>0</v>
      </c>
    </row>
    <row r="593" spans="1:15" ht="13.2" x14ac:dyDescent="0.25">
      <c r="A593" s="13" t="s">
        <v>574</v>
      </c>
      <c r="B593" s="17">
        <f t="shared" si="140"/>
        <v>63462</v>
      </c>
      <c r="C593" s="5">
        <f>125</f>
        <v>125</v>
      </c>
      <c r="D593" s="6">
        <f t="shared" si="130"/>
        <v>67772.34</v>
      </c>
      <c r="E593" s="6">
        <f t="shared" si="131"/>
        <v>5.0361199444444438</v>
      </c>
      <c r="F593" s="6">
        <f>SUM($D$8:D593)</f>
        <v>18235420.379999999</v>
      </c>
      <c r="G593" s="6">
        <f t="shared" si="132"/>
        <v>432227.66000000003</v>
      </c>
      <c r="H593" s="23">
        <f t="shared" si="133"/>
        <v>-0.31445531999999998</v>
      </c>
      <c r="I593" s="31">
        <f t="shared" si="138"/>
        <v>0.98993742975999999</v>
      </c>
      <c r="J593" s="16">
        <f t="shared" si="134"/>
        <v>64.312671598736273</v>
      </c>
      <c r="K593" s="24" t="s">
        <v>574</v>
      </c>
      <c r="L593" s="25">
        <f t="shared" si="139"/>
        <v>64682</v>
      </c>
      <c r="M593" s="26">
        <f t="shared" si="135"/>
        <v>0</v>
      </c>
      <c r="N593" s="27">
        <f t="shared" si="136"/>
        <v>0</v>
      </c>
      <c r="O593" s="27">
        <f t="shared" si="137"/>
        <v>0</v>
      </c>
    </row>
    <row r="594" spans="1:15" ht="13.2" x14ac:dyDescent="0.25">
      <c r="A594" s="13" t="s">
        <v>575</v>
      </c>
      <c r="B594" s="17">
        <f t="shared" si="140"/>
        <v>63492</v>
      </c>
      <c r="C594" s="5">
        <f>125</f>
        <v>125</v>
      </c>
      <c r="D594" s="6">
        <f t="shared" si="130"/>
        <v>67897.34</v>
      </c>
      <c r="E594" s="6">
        <f t="shared" si="131"/>
        <v>5.6008894444444435</v>
      </c>
      <c r="F594" s="6">
        <f>SUM($D$8:D594)</f>
        <v>18303317.719999999</v>
      </c>
      <c r="G594" s="6">
        <f t="shared" si="132"/>
        <v>432102.66000000003</v>
      </c>
      <c r="H594" s="23">
        <f t="shared" si="133"/>
        <v>-0.31420532000000001</v>
      </c>
      <c r="I594" s="31">
        <f t="shared" si="138"/>
        <v>0.98994542976</v>
      </c>
      <c r="J594" s="16">
        <f t="shared" si="134"/>
        <v>64.546991030902731</v>
      </c>
      <c r="K594" s="24" t="s">
        <v>575</v>
      </c>
      <c r="L594" s="25">
        <f t="shared" si="139"/>
        <v>64710</v>
      </c>
      <c r="M594" s="26">
        <f t="shared" si="135"/>
        <v>0</v>
      </c>
      <c r="N594" s="27">
        <f t="shared" si="136"/>
        <v>0</v>
      </c>
      <c r="O594" s="27">
        <f t="shared" si="137"/>
        <v>0</v>
      </c>
    </row>
    <row r="595" spans="1:15" ht="13.2" x14ac:dyDescent="0.25">
      <c r="A595" s="13" t="s">
        <v>576</v>
      </c>
      <c r="B595" s="17">
        <f t="shared" si="140"/>
        <v>63523</v>
      </c>
      <c r="C595" s="5">
        <f>125</f>
        <v>125</v>
      </c>
      <c r="D595" s="6">
        <f t="shared" si="130"/>
        <v>68022.34</v>
      </c>
      <c r="E595" s="6">
        <f t="shared" si="131"/>
        <v>6.1667006111111107</v>
      </c>
      <c r="F595" s="6">
        <f>SUM($D$8:D595)</f>
        <v>18371340.059999999</v>
      </c>
      <c r="G595" s="6">
        <f t="shared" si="132"/>
        <v>431977.66000000003</v>
      </c>
      <c r="H595" s="23">
        <f t="shared" si="133"/>
        <v>-0.31395532000000004</v>
      </c>
      <c r="I595" s="31">
        <f t="shared" si="138"/>
        <v>0.98995342976</v>
      </c>
      <c r="J595" s="16">
        <f t="shared" si="134"/>
        <v>64.781768938232631</v>
      </c>
      <c r="K595" s="24" t="s">
        <v>576</v>
      </c>
      <c r="L595" s="25">
        <f t="shared" si="139"/>
        <v>64741</v>
      </c>
      <c r="M595" s="26">
        <f t="shared" si="135"/>
        <v>0</v>
      </c>
      <c r="N595" s="27">
        <f t="shared" si="136"/>
        <v>0</v>
      </c>
      <c r="O595" s="27">
        <f t="shared" si="137"/>
        <v>0</v>
      </c>
    </row>
    <row r="596" spans="1:15" ht="13.2" x14ac:dyDescent="0.25">
      <c r="A596" s="13" t="s">
        <v>577</v>
      </c>
      <c r="B596" s="17">
        <f t="shared" si="140"/>
        <v>63553</v>
      </c>
      <c r="C596" s="5">
        <f>125</f>
        <v>125</v>
      </c>
      <c r="D596" s="6">
        <f t="shared" si="130"/>
        <v>68147.34</v>
      </c>
      <c r="E596" s="6">
        <f t="shared" si="131"/>
        <v>6.7335534444444445</v>
      </c>
      <c r="F596" s="6">
        <f>SUM($D$8:D596)</f>
        <v>18439487.399999999</v>
      </c>
      <c r="G596" s="6">
        <f t="shared" si="132"/>
        <v>431852.66000000003</v>
      </c>
      <c r="H596" s="23">
        <f t="shared" si="133"/>
        <v>-0.31370532000000001</v>
      </c>
      <c r="I596" s="31">
        <f t="shared" si="138"/>
        <v>0.98996142976000001</v>
      </c>
      <c r="J596" s="16">
        <f t="shared" si="134"/>
        <v>65.017005176330201</v>
      </c>
      <c r="K596" s="24" t="s">
        <v>577</v>
      </c>
      <c r="L596" s="25">
        <f t="shared" si="139"/>
        <v>64771</v>
      </c>
      <c r="M596" s="26">
        <f t="shared" si="135"/>
        <v>0</v>
      </c>
      <c r="N596" s="27">
        <f t="shared" si="136"/>
        <v>0</v>
      </c>
      <c r="O596" s="27">
        <f t="shared" si="137"/>
        <v>0</v>
      </c>
    </row>
    <row r="597" spans="1:15" ht="13.2" x14ac:dyDescent="0.25">
      <c r="A597" s="13" t="s">
        <v>544</v>
      </c>
      <c r="B597" s="17">
        <f t="shared" si="140"/>
        <v>63584</v>
      </c>
      <c r="C597" s="5">
        <f>125</f>
        <v>125</v>
      </c>
      <c r="D597" s="6">
        <f t="shared" si="130"/>
        <v>68279.069999999992</v>
      </c>
      <c r="E597" s="6">
        <f t="shared" si="131"/>
        <v>0.56795058333333337</v>
      </c>
      <c r="F597" s="6">
        <f>SUM($D$8:D597)</f>
        <v>18507766.469999999</v>
      </c>
      <c r="G597" s="6">
        <f t="shared" si="132"/>
        <v>431720.93</v>
      </c>
      <c r="H597" s="23">
        <f t="shared" si="133"/>
        <v>-0.31344186000000002</v>
      </c>
      <c r="I597" s="31">
        <f t="shared" si="138"/>
        <v>0.98996986048000002</v>
      </c>
      <c r="J597" s="16">
        <f t="shared" si="134"/>
        <v>65.254612604848958</v>
      </c>
      <c r="K597" s="24" t="s">
        <v>544</v>
      </c>
      <c r="L597" s="25">
        <f t="shared" si="139"/>
        <v>64802</v>
      </c>
      <c r="M597" s="26">
        <f t="shared" si="135"/>
        <v>0</v>
      </c>
      <c r="N597" s="27">
        <f t="shared" si="136"/>
        <v>0</v>
      </c>
      <c r="O597" s="27">
        <f t="shared" si="137"/>
        <v>0</v>
      </c>
    </row>
    <row r="598" spans="1:15" ht="13.2" x14ac:dyDescent="0.25">
      <c r="A598" s="13" t="s">
        <v>545</v>
      </c>
      <c r="B598" s="17">
        <f t="shared" si="140"/>
        <v>63613</v>
      </c>
      <c r="C598" s="5">
        <f>125</f>
        <v>125</v>
      </c>
      <c r="D598" s="6">
        <f t="shared" si="130"/>
        <v>68404.069999999992</v>
      </c>
      <c r="E598" s="6">
        <f t="shared" si="131"/>
        <v>1.1370122777777778</v>
      </c>
      <c r="F598" s="6">
        <f>SUM($D$8:D598)</f>
        <v>18576170.539999999</v>
      </c>
      <c r="G598" s="6">
        <f t="shared" si="132"/>
        <v>431595.93</v>
      </c>
      <c r="H598" s="23">
        <f t="shared" si="133"/>
        <v>-0.31319185999999999</v>
      </c>
      <c r="I598" s="31">
        <f t="shared" si="138"/>
        <v>0.98997786048000003</v>
      </c>
      <c r="J598" s="16">
        <f t="shared" si="134"/>
        <v>65.490792101072117</v>
      </c>
      <c r="K598" s="24" t="s">
        <v>545</v>
      </c>
      <c r="L598" s="25">
        <f t="shared" si="139"/>
        <v>64832</v>
      </c>
      <c r="M598" s="26">
        <f t="shared" si="135"/>
        <v>0</v>
      </c>
      <c r="N598" s="27">
        <f t="shared" si="136"/>
        <v>0</v>
      </c>
      <c r="O598" s="27">
        <f t="shared" si="137"/>
        <v>0</v>
      </c>
    </row>
    <row r="599" spans="1:15" ht="13.2" x14ac:dyDescent="0.25">
      <c r="A599" s="13" t="s">
        <v>544</v>
      </c>
      <c r="B599" s="17">
        <f t="shared" si="140"/>
        <v>63643</v>
      </c>
      <c r="C599" s="5">
        <f>125</f>
        <v>125</v>
      </c>
      <c r="D599" s="6">
        <f t="shared" si="130"/>
        <v>68529.069999999992</v>
      </c>
      <c r="E599" s="6">
        <f t="shared" si="131"/>
        <v>1.7070461944444446</v>
      </c>
      <c r="F599" s="6">
        <f>SUM($D$8:D599)</f>
        <v>18644699.609999999</v>
      </c>
      <c r="G599" s="6">
        <f t="shared" si="132"/>
        <v>431470.93</v>
      </c>
      <c r="H599" s="23">
        <f t="shared" si="133"/>
        <v>-0.31294186000000002</v>
      </c>
      <c r="I599" s="31">
        <f t="shared" si="138"/>
        <v>0.98998586048000004</v>
      </c>
      <c r="J599" s="16">
        <f t="shared" si="134"/>
        <v>65.727429493344005</v>
      </c>
      <c r="K599" s="24" t="s">
        <v>544</v>
      </c>
      <c r="L599" s="25">
        <f t="shared" si="139"/>
        <v>64863</v>
      </c>
      <c r="M599" s="26">
        <f t="shared" si="135"/>
        <v>0</v>
      </c>
      <c r="N599" s="27">
        <f t="shared" si="136"/>
        <v>0</v>
      </c>
      <c r="O599" s="27">
        <f t="shared" si="137"/>
        <v>0</v>
      </c>
    </row>
    <row r="600" spans="1:15" ht="13.2" x14ac:dyDescent="0.25">
      <c r="A600" s="13" t="s">
        <v>545</v>
      </c>
      <c r="B600" s="17">
        <f t="shared" si="140"/>
        <v>63674</v>
      </c>
      <c r="C600" s="5">
        <f>125</f>
        <v>125</v>
      </c>
      <c r="D600" s="6">
        <f t="shared" si="130"/>
        <v>68654.069999999992</v>
      </c>
      <c r="E600" s="6">
        <f t="shared" si="131"/>
        <v>2.2781217777777778</v>
      </c>
      <c r="F600" s="6">
        <f>SUM($D$8:D600)</f>
        <v>18713353.68</v>
      </c>
      <c r="G600" s="6">
        <f t="shared" si="132"/>
        <v>431345.93</v>
      </c>
      <c r="H600" s="23">
        <f t="shared" si="133"/>
        <v>-0.31269186000000004</v>
      </c>
      <c r="I600" s="31">
        <f t="shared" si="138"/>
        <v>0.98999386048000004</v>
      </c>
      <c r="J600" s="16">
        <f t="shared" si="134"/>
        <v>65.964524632214321</v>
      </c>
      <c r="K600" s="24" t="s">
        <v>545</v>
      </c>
      <c r="L600" s="25">
        <f t="shared" si="139"/>
        <v>64894</v>
      </c>
      <c r="M600" s="26">
        <f t="shared" si="135"/>
        <v>0</v>
      </c>
      <c r="N600" s="27">
        <f t="shared" si="136"/>
        <v>0</v>
      </c>
      <c r="O600" s="27">
        <f t="shared" si="137"/>
        <v>0</v>
      </c>
    </row>
    <row r="601" spans="1:15" ht="13.2" x14ac:dyDescent="0.25">
      <c r="A601" s="13" t="s">
        <v>578</v>
      </c>
      <c r="B601" s="17">
        <f t="shared" si="140"/>
        <v>63704</v>
      </c>
      <c r="C601" s="5">
        <f>125</f>
        <v>125</v>
      </c>
      <c r="D601" s="6">
        <f t="shared" si="130"/>
        <v>68779.069999999992</v>
      </c>
      <c r="E601" s="6">
        <f t="shared" si="131"/>
        <v>2.8502390277777776</v>
      </c>
      <c r="F601" s="6">
        <f>SUM($D$8:D601)</f>
        <v>18782132.75</v>
      </c>
      <c r="G601" s="6">
        <f t="shared" si="132"/>
        <v>431220.93</v>
      </c>
      <c r="H601" s="23">
        <f t="shared" si="133"/>
        <v>-0.31244186000000002</v>
      </c>
      <c r="I601" s="31">
        <f t="shared" si="138"/>
        <v>0.99000186048000005</v>
      </c>
      <c r="J601" s="16">
        <f t="shared" si="134"/>
        <v>66.20207736699578</v>
      </c>
      <c r="K601" s="24" t="s">
        <v>578</v>
      </c>
      <c r="L601" s="25">
        <f t="shared" si="139"/>
        <v>64924</v>
      </c>
      <c r="M601" s="26">
        <f t="shared" si="135"/>
        <v>0</v>
      </c>
      <c r="N601" s="27">
        <f t="shared" si="136"/>
        <v>0</v>
      </c>
      <c r="O601" s="27">
        <f t="shared" si="137"/>
        <v>0</v>
      </c>
    </row>
    <row r="602" spans="1:15" ht="13.2" x14ac:dyDescent="0.25">
      <c r="A602" s="13" t="s">
        <v>579</v>
      </c>
      <c r="B602" s="17">
        <f t="shared" si="140"/>
        <v>63735</v>
      </c>
      <c r="C602" s="5">
        <f>125</f>
        <v>125</v>
      </c>
      <c r="D602" s="6">
        <f t="shared" si="130"/>
        <v>68904.069999999992</v>
      </c>
      <c r="E602" s="6">
        <f t="shared" si="131"/>
        <v>3.423397944444444</v>
      </c>
      <c r="F602" s="6">
        <f>SUM($D$8:D602)</f>
        <v>18851036.82</v>
      </c>
      <c r="G602" s="6">
        <f t="shared" si="132"/>
        <v>431095.93</v>
      </c>
      <c r="H602" s="23">
        <f t="shared" si="133"/>
        <v>-0.31219185999999999</v>
      </c>
      <c r="I602" s="31">
        <f t="shared" si="138"/>
        <v>0.99000986047999995</v>
      </c>
      <c r="J602" s="16">
        <f t="shared" si="134"/>
        <v>66.440087545766829</v>
      </c>
      <c r="K602" s="24" t="s">
        <v>579</v>
      </c>
      <c r="L602" s="25">
        <f t="shared" si="139"/>
        <v>64955</v>
      </c>
      <c r="M602" s="26">
        <f t="shared" si="135"/>
        <v>0</v>
      </c>
      <c r="N602" s="27">
        <f t="shared" si="136"/>
        <v>0</v>
      </c>
      <c r="O602" s="27">
        <f t="shared" si="137"/>
        <v>0</v>
      </c>
    </row>
    <row r="603" spans="1:15" ht="13.2" x14ac:dyDescent="0.25">
      <c r="A603" s="13" t="s">
        <v>580</v>
      </c>
      <c r="B603" s="17">
        <f t="shared" si="140"/>
        <v>63765</v>
      </c>
      <c r="C603" s="5">
        <f>125</f>
        <v>125</v>
      </c>
      <c r="D603" s="6">
        <f t="shared" si="130"/>
        <v>69029.069999999992</v>
      </c>
      <c r="E603" s="6">
        <f t="shared" si="131"/>
        <v>3.9975985277777775</v>
      </c>
      <c r="F603" s="6">
        <f>SUM($D$8:D603)</f>
        <v>18920065.890000001</v>
      </c>
      <c r="G603" s="6">
        <f t="shared" si="132"/>
        <v>430970.93</v>
      </c>
      <c r="H603" s="23">
        <f t="shared" si="133"/>
        <v>-0.31194186000000002</v>
      </c>
      <c r="I603" s="31">
        <f t="shared" si="138"/>
        <v>0.99001786047999996</v>
      </c>
      <c r="J603" s="16">
        <f t="shared" si="134"/>
        <v>66.678555015374215</v>
      </c>
      <c r="K603" s="24" t="s">
        <v>580</v>
      </c>
      <c r="L603" s="25">
        <f t="shared" si="139"/>
        <v>64985</v>
      </c>
      <c r="M603" s="26">
        <f t="shared" si="135"/>
        <v>0</v>
      </c>
      <c r="N603" s="27">
        <f t="shared" si="136"/>
        <v>0</v>
      </c>
      <c r="O603" s="27">
        <f t="shared" si="137"/>
        <v>0</v>
      </c>
    </row>
    <row r="604" spans="1:15" ht="13.2" x14ac:dyDescent="0.25">
      <c r="A604" s="13" t="s">
        <v>581</v>
      </c>
      <c r="B604" s="17">
        <f t="shared" si="140"/>
        <v>63796</v>
      </c>
      <c r="C604" s="5">
        <f>125</f>
        <v>125</v>
      </c>
      <c r="D604" s="6">
        <f t="shared" si="130"/>
        <v>69154.069999999992</v>
      </c>
      <c r="E604" s="6">
        <f t="shared" si="131"/>
        <v>4.5728407777777775</v>
      </c>
      <c r="F604" s="6">
        <f>SUM($D$8:D604)</f>
        <v>18989219.960000001</v>
      </c>
      <c r="G604" s="6">
        <f t="shared" si="132"/>
        <v>430845.93</v>
      </c>
      <c r="H604" s="23">
        <f t="shared" si="133"/>
        <v>-0.31169186000000004</v>
      </c>
      <c r="I604" s="31">
        <f t="shared" si="138"/>
        <v>0.99002586047999996</v>
      </c>
      <c r="J604" s="16">
        <f t="shared" si="134"/>
        <v>66.917479621435504</v>
      </c>
      <c r="K604" s="24" t="s">
        <v>581</v>
      </c>
      <c r="L604" s="25">
        <f t="shared" si="139"/>
        <v>65016</v>
      </c>
      <c r="M604" s="26">
        <f t="shared" si="135"/>
        <v>0</v>
      </c>
      <c r="N604" s="27">
        <f t="shared" si="136"/>
        <v>0</v>
      </c>
      <c r="O604" s="27">
        <f t="shared" si="137"/>
        <v>0</v>
      </c>
    </row>
    <row r="605" spans="1:15" ht="13.2" x14ac:dyDescent="0.25">
      <c r="A605" s="13" t="s">
        <v>544</v>
      </c>
      <c r="B605" s="17">
        <f t="shared" si="140"/>
        <v>63827</v>
      </c>
      <c r="C605" s="5">
        <f>125</f>
        <v>125</v>
      </c>
      <c r="D605" s="6">
        <f t="shared" ref="D605:D668" si="141">C605+D604+IF(MONTH(B605)=1,ROUND(E604,2),0)</f>
        <v>69279.069999999992</v>
      </c>
      <c r="E605" s="6">
        <f t="shared" ref="E605:E668" si="142">MAX(0,IF(MONTH(B605)=1,0,E604)+(D605-C605)*$C$5*30/360+C605*$C$5*(30-DAY(B605))/360)</f>
        <v>5.1491246944444438</v>
      </c>
      <c r="F605" s="6">
        <f>SUM($D$8:D605)</f>
        <v>19058499.030000001</v>
      </c>
      <c r="G605" s="6">
        <f t="shared" ref="G605:G668" si="143">MAX($C$2-D605,50%*$C$2)</f>
        <v>430720.93</v>
      </c>
      <c r="H605" s="23">
        <f t="shared" ref="H605:H668" si="144">D605/$C$2-$H$3</f>
        <v>-0.31144186000000001</v>
      </c>
      <c r="I605" s="31">
        <f t="shared" si="138"/>
        <v>0.99003386047999997</v>
      </c>
      <c r="J605" s="16">
        <f t="shared" ref="J605:J668" si="145">(200*$M$5*I605)/(G605/750+$H$2*G605*G605/(F605+3*G605))</f>
        <v>67.156861208341709</v>
      </c>
      <c r="K605" s="24" t="s">
        <v>544</v>
      </c>
      <c r="L605" s="25">
        <f t="shared" si="139"/>
        <v>65047</v>
      </c>
      <c r="M605" s="26">
        <f t="shared" ref="M605:M668" si="146">MIN($M$5,-N604-O604)</f>
        <v>0</v>
      </c>
      <c r="N605" s="27">
        <f t="shared" ref="N605:N668" si="147">M605+N604+O604</f>
        <v>0</v>
      </c>
      <c r="O605" s="27">
        <f t="shared" ref="O605:O668" si="148">N605*$M$6/12</f>
        <v>0</v>
      </c>
    </row>
    <row r="606" spans="1:15" ht="13.2" x14ac:dyDescent="0.25">
      <c r="A606" s="13" t="s">
        <v>545</v>
      </c>
      <c r="B606" s="17">
        <f t="shared" si="140"/>
        <v>63857</v>
      </c>
      <c r="C606" s="5">
        <f>125</f>
        <v>125</v>
      </c>
      <c r="D606" s="6">
        <f t="shared" si="141"/>
        <v>69404.069999999992</v>
      </c>
      <c r="E606" s="6">
        <f t="shared" si="142"/>
        <v>5.7264502777777775</v>
      </c>
      <c r="F606" s="6">
        <f>SUM($D$8:D606)</f>
        <v>19127903.100000001</v>
      </c>
      <c r="G606" s="6">
        <f t="shared" si="143"/>
        <v>430595.93</v>
      </c>
      <c r="H606" s="23">
        <f t="shared" si="144"/>
        <v>-0.31119185999999999</v>
      </c>
      <c r="I606" s="31">
        <f t="shared" si="138"/>
        <v>0.99004186047999998</v>
      </c>
      <c r="J606" s="16">
        <f t="shared" si="145"/>
        <v>67.396699619260076</v>
      </c>
      <c r="K606" s="24" t="s">
        <v>545</v>
      </c>
      <c r="L606" s="25">
        <f t="shared" si="139"/>
        <v>65075</v>
      </c>
      <c r="M606" s="26">
        <f t="shared" si="146"/>
        <v>0</v>
      </c>
      <c r="N606" s="27">
        <f t="shared" si="147"/>
        <v>0</v>
      </c>
      <c r="O606" s="27">
        <f t="shared" si="148"/>
        <v>0</v>
      </c>
    </row>
    <row r="607" spans="1:15" ht="13.2" x14ac:dyDescent="0.25">
      <c r="A607" s="13" t="s">
        <v>544</v>
      </c>
      <c r="B607" s="17">
        <f t="shared" si="140"/>
        <v>63888</v>
      </c>
      <c r="C607" s="5">
        <f>125</f>
        <v>125</v>
      </c>
      <c r="D607" s="6">
        <f t="shared" si="141"/>
        <v>69529.069999999992</v>
      </c>
      <c r="E607" s="6">
        <f t="shared" si="142"/>
        <v>6.3048175277777778</v>
      </c>
      <c r="F607" s="6">
        <f>SUM($D$8:D607)</f>
        <v>19197432.170000002</v>
      </c>
      <c r="G607" s="6">
        <f t="shared" si="143"/>
        <v>430470.93</v>
      </c>
      <c r="H607" s="23">
        <f t="shared" si="144"/>
        <v>-0.31094186000000001</v>
      </c>
      <c r="I607" s="31">
        <f t="shared" si="138"/>
        <v>0.99004986047999999</v>
      </c>
      <c r="J607" s="16">
        <f t="shared" si="145"/>
        <v>67.636994696136441</v>
      </c>
      <c r="K607" s="24" t="s">
        <v>544</v>
      </c>
      <c r="L607" s="25">
        <f t="shared" si="139"/>
        <v>65106</v>
      </c>
      <c r="M607" s="26">
        <f t="shared" si="146"/>
        <v>0</v>
      </c>
      <c r="N607" s="27">
        <f t="shared" si="147"/>
        <v>0</v>
      </c>
      <c r="O607" s="27">
        <f t="shared" si="148"/>
        <v>0</v>
      </c>
    </row>
    <row r="608" spans="1:15" ht="13.2" x14ac:dyDescent="0.25">
      <c r="A608" s="13" t="s">
        <v>545</v>
      </c>
      <c r="B608" s="17">
        <f t="shared" si="140"/>
        <v>63918</v>
      </c>
      <c r="C608" s="5">
        <f>125</f>
        <v>125</v>
      </c>
      <c r="D608" s="6">
        <f t="shared" si="141"/>
        <v>69654.069999999992</v>
      </c>
      <c r="E608" s="6">
        <f t="shared" si="142"/>
        <v>6.8842264444444448</v>
      </c>
      <c r="F608" s="6">
        <f>SUM($D$8:D608)</f>
        <v>19267086.240000002</v>
      </c>
      <c r="G608" s="6">
        <f t="shared" si="143"/>
        <v>430345.93</v>
      </c>
      <c r="H608" s="23">
        <f t="shared" si="144"/>
        <v>-0.31069186000000004</v>
      </c>
      <c r="I608" s="31">
        <f t="shared" si="138"/>
        <v>0.99005786048</v>
      </c>
      <c r="J608" s="16">
        <f t="shared" si="145"/>
        <v>67.877746279698115</v>
      </c>
      <c r="K608" s="24" t="s">
        <v>545</v>
      </c>
      <c r="L608" s="25">
        <f t="shared" si="139"/>
        <v>65136</v>
      </c>
      <c r="M608" s="26">
        <f t="shared" si="146"/>
        <v>0</v>
      </c>
      <c r="N608" s="27">
        <f t="shared" si="147"/>
        <v>0</v>
      </c>
      <c r="O608" s="27">
        <f t="shared" si="148"/>
        <v>0</v>
      </c>
    </row>
    <row r="609" spans="1:15" ht="13.2" x14ac:dyDescent="0.25">
      <c r="A609" s="13" t="s">
        <v>582</v>
      </c>
      <c r="B609" s="17">
        <f t="shared" si="140"/>
        <v>63949</v>
      </c>
      <c r="C609" s="5">
        <f>125</f>
        <v>125</v>
      </c>
      <c r="D609" s="6">
        <f t="shared" si="141"/>
        <v>69785.95</v>
      </c>
      <c r="E609" s="6">
        <f t="shared" si="142"/>
        <v>0.58050791666666668</v>
      </c>
      <c r="F609" s="6">
        <f>SUM($D$8:D609)</f>
        <v>19336872.190000001</v>
      </c>
      <c r="G609" s="6">
        <f t="shared" si="143"/>
        <v>430214.05</v>
      </c>
      <c r="H609" s="23">
        <f t="shared" si="144"/>
        <v>-0.31042809999999998</v>
      </c>
      <c r="I609" s="31">
        <f t="shared" si="138"/>
        <v>0.99006630080000002</v>
      </c>
      <c r="J609" s="16">
        <f t="shared" si="145"/>
        <v>68.121000084391767</v>
      </c>
      <c r="K609" s="24" t="s">
        <v>582</v>
      </c>
      <c r="L609" s="25">
        <f t="shared" si="139"/>
        <v>65167</v>
      </c>
      <c r="M609" s="26">
        <f t="shared" si="146"/>
        <v>0</v>
      </c>
      <c r="N609" s="27">
        <f t="shared" si="147"/>
        <v>0</v>
      </c>
      <c r="O609" s="27">
        <f t="shared" si="148"/>
        <v>0</v>
      </c>
    </row>
    <row r="610" spans="1:15" ht="13.2" x14ac:dyDescent="0.25">
      <c r="A610" s="13" t="s">
        <v>583</v>
      </c>
      <c r="B610" s="17">
        <f t="shared" si="140"/>
        <v>63978</v>
      </c>
      <c r="C610" s="5">
        <f>125</f>
        <v>125</v>
      </c>
      <c r="D610" s="6">
        <f t="shared" si="141"/>
        <v>69910.95</v>
      </c>
      <c r="E610" s="6">
        <f t="shared" si="142"/>
        <v>1.1621269444444444</v>
      </c>
      <c r="F610" s="6">
        <f>SUM($D$8:D610)</f>
        <v>19406783.140000001</v>
      </c>
      <c r="G610" s="6">
        <f t="shared" si="143"/>
        <v>430089.05</v>
      </c>
      <c r="H610" s="23">
        <f t="shared" si="144"/>
        <v>-0.31017810000000001</v>
      </c>
      <c r="I610" s="31">
        <f t="shared" si="138"/>
        <v>0.99007430080000003</v>
      </c>
      <c r="J610" s="16">
        <f t="shared" si="145"/>
        <v>68.362691962076781</v>
      </c>
      <c r="K610" s="24" t="s">
        <v>583</v>
      </c>
      <c r="L610" s="25">
        <f t="shared" si="139"/>
        <v>65197</v>
      </c>
      <c r="M610" s="26">
        <f t="shared" si="146"/>
        <v>0</v>
      </c>
      <c r="N610" s="27">
        <f t="shared" si="147"/>
        <v>0</v>
      </c>
      <c r="O610" s="27">
        <f t="shared" si="148"/>
        <v>0</v>
      </c>
    </row>
    <row r="611" spans="1:15" ht="13.2" x14ac:dyDescent="0.25">
      <c r="A611" s="13" t="s">
        <v>584</v>
      </c>
      <c r="B611" s="17">
        <f t="shared" si="140"/>
        <v>64008</v>
      </c>
      <c r="C611" s="5">
        <f>125</f>
        <v>125</v>
      </c>
      <c r="D611" s="6">
        <f t="shared" si="141"/>
        <v>70035.95</v>
      </c>
      <c r="E611" s="6">
        <f t="shared" si="142"/>
        <v>1.7447181944444443</v>
      </c>
      <c r="F611" s="6">
        <f>SUM($D$8:D611)</f>
        <v>19476819.09</v>
      </c>
      <c r="G611" s="6">
        <f t="shared" si="143"/>
        <v>429964.05</v>
      </c>
      <c r="H611" s="23">
        <f t="shared" si="144"/>
        <v>-0.30992810000000004</v>
      </c>
      <c r="I611" s="31">
        <f t="shared" si="138"/>
        <v>0.99008230080000004</v>
      </c>
      <c r="J611" s="16">
        <f t="shared" si="145"/>
        <v>68.604839866732377</v>
      </c>
      <c r="K611" s="24" t="s">
        <v>584</v>
      </c>
      <c r="L611" s="25">
        <f t="shared" si="139"/>
        <v>65228</v>
      </c>
      <c r="M611" s="26">
        <f t="shared" si="146"/>
        <v>0</v>
      </c>
      <c r="N611" s="27">
        <f t="shared" si="147"/>
        <v>0</v>
      </c>
      <c r="O611" s="27">
        <f t="shared" si="148"/>
        <v>0</v>
      </c>
    </row>
    <row r="612" spans="1:15" ht="13.2" x14ac:dyDescent="0.25">
      <c r="A612" s="13" t="s">
        <v>585</v>
      </c>
      <c r="B612" s="17">
        <f t="shared" si="140"/>
        <v>64039</v>
      </c>
      <c r="C612" s="5">
        <f>125</f>
        <v>125</v>
      </c>
      <c r="D612" s="6">
        <f t="shared" si="141"/>
        <v>70160.95</v>
      </c>
      <c r="E612" s="6">
        <f t="shared" si="142"/>
        <v>2.328351111111111</v>
      </c>
      <c r="F612" s="6">
        <f>SUM($D$8:D612)</f>
        <v>19546980.039999999</v>
      </c>
      <c r="G612" s="6">
        <f t="shared" si="143"/>
        <v>429839.05</v>
      </c>
      <c r="H612" s="23">
        <f t="shared" si="144"/>
        <v>-0.30967810000000001</v>
      </c>
      <c r="I612" s="31">
        <f t="shared" si="138"/>
        <v>0.99009030080000004</v>
      </c>
      <c r="J612" s="16">
        <f t="shared" si="145"/>
        <v>68.847443634155525</v>
      </c>
      <c r="K612" s="24" t="s">
        <v>585</v>
      </c>
      <c r="L612" s="25">
        <f t="shared" si="139"/>
        <v>65259</v>
      </c>
      <c r="M612" s="26">
        <f t="shared" si="146"/>
        <v>0</v>
      </c>
      <c r="N612" s="27">
        <f t="shared" si="147"/>
        <v>0</v>
      </c>
      <c r="O612" s="27">
        <f t="shared" si="148"/>
        <v>0</v>
      </c>
    </row>
    <row r="613" spans="1:15" ht="13.2" x14ac:dyDescent="0.25">
      <c r="A613" s="13" t="s">
        <v>544</v>
      </c>
      <c r="B613" s="17">
        <f t="shared" si="140"/>
        <v>64069</v>
      </c>
      <c r="C613" s="5">
        <f>125</f>
        <v>125</v>
      </c>
      <c r="D613" s="6">
        <f t="shared" si="141"/>
        <v>70285.95</v>
      </c>
      <c r="E613" s="6">
        <f t="shared" si="142"/>
        <v>2.9130256944444444</v>
      </c>
      <c r="F613" s="6">
        <f>SUM($D$8:D613)</f>
        <v>19617265.989999998</v>
      </c>
      <c r="G613" s="6">
        <f t="shared" si="143"/>
        <v>429714.05</v>
      </c>
      <c r="H613" s="23">
        <f t="shared" si="144"/>
        <v>-0.30942809999999998</v>
      </c>
      <c r="I613" s="31">
        <f t="shared" si="138"/>
        <v>0.99009830080000005</v>
      </c>
      <c r="J613" s="16">
        <f t="shared" si="145"/>
        <v>69.0905030989382</v>
      </c>
      <c r="K613" s="24" t="s">
        <v>544</v>
      </c>
      <c r="L613" s="25">
        <f t="shared" si="139"/>
        <v>65289</v>
      </c>
      <c r="M613" s="26">
        <f t="shared" si="146"/>
        <v>0</v>
      </c>
      <c r="N613" s="27">
        <f t="shared" si="147"/>
        <v>0</v>
      </c>
      <c r="O613" s="27">
        <f t="shared" si="148"/>
        <v>0</v>
      </c>
    </row>
    <row r="614" spans="1:15" ht="13.2" x14ac:dyDescent="0.25">
      <c r="A614" s="13" t="s">
        <v>545</v>
      </c>
      <c r="B614" s="17">
        <f t="shared" si="140"/>
        <v>64100</v>
      </c>
      <c r="C614" s="5">
        <f>125</f>
        <v>125</v>
      </c>
      <c r="D614" s="6">
        <f t="shared" si="141"/>
        <v>70410.95</v>
      </c>
      <c r="E614" s="6">
        <f t="shared" si="142"/>
        <v>3.4987419444444443</v>
      </c>
      <c r="F614" s="6">
        <f>SUM($D$8:D614)</f>
        <v>19687676.939999998</v>
      </c>
      <c r="G614" s="6">
        <f t="shared" si="143"/>
        <v>429589.05</v>
      </c>
      <c r="H614" s="23">
        <f t="shared" si="144"/>
        <v>-0.30917810000000001</v>
      </c>
      <c r="I614" s="31">
        <f t="shared" si="138"/>
        <v>0.99010630079999995</v>
      </c>
      <c r="J614" s="16">
        <f t="shared" si="145"/>
        <v>69.334018094469883</v>
      </c>
      <c r="K614" s="24" t="s">
        <v>545</v>
      </c>
      <c r="L614" s="25">
        <f t="shared" si="139"/>
        <v>65320</v>
      </c>
      <c r="M614" s="26">
        <f t="shared" si="146"/>
        <v>0</v>
      </c>
      <c r="N614" s="27">
        <f t="shared" si="147"/>
        <v>0</v>
      </c>
      <c r="O614" s="27">
        <f t="shared" si="148"/>
        <v>0</v>
      </c>
    </row>
    <row r="615" spans="1:15" ht="13.2" x14ac:dyDescent="0.25">
      <c r="A615" s="13" t="s">
        <v>544</v>
      </c>
      <c r="B615" s="17">
        <f t="shared" si="140"/>
        <v>64130</v>
      </c>
      <c r="C615" s="5">
        <f>125</f>
        <v>125</v>
      </c>
      <c r="D615" s="6">
        <f t="shared" si="141"/>
        <v>70535.95</v>
      </c>
      <c r="E615" s="6">
        <f t="shared" si="142"/>
        <v>4.0854998611111109</v>
      </c>
      <c r="F615" s="6">
        <f>SUM($D$8:D615)</f>
        <v>19758212.889999997</v>
      </c>
      <c r="G615" s="6">
        <f t="shared" si="143"/>
        <v>429464.05</v>
      </c>
      <c r="H615" s="23">
        <f t="shared" si="144"/>
        <v>-0.30892810000000004</v>
      </c>
      <c r="I615" s="31">
        <f t="shared" si="138"/>
        <v>0.99011430079999996</v>
      </c>
      <c r="J615" s="16">
        <f t="shared" si="145"/>
        <v>69.57798845294046</v>
      </c>
      <c r="K615" s="24" t="s">
        <v>544</v>
      </c>
      <c r="L615" s="25">
        <f t="shared" si="139"/>
        <v>65350</v>
      </c>
      <c r="M615" s="26">
        <f t="shared" si="146"/>
        <v>0</v>
      </c>
      <c r="N615" s="27">
        <f t="shared" si="147"/>
        <v>0</v>
      </c>
      <c r="O615" s="27">
        <f t="shared" si="148"/>
        <v>0</v>
      </c>
    </row>
    <row r="616" spans="1:15" ht="13.2" x14ac:dyDescent="0.25">
      <c r="A616" s="13" t="s">
        <v>545</v>
      </c>
      <c r="B616" s="17">
        <f t="shared" si="140"/>
        <v>64161</v>
      </c>
      <c r="C616" s="5">
        <f>125</f>
        <v>125</v>
      </c>
      <c r="D616" s="6">
        <f t="shared" si="141"/>
        <v>70660.95</v>
      </c>
      <c r="E616" s="6">
        <f t="shared" si="142"/>
        <v>4.673299444444444</v>
      </c>
      <c r="F616" s="6">
        <f>SUM($D$8:D616)</f>
        <v>19828873.839999996</v>
      </c>
      <c r="G616" s="6">
        <f t="shared" si="143"/>
        <v>429339.05</v>
      </c>
      <c r="H616" s="23">
        <f t="shared" si="144"/>
        <v>-0.30867810000000001</v>
      </c>
      <c r="I616" s="31">
        <f t="shared" si="138"/>
        <v>0.99012230079999997</v>
      </c>
      <c r="J616" s="16">
        <f t="shared" si="145"/>
        <v>69.822414005342878</v>
      </c>
      <c r="K616" s="24" t="s">
        <v>545</v>
      </c>
      <c r="L616" s="25">
        <f t="shared" si="139"/>
        <v>65381</v>
      </c>
      <c r="M616" s="26">
        <f t="shared" si="146"/>
        <v>0</v>
      </c>
      <c r="N616" s="27">
        <f t="shared" si="147"/>
        <v>0</v>
      </c>
      <c r="O616" s="27">
        <f t="shared" si="148"/>
        <v>0</v>
      </c>
    </row>
    <row r="617" spans="1:15" ht="13.2" x14ac:dyDescent="0.25">
      <c r="A617" s="13" t="s">
        <v>586</v>
      </c>
      <c r="B617" s="17">
        <f t="shared" si="140"/>
        <v>64192</v>
      </c>
      <c r="C617" s="5">
        <f>125</f>
        <v>125</v>
      </c>
      <c r="D617" s="6">
        <f t="shared" si="141"/>
        <v>70785.95</v>
      </c>
      <c r="E617" s="6">
        <f t="shared" si="142"/>
        <v>5.2621406944444438</v>
      </c>
      <c r="F617" s="6">
        <f>SUM($D$8:D617)</f>
        <v>19899659.789999995</v>
      </c>
      <c r="G617" s="6">
        <f t="shared" si="143"/>
        <v>429214.05</v>
      </c>
      <c r="H617" s="23">
        <f t="shared" si="144"/>
        <v>-0.30842809999999998</v>
      </c>
      <c r="I617" s="31">
        <f t="shared" ref="I617:I680" si="149">1-64*($M$5-0.004*$C$2)/$C$2*H617</f>
        <v>0.99013030079999997</v>
      </c>
      <c r="J617" s="16">
        <f t="shared" si="145"/>
        <v>70.06729458147592</v>
      </c>
      <c r="K617" s="24" t="s">
        <v>586</v>
      </c>
      <c r="L617" s="25">
        <f t="shared" si="139"/>
        <v>65412</v>
      </c>
      <c r="M617" s="26">
        <f t="shared" si="146"/>
        <v>0</v>
      </c>
      <c r="N617" s="27">
        <f t="shared" si="147"/>
        <v>0</v>
      </c>
      <c r="O617" s="27">
        <f t="shared" si="148"/>
        <v>0</v>
      </c>
    </row>
    <row r="618" spans="1:15" ht="13.2" x14ac:dyDescent="0.25">
      <c r="A618" s="13" t="s">
        <v>587</v>
      </c>
      <c r="B618" s="17">
        <f t="shared" si="140"/>
        <v>64222</v>
      </c>
      <c r="C618" s="5">
        <f>125</f>
        <v>125</v>
      </c>
      <c r="D618" s="6">
        <f t="shared" si="141"/>
        <v>70910.95</v>
      </c>
      <c r="E618" s="6">
        <f t="shared" si="142"/>
        <v>5.8520236111111101</v>
      </c>
      <c r="F618" s="6">
        <f>SUM($D$8:D618)</f>
        <v>19970570.739999995</v>
      </c>
      <c r="G618" s="6">
        <f t="shared" si="143"/>
        <v>429089.05</v>
      </c>
      <c r="H618" s="23">
        <f t="shared" si="144"/>
        <v>-0.30817810000000001</v>
      </c>
      <c r="I618" s="31">
        <f t="shared" si="149"/>
        <v>0.99013830079999998</v>
      </c>
      <c r="J618" s="16">
        <f t="shared" si="145"/>
        <v>70.312630009946943</v>
      </c>
      <c r="K618" s="24" t="s">
        <v>587</v>
      </c>
      <c r="L618" s="25">
        <f t="shared" si="139"/>
        <v>65440</v>
      </c>
      <c r="M618" s="26">
        <f t="shared" si="146"/>
        <v>0</v>
      </c>
      <c r="N618" s="27">
        <f t="shared" si="147"/>
        <v>0</v>
      </c>
      <c r="O618" s="27">
        <f t="shared" si="148"/>
        <v>0</v>
      </c>
    </row>
    <row r="619" spans="1:15" ht="13.2" x14ac:dyDescent="0.25">
      <c r="A619" s="13" t="s">
        <v>588</v>
      </c>
      <c r="B619" s="17">
        <f t="shared" si="140"/>
        <v>64253</v>
      </c>
      <c r="C619" s="5">
        <f>125</f>
        <v>125</v>
      </c>
      <c r="D619" s="6">
        <f t="shared" si="141"/>
        <v>71035.95</v>
      </c>
      <c r="E619" s="6">
        <f t="shared" si="142"/>
        <v>6.442948194444444</v>
      </c>
      <c r="F619" s="6">
        <f>SUM($D$8:D619)</f>
        <v>20041606.689999994</v>
      </c>
      <c r="G619" s="6">
        <f t="shared" si="143"/>
        <v>428964.05</v>
      </c>
      <c r="H619" s="23">
        <f t="shared" si="144"/>
        <v>-0.30792810000000004</v>
      </c>
      <c r="I619" s="31">
        <f t="shared" si="149"/>
        <v>0.99014630079999999</v>
      </c>
      <c r="J619" s="16">
        <f t="shared" si="145"/>
        <v>70.558420118174752</v>
      </c>
      <c r="K619" s="24" t="s">
        <v>588</v>
      </c>
      <c r="L619" s="25">
        <f t="shared" si="139"/>
        <v>65471</v>
      </c>
      <c r="M619" s="26">
        <f t="shared" si="146"/>
        <v>0</v>
      </c>
      <c r="N619" s="27">
        <f t="shared" si="147"/>
        <v>0</v>
      </c>
      <c r="O619" s="27">
        <f t="shared" si="148"/>
        <v>0</v>
      </c>
    </row>
    <row r="620" spans="1:15" ht="13.2" x14ac:dyDescent="0.25">
      <c r="A620" s="13" t="s">
        <v>589</v>
      </c>
      <c r="B620" s="17">
        <f t="shared" si="140"/>
        <v>64283</v>
      </c>
      <c r="C620" s="5">
        <f>125</f>
        <v>125</v>
      </c>
      <c r="D620" s="6">
        <f t="shared" si="141"/>
        <v>71160.95</v>
      </c>
      <c r="E620" s="6">
        <f t="shared" si="142"/>
        <v>7.0349144444444445</v>
      </c>
      <c r="F620" s="6">
        <f>SUM($D$8:D620)</f>
        <v>20112767.639999993</v>
      </c>
      <c r="G620" s="6">
        <f t="shared" si="143"/>
        <v>428839.05</v>
      </c>
      <c r="H620" s="23">
        <f t="shared" si="144"/>
        <v>-0.30767810000000001</v>
      </c>
      <c r="I620" s="31">
        <f t="shared" si="149"/>
        <v>0.9901543008</v>
      </c>
      <c r="J620" s="16">
        <f t="shared" si="145"/>
        <v>70.804664732392311</v>
      </c>
      <c r="K620" s="24" t="s">
        <v>589</v>
      </c>
      <c r="L620" s="25">
        <f t="shared" si="139"/>
        <v>65501</v>
      </c>
      <c r="M620" s="26">
        <f t="shared" si="146"/>
        <v>0</v>
      </c>
      <c r="N620" s="27">
        <f t="shared" si="147"/>
        <v>0</v>
      </c>
      <c r="O620" s="27">
        <f t="shared" si="148"/>
        <v>0</v>
      </c>
    </row>
    <row r="621" spans="1:15" ht="13.2" x14ac:dyDescent="0.25">
      <c r="A621" s="13" t="s">
        <v>544</v>
      </c>
      <c r="B621" s="17">
        <f t="shared" si="140"/>
        <v>64314</v>
      </c>
      <c r="C621" s="5">
        <f>125</f>
        <v>125</v>
      </c>
      <c r="D621" s="6">
        <f t="shared" si="141"/>
        <v>71292.98</v>
      </c>
      <c r="E621" s="6">
        <f t="shared" si="142"/>
        <v>0.59306650000000005</v>
      </c>
      <c r="F621" s="6">
        <f>SUM($D$8:D621)</f>
        <v>20184060.619999994</v>
      </c>
      <c r="G621" s="6">
        <f t="shared" si="143"/>
        <v>428707.02</v>
      </c>
      <c r="H621" s="23">
        <f t="shared" si="144"/>
        <v>-0.30741404000000006</v>
      </c>
      <c r="I621" s="31">
        <f t="shared" si="149"/>
        <v>0.99016275072000004</v>
      </c>
      <c r="J621" s="16">
        <f t="shared" si="145"/>
        <v>71.053548578954846</v>
      </c>
      <c r="K621" s="24" t="s">
        <v>544</v>
      </c>
      <c r="L621" s="25">
        <f t="shared" si="139"/>
        <v>65532</v>
      </c>
      <c r="M621" s="26">
        <f t="shared" si="146"/>
        <v>0</v>
      </c>
      <c r="N621" s="27">
        <f t="shared" si="147"/>
        <v>0</v>
      </c>
      <c r="O621" s="27">
        <f t="shared" si="148"/>
        <v>0</v>
      </c>
    </row>
    <row r="622" spans="1:15" ht="13.2" x14ac:dyDescent="0.25">
      <c r="A622" s="13" t="s">
        <v>545</v>
      </c>
      <c r="B622" s="17">
        <f t="shared" si="140"/>
        <v>64343</v>
      </c>
      <c r="C622" s="5">
        <f>125</f>
        <v>125</v>
      </c>
      <c r="D622" s="6">
        <f t="shared" si="141"/>
        <v>71417.98</v>
      </c>
      <c r="E622" s="6">
        <f t="shared" si="142"/>
        <v>1.1872441111111112</v>
      </c>
      <c r="F622" s="6">
        <f>SUM($D$8:D622)</f>
        <v>20255478.599999994</v>
      </c>
      <c r="G622" s="6">
        <f t="shared" si="143"/>
        <v>428582.02</v>
      </c>
      <c r="H622" s="23">
        <f t="shared" si="144"/>
        <v>-0.30716404000000003</v>
      </c>
      <c r="I622" s="31">
        <f t="shared" si="149"/>
        <v>0.99017075072000005</v>
      </c>
      <c r="J622" s="16">
        <f t="shared" si="145"/>
        <v>71.300730172181247</v>
      </c>
      <c r="K622" s="24" t="s">
        <v>545</v>
      </c>
      <c r="L622" s="25">
        <f t="shared" si="139"/>
        <v>65562</v>
      </c>
      <c r="M622" s="26">
        <f t="shared" si="146"/>
        <v>0</v>
      </c>
      <c r="N622" s="27">
        <f t="shared" si="147"/>
        <v>0</v>
      </c>
      <c r="O622" s="27">
        <f t="shared" si="148"/>
        <v>0</v>
      </c>
    </row>
    <row r="623" spans="1:15" ht="13.2" x14ac:dyDescent="0.25">
      <c r="A623" s="13" t="s">
        <v>544</v>
      </c>
      <c r="B623" s="17">
        <f t="shared" si="140"/>
        <v>64374</v>
      </c>
      <c r="C623" s="5">
        <f>125</f>
        <v>125</v>
      </c>
      <c r="D623" s="6">
        <f t="shared" si="141"/>
        <v>71542.98</v>
      </c>
      <c r="E623" s="6">
        <f t="shared" si="142"/>
        <v>1.7823939444444445</v>
      </c>
      <c r="F623" s="6">
        <f>SUM($D$8:D623)</f>
        <v>20327021.579999994</v>
      </c>
      <c r="G623" s="6">
        <f t="shared" si="143"/>
        <v>428457.02</v>
      </c>
      <c r="H623" s="23">
        <f t="shared" si="144"/>
        <v>-0.30691404</v>
      </c>
      <c r="I623" s="31">
        <f t="shared" si="149"/>
        <v>0.99017875071999994</v>
      </c>
      <c r="J623" s="16">
        <f t="shared" si="145"/>
        <v>71.548365747816661</v>
      </c>
      <c r="K623" s="24" t="s">
        <v>544</v>
      </c>
      <c r="L623" s="25">
        <f t="shared" si="139"/>
        <v>65593</v>
      </c>
      <c r="M623" s="26">
        <f t="shared" si="146"/>
        <v>0</v>
      </c>
      <c r="N623" s="27">
        <f t="shared" si="147"/>
        <v>0</v>
      </c>
      <c r="O623" s="27">
        <f t="shared" si="148"/>
        <v>0</v>
      </c>
    </row>
    <row r="624" spans="1:15" ht="13.2" x14ac:dyDescent="0.25">
      <c r="A624" s="13" t="s">
        <v>545</v>
      </c>
      <c r="B624" s="17">
        <f t="shared" si="140"/>
        <v>64405</v>
      </c>
      <c r="C624" s="5">
        <f>125</f>
        <v>125</v>
      </c>
      <c r="D624" s="6">
        <f t="shared" si="141"/>
        <v>71667.98</v>
      </c>
      <c r="E624" s="6">
        <f t="shared" si="142"/>
        <v>2.3785854444444445</v>
      </c>
      <c r="F624" s="6">
        <f>SUM($D$8:D624)</f>
        <v>20398689.559999995</v>
      </c>
      <c r="G624" s="6">
        <f t="shared" si="143"/>
        <v>428332.02</v>
      </c>
      <c r="H624" s="23">
        <f t="shared" si="144"/>
        <v>-0.30666404000000003</v>
      </c>
      <c r="I624" s="31">
        <f t="shared" si="149"/>
        <v>0.99018675071999995</v>
      </c>
      <c r="J624" s="16">
        <f t="shared" si="145"/>
        <v>71.796455127295104</v>
      </c>
      <c r="K624" s="24" t="s">
        <v>545</v>
      </c>
      <c r="L624" s="25">
        <f t="shared" si="139"/>
        <v>65624</v>
      </c>
      <c r="M624" s="26">
        <f t="shared" si="146"/>
        <v>0</v>
      </c>
      <c r="N624" s="27">
        <f t="shared" si="147"/>
        <v>0</v>
      </c>
      <c r="O624" s="27">
        <f t="shared" si="148"/>
        <v>0</v>
      </c>
    </row>
    <row r="625" spans="1:15" ht="13.2" x14ac:dyDescent="0.25">
      <c r="A625" s="13" t="s">
        <v>590</v>
      </c>
      <c r="B625" s="17">
        <f t="shared" si="140"/>
        <v>64435</v>
      </c>
      <c r="C625" s="5">
        <f>125</f>
        <v>125</v>
      </c>
      <c r="D625" s="6">
        <f t="shared" si="141"/>
        <v>71792.98</v>
      </c>
      <c r="E625" s="6">
        <f t="shared" si="142"/>
        <v>2.9758186111111113</v>
      </c>
      <c r="F625" s="6">
        <f>SUM($D$8:D625)</f>
        <v>20470482.539999995</v>
      </c>
      <c r="G625" s="6">
        <f t="shared" si="143"/>
        <v>428207.02</v>
      </c>
      <c r="H625" s="23">
        <f t="shared" si="144"/>
        <v>-0.30641404000000005</v>
      </c>
      <c r="I625" s="31">
        <f t="shared" si="149"/>
        <v>0.99019475071999996</v>
      </c>
      <c r="J625" s="16">
        <f t="shared" si="145"/>
        <v>72.044998130879009</v>
      </c>
      <c r="K625" s="24" t="s">
        <v>590</v>
      </c>
      <c r="L625" s="25">
        <f t="shared" si="139"/>
        <v>65654</v>
      </c>
      <c r="M625" s="26">
        <f t="shared" si="146"/>
        <v>0</v>
      </c>
      <c r="N625" s="27">
        <f t="shared" si="147"/>
        <v>0</v>
      </c>
      <c r="O625" s="27">
        <f t="shared" si="148"/>
        <v>0</v>
      </c>
    </row>
    <row r="626" spans="1:15" ht="13.2" x14ac:dyDescent="0.25">
      <c r="A626" s="13" t="s">
        <v>591</v>
      </c>
      <c r="B626" s="17">
        <f t="shared" si="140"/>
        <v>64466</v>
      </c>
      <c r="C626" s="5">
        <f>125</f>
        <v>125</v>
      </c>
      <c r="D626" s="6">
        <f t="shared" si="141"/>
        <v>71917.98</v>
      </c>
      <c r="E626" s="6">
        <f t="shared" si="142"/>
        <v>3.5740934444444448</v>
      </c>
      <c r="F626" s="6">
        <f>SUM($D$8:D626)</f>
        <v>20542400.519999996</v>
      </c>
      <c r="G626" s="6">
        <f t="shared" si="143"/>
        <v>428082.02</v>
      </c>
      <c r="H626" s="23">
        <f t="shared" si="144"/>
        <v>-0.30616404000000003</v>
      </c>
      <c r="I626" s="31">
        <f t="shared" si="149"/>
        <v>0.99020275071999997</v>
      </c>
      <c r="J626" s="16">
        <f t="shared" si="145"/>
        <v>72.293994577661977</v>
      </c>
      <c r="K626" s="24" t="s">
        <v>591</v>
      </c>
      <c r="L626" s="25">
        <f t="shared" si="139"/>
        <v>65685</v>
      </c>
      <c r="M626" s="26">
        <f t="shared" si="146"/>
        <v>0</v>
      </c>
      <c r="N626" s="27">
        <f t="shared" si="147"/>
        <v>0</v>
      </c>
      <c r="O626" s="27">
        <f t="shared" si="148"/>
        <v>0</v>
      </c>
    </row>
    <row r="627" spans="1:15" ht="13.2" x14ac:dyDescent="0.25">
      <c r="A627" s="13" t="s">
        <v>592</v>
      </c>
      <c r="B627" s="17">
        <f t="shared" si="140"/>
        <v>64496</v>
      </c>
      <c r="C627" s="5">
        <f>125</f>
        <v>125</v>
      </c>
      <c r="D627" s="6">
        <f t="shared" si="141"/>
        <v>72042.98</v>
      </c>
      <c r="E627" s="6">
        <f t="shared" si="142"/>
        <v>4.1734099444444448</v>
      </c>
      <c r="F627" s="6">
        <f>SUM($D$8:D627)</f>
        <v>20614443.499999996</v>
      </c>
      <c r="G627" s="6">
        <f t="shared" si="143"/>
        <v>427957.02</v>
      </c>
      <c r="H627" s="23">
        <f t="shared" si="144"/>
        <v>-0.30591404</v>
      </c>
      <c r="I627" s="31">
        <f t="shared" si="149"/>
        <v>0.99021075071999998</v>
      </c>
      <c r="J627" s="16">
        <f t="shared" si="145"/>
        <v>72.543444285571809</v>
      </c>
      <c r="K627" s="24" t="s">
        <v>592</v>
      </c>
      <c r="L627" s="25">
        <f t="shared" si="139"/>
        <v>65715</v>
      </c>
      <c r="M627" s="26">
        <f t="shared" si="146"/>
        <v>0</v>
      </c>
      <c r="N627" s="27">
        <f t="shared" si="147"/>
        <v>0</v>
      </c>
      <c r="O627" s="27">
        <f t="shared" si="148"/>
        <v>0</v>
      </c>
    </row>
    <row r="628" spans="1:15" ht="13.2" x14ac:dyDescent="0.25">
      <c r="A628" s="13" t="s">
        <v>593</v>
      </c>
      <c r="B628" s="17">
        <f t="shared" si="140"/>
        <v>64527</v>
      </c>
      <c r="C628" s="5">
        <f>125</f>
        <v>125</v>
      </c>
      <c r="D628" s="6">
        <f t="shared" si="141"/>
        <v>72167.98</v>
      </c>
      <c r="E628" s="6">
        <f t="shared" si="142"/>
        <v>4.7737681111111119</v>
      </c>
      <c r="F628" s="6">
        <f>SUM($D$8:D628)</f>
        <v>20686611.479999997</v>
      </c>
      <c r="G628" s="6">
        <f t="shared" si="143"/>
        <v>427832.02</v>
      </c>
      <c r="H628" s="23">
        <f t="shared" si="144"/>
        <v>-0.30566404000000003</v>
      </c>
      <c r="I628" s="31">
        <f t="shared" si="149"/>
        <v>0.99021875071999998</v>
      </c>
      <c r="J628" s="16">
        <f t="shared" si="145"/>
        <v>72.793347071373233</v>
      </c>
      <c r="K628" s="24" t="s">
        <v>593</v>
      </c>
      <c r="L628" s="25">
        <f t="shared" si="139"/>
        <v>65746</v>
      </c>
      <c r="M628" s="26">
        <f t="shared" si="146"/>
        <v>0</v>
      </c>
      <c r="N628" s="27">
        <f t="shared" si="147"/>
        <v>0</v>
      </c>
      <c r="O628" s="27">
        <f t="shared" si="148"/>
        <v>0</v>
      </c>
    </row>
    <row r="629" spans="1:15" ht="13.2" x14ac:dyDescent="0.25">
      <c r="A629" s="13" t="s">
        <v>544</v>
      </c>
      <c r="B629" s="17">
        <f t="shared" si="140"/>
        <v>64558</v>
      </c>
      <c r="C629" s="5">
        <f>125</f>
        <v>125</v>
      </c>
      <c r="D629" s="6">
        <f t="shared" si="141"/>
        <v>72292.98</v>
      </c>
      <c r="E629" s="6">
        <f t="shared" si="142"/>
        <v>5.3751679444444456</v>
      </c>
      <c r="F629" s="6">
        <f>SUM($D$8:D629)</f>
        <v>20758904.459999997</v>
      </c>
      <c r="G629" s="6">
        <f t="shared" si="143"/>
        <v>427707.02</v>
      </c>
      <c r="H629" s="23">
        <f t="shared" si="144"/>
        <v>-0.30541404000000005</v>
      </c>
      <c r="I629" s="31">
        <f t="shared" si="149"/>
        <v>0.99022675071999999</v>
      </c>
      <c r="J629" s="16">
        <f t="shared" si="145"/>
        <v>73.04370275067096</v>
      </c>
      <c r="K629" s="24" t="s">
        <v>544</v>
      </c>
      <c r="L629" s="25">
        <f t="shared" si="139"/>
        <v>65777</v>
      </c>
      <c r="M629" s="26">
        <f t="shared" si="146"/>
        <v>0</v>
      </c>
      <c r="N629" s="27">
        <f t="shared" si="147"/>
        <v>0</v>
      </c>
      <c r="O629" s="27">
        <f t="shared" si="148"/>
        <v>0</v>
      </c>
    </row>
    <row r="630" spans="1:15" ht="13.2" x14ac:dyDescent="0.25">
      <c r="A630" s="13" t="s">
        <v>545</v>
      </c>
      <c r="B630" s="17">
        <f t="shared" si="140"/>
        <v>64588</v>
      </c>
      <c r="C630" s="5">
        <f>125</f>
        <v>125</v>
      </c>
      <c r="D630" s="6">
        <f t="shared" si="141"/>
        <v>72417.98</v>
      </c>
      <c r="E630" s="6">
        <f t="shared" si="142"/>
        <v>5.9776094444444459</v>
      </c>
      <c r="F630" s="6">
        <f>SUM($D$8:D630)</f>
        <v>20831322.439999998</v>
      </c>
      <c r="G630" s="6">
        <f t="shared" si="143"/>
        <v>427582.02</v>
      </c>
      <c r="H630" s="23">
        <f t="shared" si="144"/>
        <v>-0.30516404000000003</v>
      </c>
      <c r="I630" s="31">
        <f t="shared" si="149"/>
        <v>0.99023475072</v>
      </c>
      <c r="J630" s="16">
        <f t="shared" si="145"/>
        <v>73.29451113791238</v>
      </c>
      <c r="K630" s="24" t="s">
        <v>545</v>
      </c>
      <c r="L630" s="25">
        <f t="shared" si="139"/>
        <v>65806</v>
      </c>
      <c r="M630" s="26">
        <f t="shared" si="146"/>
        <v>0</v>
      </c>
      <c r="N630" s="27">
        <f t="shared" si="147"/>
        <v>0</v>
      </c>
      <c r="O630" s="27">
        <f t="shared" si="148"/>
        <v>0</v>
      </c>
    </row>
    <row r="631" spans="1:15" ht="13.2" x14ac:dyDescent="0.25">
      <c r="A631" s="13" t="s">
        <v>544</v>
      </c>
      <c r="B631" s="17">
        <f t="shared" si="140"/>
        <v>64619</v>
      </c>
      <c r="C631" s="5">
        <f>125</f>
        <v>125</v>
      </c>
      <c r="D631" s="6">
        <f t="shared" si="141"/>
        <v>72542.98</v>
      </c>
      <c r="E631" s="6">
        <f t="shared" si="142"/>
        <v>6.5810926111111128</v>
      </c>
      <c r="F631" s="6">
        <f>SUM($D$8:D631)</f>
        <v>20903865.419999998</v>
      </c>
      <c r="G631" s="6">
        <f t="shared" si="143"/>
        <v>427457.02</v>
      </c>
      <c r="H631" s="23">
        <f t="shared" si="144"/>
        <v>-0.30491404</v>
      </c>
      <c r="I631" s="31">
        <f t="shared" si="149"/>
        <v>0.99024275072000001</v>
      </c>
      <c r="J631" s="16">
        <f t="shared" si="145"/>
        <v>73.545772046390766</v>
      </c>
      <c r="K631" s="24" t="s">
        <v>544</v>
      </c>
      <c r="L631" s="25">
        <f t="shared" si="139"/>
        <v>65837</v>
      </c>
      <c r="M631" s="26">
        <f t="shared" si="146"/>
        <v>0</v>
      </c>
      <c r="N631" s="27">
        <f t="shared" si="147"/>
        <v>0</v>
      </c>
      <c r="O631" s="27">
        <f t="shared" si="148"/>
        <v>0</v>
      </c>
    </row>
    <row r="632" spans="1:15" ht="13.2" x14ac:dyDescent="0.25">
      <c r="A632" s="13" t="s">
        <v>545</v>
      </c>
      <c r="B632" s="17">
        <f t="shared" si="140"/>
        <v>64649</v>
      </c>
      <c r="C632" s="5">
        <f>125</f>
        <v>125</v>
      </c>
      <c r="D632" s="6">
        <f t="shared" si="141"/>
        <v>72667.98</v>
      </c>
      <c r="E632" s="6">
        <f t="shared" si="142"/>
        <v>7.1856174444444463</v>
      </c>
      <c r="F632" s="6">
        <f>SUM($D$8:D632)</f>
        <v>20976533.399999999</v>
      </c>
      <c r="G632" s="6">
        <f t="shared" si="143"/>
        <v>427332.02</v>
      </c>
      <c r="H632" s="23">
        <f t="shared" si="144"/>
        <v>-0.30466404000000002</v>
      </c>
      <c r="I632" s="31">
        <f t="shared" si="149"/>
        <v>0.99025075072000002</v>
      </c>
      <c r="J632" s="16">
        <f t="shared" si="145"/>
        <v>73.797485288247842</v>
      </c>
      <c r="K632" s="24" t="s">
        <v>545</v>
      </c>
      <c r="L632" s="25">
        <f t="shared" si="139"/>
        <v>65867</v>
      </c>
      <c r="M632" s="26">
        <f t="shared" si="146"/>
        <v>0</v>
      </c>
      <c r="N632" s="27">
        <f t="shared" si="147"/>
        <v>0</v>
      </c>
      <c r="O632" s="27">
        <f t="shared" si="148"/>
        <v>0</v>
      </c>
    </row>
    <row r="633" spans="1:15" ht="13.2" x14ac:dyDescent="0.25">
      <c r="A633" s="13" t="s">
        <v>594</v>
      </c>
      <c r="B633" s="17">
        <f t="shared" si="140"/>
        <v>64680</v>
      </c>
      <c r="C633" s="5">
        <f>125</f>
        <v>125</v>
      </c>
      <c r="D633" s="6">
        <f t="shared" si="141"/>
        <v>72800.17</v>
      </c>
      <c r="E633" s="6">
        <f t="shared" si="142"/>
        <v>0.60562641666666661</v>
      </c>
      <c r="F633" s="6">
        <f>SUM($D$8:D633)</f>
        <v>21049333.57</v>
      </c>
      <c r="G633" s="6">
        <f t="shared" si="143"/>
        <v>427199.83</v>
      </c>
      <c r="H633" s="23">
        <f t="shared" si="144"/>
        <v>-0.30439966000000002</v>
      </c>
      <c r="I633" s="31">
        <f t="shared" si="149"/>
        <v>0.99025921088000002</v>
      </c>
      <c r="J633" s="16">
        <f t="shared" si="145"/>
        <v>74.051984137516072</v>
      </c>
      <c r="K633" s="24" t="s">
        <v>594</v>
      </c>
      <c r="L633" s="25">
        <f t="shared" si="139"/>
        <v>65898</v>
      </c>
      <c r="M633" s="26">
        <f t="shared" si="146"/>
        <v>0</v>
      </c>
      <c r="N633" s="27">
        <f t="shared" si="147"/>
        <v>0</v>
      </c>
      <c r="O633" s="27">
        <f t="shared" si="148"/>
        <v>0</v>
      </c>
    </row>
    <row r="634" spans="1:15" ht="13.2" x14ac:dyDescent="0.25">
      <c r="A634" s="13" t="s">
        <v>595</v>
      </c>
      <c r="B634" s="17">
        <f t="shared" si="140"/>
        <v>64709</v>
      </c>
      <c r="C634" s="5">
        <f>125</f>
        <v>125</v>
      </c>
      <c r="D634" s="6">
        <f t="shared" si="141"/>
        <v>72925.17</v>
      </c>
      <c r="E634" s="6">
        <f t="shared" si="142"/>
        <v>1.2123639444444445</v>
      </c>
      <c r="F634" s="6">
        <f>SUM($D$8:D634)</f>
        <v>21122258.740000002</v>
      </c>
      <c r="G634" s="6">
        <f t="shared" si="143"/>
        <v>427074.83</v>
      </c>
      <c r="H634" s="23">
        <f t="shared" si="144"/>
        <v>-0.30414965999999999</v>
      </c>
      <c r="I634" s="31">
        <f t="shared" si="149"/>
        <v>0.99026721088000003</v>
      </c>
      <c r="J634" s="16">
        <f t="shared" si="145"/>
        <v>74.304630741995638</v>
      </c>
      <c r="K634" s="24" t="s">
        <v>595</v>
      </c>
      <c r="L634" s="25">
        <f t="shared" si="139"/>
        <v>65928</v>
      </c>
      <c r="M634" s="26">
        <f t="shared" si="146"/>
        <v>0</v>
      </c>
      <c r="N634" s="27">
        <f t="shared" si="147"/>
        <v>0</v>
      </c>
      <c r="O634" s="27">
        <f t="shared" si="148"/>
        <v>0</v>
      </c>
    </row>
    <row r="635" spans="1:15" ht="13.2" x14ac:dyDescent="0.25">
      <c r="A635" s="13" t="s">
        <v>596</v>
      </c>
      <c r="B635" s="17">
        <f t="shared" si="140"/>
        <v>64739</v>
      </c>
      <c r="C635" s="5">
        <f>125</f>
        <v>125</v>
      </c>
      <c r="D635" s="6">
        <f t="shared" si="141"/>
        <v>73050.17</v>
      </c>
      <c r="E635" s="6">
        <f t="shared" si="142"/>
        <v>1.8200736944444444</v>
      </c>
      <c r="F635" s="6">
        <f>SUM($D$8:D635)</f>
        <v>21195308.910000004</v>
      </c>
      <c r="G635" s="6">
        <f t="shared" si="143"/>
        <v>426949.83</v>
      </c>
      <c r="H635" s="23">
        <f t="shared" si="144"/>
        <v>-0.30389966000000002</v>
      </c>
      <c r="I635" s="31">
        <f t="shared" si="149"/>
        <v>0.99027521088000003</v>
      </c>
      <c r="J635" s="16">
        <f t="shared" si="145"/>
        <v>74.557729113605376</v>
      </c>
      <c r="K635" s="24" t="s">
        <v>596</v>
      </c>
      <c r="L635" s="25">
        <f t="shared" si="139"/>
        <v>65959</v>
      </c>
      <c r="M635" s="26">
        <f t="shared" si="146"/>
        <v>0</v>
      </c>
      <c r="N635" s="27">
        <f t="shared" si="147"/>
        <v>0</v>
      </c>
      <c r="O635" s="27">
        <f t="shared" si="148"/>
        <v>0</v>
      </c>
    </row>
    <row r="636" spans="1:15" ht="13.2" x14ac:dyDescent="0.25">
      <c r="A636" s="13" t="s">
        <v>597</v>
      </c>
      <c r="B636" s="17">
        <f t="shared" si="140"/>
        <v>64770</v>
      </c>
      <c r="C636" s="5">
        <f>125</f>
        <v>125</v>
      </c>
      <c r="D636" s="6">
        <f t="shared" si="141"/>
        <v>73175.17</v>
      </c>
      <c r="E636" s="6">
        <f t="shared" si="142"/>
        <v>2.4288251111111112</v>
      </c>
      <c r="F636" s="6">
        <f>SUM($D$8:D636)</f>
        <v>21268484.080000006</v>
      </c>
      <c r="G636" s="6">
        <f t="shared" si="143"/>
        <v>426824.83</v>
      </c>
      <c r="H636" s="23">
        <f t="shared" si="144"/>
        <v>-0.30364966000000004</v>
      </c>
      <c r="I636" s="31">
        <f t="shared" si="149"/>
        <v>0.99028321088000004</v>
      </c>
      <c r="J636" s="16">
        <f t="shared" si="145"/>
        <v>74.811279059826077</v>
      </c>
      <c r="K636" s="24" t="s">
        <v>597</v>
      </c>
      <c r="L636" s="25">
        <f t="shared" si="139"/>
        <v>65990</v>
      </c>
      <c r="M636" s="26">
        <f t="shared" si="146"/>
        <v>0</v>
      </c>
      <c r="N636" s="27">
        <f t="shared" si="147"/>
        <v>0</v>
      </c>
      <c r="O636" s="27">
        <f t="shared" si="148"/>
        <v>0</v>
      </c>
    </row>
    <row r="637" spans="1:15" ht="13.2" x14ac:dyDescent="0.25">
      <c r="A637" s="13" t="s">
        <v>544</v>
      </c>
      <c r="B637" s="17">
        <f t="shared" si="140"/>
        <v>64800</v>
      </c>
      <c r="C637" s="5">
        <f>125</f>
        <v>125</v>
      </c>
      <c r="D637" s="6">
        <f t="shared" si="141"/>
        <v>73300.17</v>
      </c>
      <c r="E637" s="6">
        <f t="shared" si="142"/>
        <v>3.0386181944444446</v>
      </c>
      <c r="F637" s="6">
        <f>SUM($D$8:D637)</f>
        <v>21341784.250000007</v>
      </c>
      <c r="G637" s="6">
        <f t="shared" si="143"/>
        <v>426699.83</v>
      </c>
      <c r="H637" s="23">
        <f t="shared" si="144"/>
        <v>-0.30339966000000002</v>
      </c>
      <c r="I637" s="31">
        <f t="shared" si="149"/>
        <v>0.99029121088000005</v>
      </c>
      <c r="J637" s="16">
        <f t="shared" si="145"/>
        <v>75.065280387002119</v>
      </c>
      <c r="K637" s="24" t="s">
        <v>544</v>
      </c>
      <c r="L637" s="25">
        <f t="shared" si="139"/>
        <v>66020</v>
      </c>
      <c r="M637" s="26">
        <f t="shared" si="146"/>
        <v>0</v>
      </c>
      <c r="N637" s="27">
        <f t="shared" si="147"/>
        <v>0</v>
      </c>
      <c r="O637" s="27">
        <f t="shared" si="148"/>
        <v>0</v>
      </c>
    </row>
    <row r="638" spans="1:15" ht="13.2" x14ac:dyDescent="0.25">
      <c r="A638" s="13" t="s">
        <v>545</v>
      </c>
      <c r="B638" s="17">
        <f t="shared" si="140"/>
        <v>64831</v>
      </c>
      <c r="C638" s="5">
        <f>125</f>
        <v>125</v>
      </c>
      <c r="D638" s="6">
        <f t="shared" si="141"/>
        <v>73425.17</v>
      </c>
      <c r="E638" s="6">
        <f t="shared" si="142"/>
        <v>3.6494529444444446</v>
      </c>
      <c r="F638" s="6">
        <f>SUM($D$8:D638)</f>
        <v>21415209.420000009</v>
      </c>
      <c r="G638" s="6">
        <f t="shared" si="143"/>
        <v>426574.83</v>
      </c>
      <c r="H638" s="23">
        <f t="shared" si="144"/>
        <v>-0.30314965999999999</v>
      </c>
      <c r="I638" s="31">
        <f t="shared" si="149"/>
        <v>0.99029921087999995</v>
      </c>
      <c r="J638" s="16">
        <f t="shared" si="145"/>
        <v>75.319732900344349</v>
      </c>
      <c r="K638" s="24" t="s">
        <v>545</v>
      </c>
      <c r="L638" s="25">
        <f t="shared" si="139"/>
        <v>66051</v>
      </c>
      <c r="M638" s="26">
        <f t="shared" si="146"/>
        <v>0</v>
      </c>
      <c r="N638" s="27">
        <f t="shared" si="147"/>
        <v>0</v>
      </c>
      <c r="O638" s="27">
        <f t="shared" si="148"/>
        <v>0</v>
      </c>
    </row>
    <row r="639" spans="1:15" ht="13.2" x14ac:dyDescent="0.25">
      <c r="A639" s="13" t="s">
        <v>544</v>
      </c>
      <c r="B639" s="17">
        <f t="shared" si="140"/>
        <v>64861</v>
      </c>
      <c r="C639" s="5">
        <f>125</f>
        <v>125</v>
      </c>
      <c r="D639" s="6">
        <f t="shared" si="141"/>
        <v>73550.17</v>
      </c>
      <c r="E639" s="6">
        <f t="shared" si="142"/>
        <v>4.2613293611111116</v>
      </c>
      <c r="F639" s="6">
        <f>SUM($D$8:D639)</f>
        <v>21488759.590000011</v>
      </c>
      <c r="G639" s="6">
        <f t="shared" si="143"/>
        <v>426449.83</v>
      </c>
      <c r="H639" s="23">
        <f t="shared" si="144"/>
        <v>-0.30289966000000002</v>
      </c>
      <c r="I639" s="31">
        <f t="shared" si="149"/>
        <v>0.99030721087999996</v>
      </c>
      <c r="J639" s="16">
        <f t="shared" si="145"/>
        <v>75.574636403933155</v>
      </c>
      <c r="K639" s="24" t="s">
        <v>544</v>
      </c>
      <c r="L639" s="25">
        <f t="shared" si="139"/>
        <v>66081</v>
      </c>
      <c r="M639" s="26">
        <f t="shared" si="146"/>
        <v>0</v>
      </c>
      <c r="N639" s="27">
        <f t="shared" si="147"/>
        <v>0</v>
      </c>
      <c r="O639" s="27">
        <f t="shared" si="148"/>
        <v>0</v>
      </c>
    </row>
    <row r="640" spans="1:15" ht="13.2" x14ac:dyDescent="0.25">
      <c r="A640" s="13" t="s">
        <v>545</v>
      </c>
      <c r="B640" s="17">
        <f t="shared" si="140"/>
        <v>64892</v>
      </c>
      <c r="C640" s="5">
        <f>125</f>
        <v>125</v>
      </c>
      <c r="D640" s="6">
        <f t="shared" si="141"/>
        <v>73675.17</v>
      </c>
      <c r="E640" s="6">
        <f t="shared" si="142"/>
        <v>4.8742474444444452</v>
      </c>
      <c r="F640" s="6">
        <f>SUM($D$8:D640)</f>
        <v>21562434.760000013</v>
      </c>
      <c r="G640" s="6">
        <f t="shared" si="143"/>
        <v>426324.83</v>
      </c>
      <c r="H640" s="23">
        <f t="shared" si="144"/>
        <v>-0.30264966000000004</v>
      </c>
      <c r="I640" s="31">
        <f t="shared" si="149"/>
        <v>0.99031521087999996</v>
      </c>
      <c r="J640" s="16">
        <f t="shared" si="145"/>
        <v>75.829990700721453</v>
      </c>
      <c r="K640" s="24" t="s">
        <v>545</v>
      </c>
      <c r="L640" s="25">
        <f t="shared" si="139"/>
        <v>66112</v>
      </c>
      <c r="M640" s="26">
        <f t="shared" si="146"/>
        <v>0</v>
      </c>
      <c r="N640" s="27">
        <f t="shared" si="147"/>
        <v>0</v>
      </c>
      <c r="O640" s="27">
        <f t="shared" si="148"/>
        <v>0</v>
      </c>
    </row>
    <row r="641" spans="1:15" ht="13.2" x14ac:dyDescent="0.25">
      <c r="A641" s="13" t="s">
        <v>598</v>
      </c>
      <c r="B641" s="17">
        <f t="shared" si="140"/>
        <v>64923</v>
      </c>
      <c r="C641" s="5">
        <f>125</f>
        <v>125</v>
      </c>
      <c r="D641" s="6">
        <f t="shared" si="141"/>
        <v>73800.17</v>
      </c>
      <c r="E641" s="6">
        <f t="shared" si="142"/>
        <v>5.4882071944444455</v>
      </c>
      <c r="F641" s="6">
        <f>SUM($D$8:D641)</f>
        <v>21636234.930000015</v>
      </c>
      <c r="G641" s="6">
        <f t="shared" si="143"/>
        <v>426199.83</v>
      </c>
      <c r="H641" s="23">
        <f t="shared" si="144"/>
        <v>-0.30239966000000001</v>
      </c>
      <c r="I641" s="31">
        <f t="shared" si="149"/>
        <v>0.99032321087999997</v>
      </c>
      <c r="J641" s="16">
        <f t="shared" si="145"/>
        <v>76.08579559253775</v>
      </c>
      <c r="K641" s="24" t="s">
        <v>598</v>
      </c>
      <c r="L641" s="25">
        <f t="shared" si="139"/>
        <v>66143</v>
      </c>
      <c r="M641" s="26">
        <f t="shared" si="146"/>
        <v>0</v>
      </c>
      <c r="N641" s="27">
        <f t="shared" si="147"/>
        <v>0</v>
      </c>
      <c r="O641" s="27">
        <f t="shared" si="148"/>
        <v>0</v>
      </c>
    </row>
    <row r="642" spans="1:15" ht="13.2" x14ac:dyDescent="0.25">
      <c r="A642" s="13" t="s">
        <v>599</v>
      </c>
      <c r="B642" s="17">
        <f t="shared" si="140"/>
        <v>64953</v>
      </c>
      <c r="C642" s="5">
        <f>125</f>
        <v>125</v>
      </c>
      <c r="D642" s="6">
        <f t="shared" si="141"/>
        <v>73925.17</v>
      </c>
      <c r="E642" s="6">
        <f t="shared" si="142"/>
        <v>6.1032086111111123</v>
      </c>
      <c r="F642" s="6">
        <f>SUM($D$8:D642)</f>
        <v>21710160.100000016</v>
      </c>
      <c r="G642" s="6">
        <f t="shared" si="143"/>
        <v>426074.83</v>
      </c>
      <c r="H642" s="23">
        <f t="shared" si="144"/>
        <v>-0.30214965999999999</v>
      </c>
      <c r="I642" s="31">
        <f t="shared" si="149"/>
        <v>0.99033121087999998</v>
      </c>
      <c r="J642" s="16">
        <f t="shared" si="145"/>
        <v>76.342050880089118</v>
      </c>
      <c r="K642" s="24" t="s">
        <v>599</v>
      </c>
      <c r="L642" s="25">
        <f t="shared" si="139"/>
        <v>66171</v>
      </c>
      <c r="M642" s="26">
        <f t="shared" si="146"/>
        <v>0</v>
      </c>
      <c r="N642" s="27">
        <f t="shared" si="147"/>
        <v>0</v>
      </c>
      <c r="O642" s="27">
        <f t="shared" si="148"/>
        <v>0</v>
      </c>
    </row>
    <row r="643" spans="1:15" ht="13.2" x14ac:dyDescent="0.25">
      <c r="A643" s="13" t="s">
        <v>600</v>
      </c>
      <c r="B643" s="17">
        <f t="shared" si="140"/>
        <v>64984</v>
      </c>
      <c r="C643" s="5">
        <f>125</f>
        <v>125</v>
      </c>
      <c r="D643" s="6">
        <f t="shared" si="141"/>
        <v>74050.17</v>
      </c>
      <c r="E643" s="6">
        <f t="shared" si="142"/>
        <v>6.7192516944444458</v>
      </c>
      <c r="F643" s="6">
        <f>SUM($D$8:D643)</f>
        <v>21784210.270000018</v>
      </c>
      <c r="G643" s="6">
        <f t="shared" si="143"/>
        <v>425949.83</v>
      </c>
      <c r="H643" s="23">
        <f t="shared" si="144"/>
        <v>-0.30189966000000001</v>
      </c>
      <c r="I643" s="31">
        <f t="shared" si="149"/>
        <v>0.99033921087999999</v>
      </c>
      <c r="J643" s="16">
        <f t="shared" si="145"/>
        <v>76.598756362964323</v>
      </c>
      <c r="K643" s="24" t="s">
        <v>600</v>
      </c>
      <c r="L643" s="25">
        <f t="shared" si="139"/>
        <v>66202</v>
      </c>
      <c r="M643" s="26">
        <f t="shared" si="146"/>
        <v>0</v>
      </c>
      <c r="N643" s="27">
        <f t="shared" si="147"/>
        <v>0</v>
      </c>
      <c r="O643" s="27">
        <f t="shared" si="148"/>
        <v>0</v>
      </c>
    </row>
    <row r="644" spans="1:15" ht="13.2" x14ac:dyDescent="0.25">
      <c r="A644" s="13" t="s">
        <v>601</v>
      </c>
      <c r="B644" s="17">
        <f t="shared" si="140"/>
        <v>65014</v>
      </c>
      <c r="C644" s="5">
        <f>125</f>
        <v>125</v>
      </c>
      <c r="D644" s="6">
        <f t="shared" si="141"/>
        <v>74175.17</v>
      </c>
      <c r="E644" s="6">
        <f t="shared" si="142"/>
        <v>7.3363364444444459</v>
      </c>
      <c r="F644" s="6">
        <f>SUM($D$8:D644)</f>
        <v>21858385.44000002</v>
      </c>
      <c r="G644" s="6">
        <f t="shared" si="143"/>
        <v>425824.83</v>
      </c>
      <c r="H644" s="23">
        <f t="shared" si="144"/>
        <v>-0.30164966000000004</v>
      </c>
      <c r="I644" s="31">
        <f t="shared" si="149"/>
        <v>0.99034721088</v>
      </c>
      <c r="J644" s="16">
        <f t="shared" si="145"/>
        <v>76.855911839636804</v>
      </c>
      <c r="K644" s="24" t="s">
        <v>601</v>
      </c>
      <c r="L644" s="25">
        <f t="shared" si="139"/>
        <v>66232</v>
      </c>
      <c r="M644" s="26">
        <f t="shared" si="146"/>
        <v>0</v>
      </c>
      <c r="N644" s="27">
        <f t="shared" si="147"/>
        <v>0</v>
      </c>
      <c r="O644" s="27">
        <f t="shared" si="148"/>
        <v>0</v>
      </c>
    </row>
    <row r="645" spans="1:15" ht="13.2" x14ac:dyDescent="0.25">
      <c r="A645" s="13" t="s">
        <v>544</v>
      </c>
      <c r="B645" s="17">
        <f t="shared" si="140"/>
        <v>65045</v>
      </c>
      <c r="C645" s="5">
        <f>125</f>
        <v>125</v>
      </c>
      <c r="D645" s="6">
        <f t="shared" si="141"/>
        <v>74307.509999999995</v>
      </c>
      <c r="E645" s="6">
        <f t="shared" si="142"/>
        <v>0.61818758333333335</v>
      </c>
      <c r="F645" s="6">
        <f>SUM($D$8:D645)</f>
        <v>21932692.950000022</v>
      </c>
      <c r="G645" s="6">
        <f t="shared" si="143"/>
        <v>425692.49</v>
      </c>
      <c r="H645" s="23">
        <f t="shared" si="144"/>
        <v>-0.30138498000000002</v>
      </c>
      <c r="I645" s="31">
        <f t="shared" si="149"/>
        <v>0.99035568064000001</v>
      </c>
      <c r="J645" s="16">
        <f t="shared" si="145"/>
        <v>77.116002448765869</v>
      </c>
      <c r="K645" s="24" t="s">
        <v>544</v>
      </c>
      <c r="L645" s="25">
        <f t="shared" si="139"/>
        <v>66263</v>
      </c>
      <c r="M645" s="26">
        <f t="shared" si="146"/>
        <v>0</v>
      </c>
      <c r="N645" s="27">
        <f t="shared" si="147"/>
        <v>0</v>
      </c>
      <c r="O645" s="27">
        <f t="shared" si="148"/>
        <v>0</v>
      </c>
    </row>
    <row r="646" spans="1:15" ht="13.2" x14ac:dyDescent="0.25">
      <c r="A646" s="13" t="s">
        <v>545</v>
      </c>
      <c r="B646" s="17">
        <f t="shared" si="140"/>
        <v>65074</v>
      </c>
      <c r="C646" s="5">
        <f>125</f>
        <v>125</v>
      </c>
      <c r="D646" s="6">
        <f t="shared" si="141"/>
        <v>74432.509999999995</v>
      </c>
      <c r="E646" s="6">
        <f t="shared" si="142"/>
        <v>1.2374862777777778</v>
      </c>
      <c r="F646" s="6">
        <f>SUM($D$8:D646)</f>
        <v>22007125.460000023</v>
      </c>
      <c r="G646" s="6">
        <f t="shared" si="143"/>
        <v>425567.49</v>
      </c>
      <c r="H646" s="23">
        <f t="shared" si="144"/>
        <v>-0.30113498000000005</v>
      </c>
      <c r="I646" s="31">
        <f t="shared" si="149"/>
        <v>0.99036368064000002</v>
      </c>
      <c r="J646" s="16">
        <f t="shared" si="145"/>
        <v>77.374087298798059</v>
      </c>
      <c r="K646" s="24" t="s">
        <v>545</v>
      </c>
      <c r="L646" s="25">
        <f t="shared" si="139"/>
        <v>66293</v>
      </c>
      <c r="M646" s="26">
        <f t="shared" si="146"/>
        <v>0</v>
      </c>
      <c r="N646" s="27">
        <f t="shared" si="147"/>
        <v>0</v>
      </c>
      <c r="O646" s="27">
        <f t="shared" si="148"/>
        <v>0</v>
      </c>
    </row>
    <row r="647" spans="1:15" ht="13.2" x14ac:dyDescent="0.25">
      <c r="A647" s="13" t="s">
        <v>544</v>
      </c>
      <c r="B647" s="17">
        <f t="shared" si="140"/>
        <v>65104</v>
      </c>
      <c r="C647" s="5">
        <f>125</f>
        <v>125</v>
      </c>
      <c r="D647" s="6">
        <f t="shared" si="141"/>
        <v>74557.509999999995</v>
      </c>
      <c r="E647" s="6">
        <f t="shared" si="142"/>
        <v>1.8577571944444444</v>
      </c>
      <c r="F647" s="6">
        <f>SUM($D$8:D647)</f>
        <v>22081682.970000025</v>
      </c>
      <c r="G647" s="6">
        <f t="shared" si="143"/>
        <v>425442.49</v>
      </c>
      <c r="H647" s="23">
        <f t="shared" si="144"/>
        <v>-0.30088498000000002</v>
      </c>
      <c r="I647" s="31">
        <f t="shared" si="149"/>
        <v>0.99037168064000003</v>
      </c>
      <c r="J647" s="16">
        <f t="shared" si="145"/>
        <v>77.632621534955646</v>
      </c>
      <c r="K647" s="24" t="s">
        <v>544</v>
      </c>
      <c r="L647" s="25">
        <f t="shared" si="139"/>
        <v>66324</v>
      </c>
      <c r="M647" s="26">
        <f t="shared" si="146"/>
        <v>0</v>
      </c>
      <c r="N647" s="27">
        <f t="shared" si="147"/>
        <v>0</v>
      </c>
      <c r="O647" s="27">
        <f t="shared" si="148"/>
        <v>0</v>
      </c>
    </row>
    <row r="648" spans="1:15" ht="13.2" x14ac:dyDescent="0.25">
      <c r="A648" s="13" t="s">
        <v>545</v>
      </c>
      <c r="B648" s="17">
        <f t="shared" si="140"/>
        <v>65135</v>
      </c>
      <c r="C648" s="5">
        <f>125</f>
        <v>125</v>
      </c>
      <c r="D648" s="6">
        <f t="shared" si="141"/>
        <v>74682.509999999995</v>
      </c>
      <c r="E648" s="6">
        <f t="shared" si="142"/>
        <v>2.4790697777777777</v>
      </c>
      <c r="F648" s="6">
        <f>SUM($D$8:D648)</f>
        <v>22156365.480000027</v>
      </c>
      <c r="G648" s="6">
        <f t="shared" si="143"/>
        <v>425317.49</v>
      </c>
      <c r="H648" s="23">
        <f t="shared" si="144"/>
        <v>-0.30063498</v>
      </c>
      <c r="I648" s="31">
        <f t="shared" si="149"/>
        <v>0.99037968064000004</v>
      </c>
      <c r="J648" s="16">
        <f t="shared" si="145"/>
        <v>77.89160495119549</v>
      </c>
      <c r="K648" s="24" t="s">
        <v>545</v>
      </c>
      <c r="L648" s="25">
        <f t="shared" si="139"/>
        <v>66355</v>
      </c>
      <c r="M648" s="26">
        <f t="shared" si="146"/>
        <v>0</v>
      </c>
      <c r="N648" s="27">
        <f t="shared" si="147"/>
        <v>0</v>
      </c>
      <c r="O648" s="27">
        <f t="shared" si="148"/>
        <v>0</v>
      </c>
    </row>
    <row r="649" spans="1:15" ht="13.2" x14ac:dyDescent="0.25">
      <c r="A649" s="13" t="s">
        <v>602</v>
      </c>
      <c r="B649" s="17">
        <f t="shared" si="140"/>
        <v>65165</v>
      </c>
      <c r="C649" s="5">
        <f>125</f>
        <v>125</v>
      </c>
      <c r="D649" s="6">
        <f t="shared" si="141"/>
        <v>74807.509999999995</v>
      </c>
      <c r="E649" s="6">
        <f t="shared" si="142"/>
        <v>3.1014240277777776</v>
      </c>
      <c r="F649" s="6">
        <f>SUM($D$8:D649)</f>
        <v>22231172.990000028</v>
      </c>
      <c r="G649" s="6">
        <f t="shared" si="143"/>
        <v>425192.49</v>
      </c>
      <c r="H649" s="23">
        <f t="shared" si="144"/>
        <v>-0.30038498000000002</v>
      </c>
      <c r="I649" s="31">
        <f t="shared" si="149"/>
        <v>0.99038768064000005</v>
      </c>
      <c r="J649" s="16">
        <f t="shared" si="145"/>
        <v>78.151037340374785</v>
      </c>
      <c r="K649" s="24" t="s">
        <v>602</v>
      </c>
      <c r="L649" s="25">
        <f t="shared" si="139"/>
        <v>66385</v>
      </c>
      <c r="M649" s="26">
        <f t="shared" si="146"/>
        <v>0</v>
      </c>
      <c r="N649" s="27">
        <f t="shared" si="147"/>
        <v>0</v>
      </c>
      <c r="O649" s="27">
        <f t="shared" si="148"/>
        <v>0</v>
      </c>
    </row>
    <row r="650" spans="1:15" ht="13.2" x14ac:dyDescent="0.25">
      <c r="A650" s="13" t="s">
        <v>603</v>
      </c>
      <c r="B650" s="17">
        <f t="shared" si="140"/>
        <v>65196</v>
      </c>
      <c r="C650" s="5">
        <f>125</f>
        <v>125</v>
      </c>
      <c r="D650" s="6">
        <f t="shared" si="141"/>
        <v>74932.509999999995</v>
      </c>
      <c r="E650" s="6">
        <f t="shared" si="142"/>
        <v>3.7248199444444441</v>
      </c>
      <c r="F650" s="6">
        <f>SUM($D$8:D650)</f>
        <v>22306105.50000003</v>
      </c>
      <c r="G650" s="6">
        <f t="shared" si="143"/>
        <v>425067.49</v>
      </c>
      <c r="H650" s="23">
        <f t="shared" si="144"/>
        <v>-0.30013498000000005</v>
      </c>
      <c r="I650" s="31">
        <f t="shared" si="149"/>
        <v>0.99039568064000005</v>
      </c>
      <c r="J650" s="16">
        <f t="shared" si="145"/>
        <v>78.410918494253906</v>
      </c>
      <c r="K650" s="24" t="s">
        <v>603</v>
      </c>
      <c r="L650" s="25">
        <f t="shared" ref="L650:L713" si="150">DATE(YEAR(L649),MONTH(L649)+1,1)</f>
        <v>66416</v>
      </c>
      <c r="M650" s="26">
        <f t="shared" si="146"/>
        <v>0</v>
      </c>
      <c r="N650" s="27">
        <f t="shared" si="147"/>
        <v>0</v>
      </c>
      <c r="O650" s="27">
        <f t="shared" si="148"/>
        <v>0</v>
      </c>
    </row>
    <row r="651" spans="1:15" ht="13.2" x14ac:dyDescent="0.25">
      <c r="A651" s="13" t="s">
        <v>604</v>
      </c>
      <c r="B651" s="17">
        <f t="shared" si="140"/>
        <v>65226</v>
      </c>
      <c r="C651" s="5">
        <f>125</f>
        <v>125</v>
      </c>
      <c r="D651" s="6">
        <f t="shared" si="141"/>
        <v>75057.509999999995</v>
      </c>
      <c r="E651" s="6">
        <f t="shared" si="142"/>
        <v>4.3492575277777776</v>
      </c>
      <c r="F651" s="6">
        <f>SUM($D$8:D651)</f>
        <v>22381163.010000031</v>
      </c>
      <c r="G651" s="6">
        <f t="shared" si="143"/>
        <v>424942.49</v>
      </c>
      <c r="H651" s="23">
        <f t="shared" si="144"/>
        <v>-0.29988498000000002</v>
      </c>
      <c r="I651" s="31">
        <f t="shared" si="149"/>
        <v>0.99040368063999995</v>
      </c>
      <c r="J651" s="16">
        <f t="shared" si="145"/>
        <v>78.671248203499843</v>
      </c>
      <c r="K651" s="24" t="s">
        <v>604</v>
      </c>
      <c r="L651" s="25">
        <f t="shared" si="150"/>
        <v>66446</v>
      </c>
      <c r="M651" s="26">
        <f t="shared" si="146"/>
        <v>0</v>
      </c>
      <c r="N651" s="27">
        <f t="shared" si="147"/>
        <v>0</v>
      </c>
      <c r="O651" s="27">
        <f t="shared" si="148"/>
        <v>0</v>
      </c>
    </row>
    <row r="652" spans="1:15" ht="13.2" x14ac:dyDescent="0.25">
      <c r="A652" s="13" t="s">
        <v>605</v>
      </c>
      <c r="B652" s="17">
        <f t="shared" ref="B652:B715" si="151">DATE(YEAR(B651),MONTH(B651)+1,IF(MONTH(B651)=1,28,30))</f>
        <v>65257</v>
      </c>
      <c r="C652" s="5">
        <f>125</f>
        <v>125</v>
      </c>
      <c r="D652" s="6">
        <f t="shared" si="141"/>
        <v>75182.509999999995</v>
      </c>
      <c r="E652" s="6">
        <f t="shared" si="142"/>
        <v>4.9747367777777773</v>
      </c>
      <c r="F652" s="6">
        <f>SUM($D$8:D652)</f>
        <v>22456345.520000033</v>
      </c>
      <c r="G652" s="6">
        <f t="shared" si="143"/>
        <v>424817.49</v>
      </c>
      <c r="H652" s="23">
        <f t="shared" si="144"/>
        <v>-0.29963498</v>
      </c>
      <c r="I652" s="31">
        <f t="shared" si="149"/>
        <v>0.99041168063999996</v>
      </c>
      <c r="J652" s="16">
        <f t="shared" si="145"/>
        <v>78.932026257689145</v>
      </c>
      <c r="K652" s="24" t="s">
        <v>605</v>
      </c>
      <c r="L652" s="25">
        <f t="shared" si="150"/>
        <v>66477</v>
      </c>
      <c r="M652" s="26">
        <f t="shared" si="146"/>
        <v>0</v>
      </c>
      <c r="N652" s="27">
        <f t="shared" si="147"/>
        <v>0</v>
      </c>
      <c r="O652" s="27">
        <f t="shared" si="148"/>
        <v>0</v>
      </c>
    </row>
    <row r="653" spans="1:15" ht="13.2" x14ac:dyDescent="0.25">
      <c r="A653" s="13" t="s">
        <v>544</v>
      </c>
      <c r="B653" s="17">
        <f t="shared" si="151"/>
        <v>65288</v>
      </c>
      <c r="C653" s="5">
        <f>125</f>
        <v>125</v>
      </c>
      <c r="D653" s="6">
        <f t="shared" si="141"/>
        <v>75307.509999999995</v>
      </c>
      <c r="E653" s="6">
        <f t="shared" si="142"/>
        <v>5.6012576944444437</v>
      </c>
      <c r="F653" s="6">
        <f>SUM($D$8:D653)</f>
        <v>22531653.030000035</v>
      </c>
      <c r="G653" s="6">
        <f t="shared" si="143"/>
        <v>424692.49</v>
      </c>
      <c r="H653" s="23">
        <f t="shared" si="144"/>
        <v>-0.29938498000000002</v>
      </c>
      <c r="I653" s="31">
        <f t="shared" si="149"/>
        <v>0.99041968063999997</v>
      </c>
      <c r="J653" s="16">
        <f t="shared" si="145"/>
        <v>79.193252445311145</v>
      </c>
      <c r="K653" s="24" t="s">
        <v>544</v>
      </c>
      <c r="L653" s="25">
        <f t="shared" si="150"/>
        <v>66508</v>
      </c>
      <c r="M653" s="26">
        <f t="shared" si="146"/>
        <v>0</v>
      </c>
      <c r="N653" s="27">
        <f t="shared" si="147"/>
        <v>0</v>
      </c>
      <c r="O653" s="27">
        <f t="shared" si="148"/>
        <v>0</v>
      </c>
    </row>
    <row r="654" spans="1:15" ht="13.2" x14ac:dyDescent="0.25">
      <c r="A654" s="13" t="s">
        <v>545</v>
      </c>
      <c r="B654" s="17">
        <f t="shared" si="151"/>
        <v>65318</v>
      </c>
      <c r="C654" s="5">
        <f>125</f>
        <v>125</v>
      </c>
      <c r="D654" s="6">
        <f t="shared" si="141"/>
        <v>75432.509999999995</v>
      </c>
      <c r="E654" s="6">
        <f t="shared" si="142"/>
        <v>6.2288202777777766</v>
      </c>
      <c r="F654" s="6">
        <f>SUM($D$8:D654)</f>
        <v>22607085.540000036</v>
      </c>
      <c r="G654" s="6">
        <f t="shared" si="143"/>
        <v>424567.49</v>
      </c>
      <c r="H654" s="23">
        <f t="shared" si="144"/>
        <v>-0.29913498000000005</v>
      </c>
      <c r="I654" s="31">
        <f t="shared" si="149"/>
        <v>0.99042768063999997</v>
      </c>
      <c r="J654" s="16">
        <f t="shared" si="145"/>
        <v>79.454926553771031</v>
      </c>
      <c r="K654" s="24" t="s">
        <v>545</v>
      </c>
      <c r="L654" s="25">
        <f t="shared" si="150"/>
        <v>66536</v>
      </c>
      <c r="M654" s="26">
        <f t="shared" si="146"/>
        <v>0</v>
      </c>
      <c r="N654" s="27">
        <f t="shared" si="147"/>
        <v>0</v>
      </c>
      <c r="O654" s="27">
        <f t="shared" si="148"/>
        <v>0</v>
      </c>
    </row>
    <row r="655" spans="1:15" ht="13.2" x14ac:dyDescent="0.25">
      <c r="A655" s="13" t="s">
        <v>544</v>
      </c>
      <c r="B655" s="17">
        <f t="shared" si="151"/>
        <v>65349</v>
      </c>
      <c r="C655" s="5">
        <f>125</f>
        <v>125</v>
      </c>
      <c r="D655" s="6">
        <f t="shared" si="141"/>
        <v>75557.509999999995</v>
      </c>
      <c r="E655" s="6">
        <f t="shared" si="142"/>
        <v>6.857424527777777</v>
      </c>
      <c r="F655" s="6">
        <f>SUM($D$8:D655)</f>
        <v>22682643.050000038</v>
      </c>
      <c r="G655" s="6">
        <f t="shared" si="143"/>
        <v>424442.49</v>
      </c>
      <c r="H655" s="23">
        <f t="shared" si="144"/>
        <v>-0.29888498000000002</v>
      </c>
      <c r="I655" s="31">
        <f t="shared" si="149"/>
        <v>0.99043568063999998</v>
      </c>
      <c r="J655" s="16">
        <f t="shared" si="145"/>
        <v>79.717048369393126</v>
      </c>
      <c r="K655" s="24" t="s">
        <v>544</v>
      </c>
      <c r="L655" s="25">
        <f t="shared" si="150"/>
        <v>66567</v>
      </c>
      <c r="M655" s="26">
        <f t="shared" si="146"/>
        <v>0</v>
      </c>
      <c r="N655" s="27">
        <f t="shared" si="147"/>
        <v>0</v>
      </c>
      <c r="O655" s="27">
        <f t="shared" si="148"/>
        <v>0</v>
      </c>
    </row>
    <row r="656" spans="1:15" ht="13.2" x14ac:dyDescent="0.25">
      <c r="A656" s="13" t="s">
        <v>545</v>
      </c>
      <c r="B656" s="17">
        <f t="shared" si="151"/>
        <v>65379</v>
      </c>
      <c r="C656" s="5">
        <f>125</f>
        <v>125</v>
      </c>
      <c r="D656" s="6">
        <f t="shared" si="141"/>
        <v>75682.509999999995</v>
      </c>
      <c r="E656" s="6">
        <f t="shared" si="142"/>
        <v>7.487070444444444</v>
      </c>
      <c r="F656" s="6">
        <f>SUM($D$8:D656)</f>
        <v>22758325.56000004</v>
      </c>
      <c r="G656" s="6">
        <f t="shared" si="143"/>
        <v>424317.49</v>
      </c>
      <c r="H656" s="23">
        <f t="shared" si="144"/>
        <v>-0.29863497999999999</v>
      </c>
      <c r="I656" s="31">
        <f t="shared" si="149"/>
        <v>0.99044368063999999</v>
      </c>
      <c r="J656" s="16">
        <f t="shared" si="145"/>
        <v>79.979617677424002</v>
      </c>
      <c r="K656" s="24" t="s">
        <v>545</v>
      </c>
      <c r="L656" s="25">
        <f t="shared" si="150"/>
        <v>66597</v>
      </c>
      <c r="M656" s="26">
        <f t="shared" si="146"/>
        <v>0</v>
      </c>
      <c r="N656" s="27">
        <f t="shared" si="147"/>
        <v>0</v>
      </c>
      <c r="O656" s="27">
        <f t="shared" si="148"/>
        <v>0</v>
      </c>
    </row>
    <row r="657" spans="1:15" ht="13.2" x14ac:dyDescent="0.25">
      <c r="A657" s="13" t="s">
        <v>606</v>
      </c>
      <c r="B657" s="17">
        <f t="shared" si="151"/>
        <v>65410</v>
      </c>
      <c r="C657" s="5">
        <f>125</f>
        <v>125</v>
      </c>
      <c r="D657" s="6">
        <f t="shared" si="141"/>
        <v>75815</v>
      </c>
      <c r="E657" s="6">
        <f t="shared" si="142"/>
        <v>0.63075000000000003</v>
      </c>
      <c r="F657" s="6">
        <f>SUM($D$8:D657)</f>
        <v>22834140.56000004</v>
      </c>
      <c r="G657" s="6">
        <f t="shared" si="143"/>
        <v>424185</v>
      </c>
      <c r="H657" s="23">
        <f t="shared" si="144"/>
        <v>-0.29837000000000002</v>
      </c>
      <c r="I657" s="31">
        <f t="shared" si="149"/>
        <v>0.99045216000000003</v>
      </c>
      <c r="J657" s="16">
        <f t="shared" si="145"/>
        <v>80.24527803561493</v>
      </c>
      <c r="K657" s="24" t="s">
        <v>606</v>
      </c>
      <c r="L657" s="25">
        <f t="shared" si="150"/>
        <v>66628</v>
      </c>
      <c r="M657" s="26">
        <f t="shared" si="146"/>
        <v>0</v>
      </c>
      <c r="N657" s="27">
        <f t="shared" si="147"/>
        <v>0</v>
      </c>
      <c r="O657" s="27">
        <f t="shared" si="148"/>
        <v>0</v>
      </c>
    </row>
    <row r="658" spans="1:15" ht="13.2" x14ac:dyDescent="0.25">
      <c r="A658" s="13" t="s">
        <v>607</v>
      </c>
      <c r="B658" s="17">
        <f t="shared" si="151"/>
        <v>65439</v>
      </c>
      <c r="C658" s="5">
        <f>125</f>
        <v>125</v>
      </c>
      <c r="D658" s="6">
        <f t="shared" si="141"/>
        <v>75940</v>
      </c>
      <c r="E658" s="6">
        <f t="shared" si="142"/>
        <v>1.2626111111111111</v>
      </c>
      <c r="F658" s="6">
        <f>SUM($D$8:D658)</f>
        <v>22910080.56000004</v>
      </c>
      <c r="G658" s="6">
        <f t="shared" si="143"/>
        <v>424060</v>
      </c>
      <c r="H658" s="23">
        <f t="shared" si="144"/>
        <v>-0.29812000000000005</v>
      </c>
      <c r="I658" s="31">
        <f t="shared" si="149"/>
        <v>0.99046016000000003</v>
      </c>
      <c r="J658" s="16">
        <f t="shared" si="145"/>
        <v>80.508772405469216</v>
      </c>
      <c r="K658" s="24" t="s">
        <v>607</v>
      </c>
      <c r="L658" s="25">
        <f t="shared" si="150"/>
        <v>66658</v>
      </c>
      <c r="M658" s="26">
        <f t="shared" si="146"/>
        <v>0</v>
      </c>
      <c r="N658" s="27">
        <f t="shared" si="147"/>
        <v>0</v>
      </c>
      <c r="O658" s="27">
        <f t="shared" si="148"/>
        <v>0</v>
      </c>
    </row>
    <row r="659" spans="1:15" ht="13.2" x14ac:dyDescent="0.25">
      <c r="A659" s="13" t="s">
        <v>608</v>
      </c>
      <c r="B659" s="17">
        <f t="shared" si="151"/>
        <v>65469</v>
      </c>
      <c r="C659" s="5">
        <f>125</f>
        <v>125</v>
      </c>
      <c r="D659" s="6">
        <f t="shared" si="141"/>
        <v>76065</v>
      </c>
      <c r="E659" s="6">
        <f t="shared" si="142"/>
        <v>1.8954444444444445</v>
      </c>
      <c r="F659" s="6">
        <f>SUM($D$8:D659)</f>
        <v>22986145.56000004</v>
      </c>
      <c r="G659" s="6">
        <f t="shared" si="143"/>
        <v>423935</v>
      </c>
      <c r="H659" s="23">
        <f t="shared" si="144"/>
        <v>-0.29787000000000002</v>
      </c>
      <c r="I659" s="31">
        <f t="shared" si="149"/>
        <v>0.99046816000000004</v>
      </c>
      <c r="J659" s="16">
        <f t="shared" si="145"/>
        <v>80.772713619945279</v>
      </c>
      <c r="K659" s="24" t="s">
        <v>608</v>
      </c>
      <c r="L659" s="25">
        <f t="shared" si="150"/>
        <v>66689</v>
      </c>
      <c r="M659" s="26">
        <f t="shared" si="146"/>
        <v>0</v>
      </c>
      <c r="N659" s="27">
        <f t="shared" si="147"/>
        <v>0</v>
      </c>
      <c r="O659" s="27">
        <f t="shared" si="148"/>
        <v>0</v>
      </c>
    </row>
    <row r="660" spans="1:15" ht="13.2" x14ac:dyDescent="0.25">
      <c r="A660" s="13" t="s">
        <v>609</v>
      </c>
      <c r="B660" s="17">
        <f t="shared" si="151"/>
        <v>65500</v>
      </c>
      <c r="C660" s="5">
        <f>125</f>
        <v>125</v>
      </c>
      <c r="D660" s="6">
        <f t="shared" si="141"/>
        <v>76190</v>
      </c>
      <c r="E660" s="6">
        <f t="shared" si="142"/>
        <v>2.5293194444444445</v>
      </c>
      <c r="F660" s="6">
        <f>SUM($D$8:D660)</f>
        <v>23062335.56000004</v>
      </c>
      <c r="G660" s="6">
        <f t="shared" si="143"/>
        <v>423810</v>
      </c>
      <c r="H660" s="23">
        <f t="shared" si="144"/>
        <v>-0.29762</v>
      </c>
      <c r="I660" s="31">
        <f t="shared" si="149"/>
        <v>0.99047616000000005</v>
      </c>
      <c r="J660" s="16">
        <f t="shared" si="145"/>
        <v>81.037101459923761</v>
      </c>
      <c r="K660" s="24" t="s">
        <v>609</v>
      </c>
      <c r="L660" s="25">
        <f t="shared" si="150"/>
        <v>66720</v>
      </c>
      <c r="M660" s="26">
        <f t="shared" si="146"/>
        <v>0</v>
      </c>
      <c r="N660" s="27">
        <f t="shared" si="147"/>
        <v>0</v>
      </c>
      <c r="O660" s="27">
        <f t="shared" si="148"/>
        <v>0</v>
      </c>
    </row>
    <row r="661" spans="1:15" ht="13.2" x14ac:dyDescent="0.25">
      <c r="A661" s="13" t="s">
        <v>544</v>
      </c>
      <c r="B661" s="17">
        <f t="shared" si="151"/>
        <v>65530</v>
      </c>
      <c r="C661" s="5">
        <f>125</f>
        <v>125</v>
      </c>
      <c r="D661" s="6">
        <f t="shared" si="141"/>
        <v>76315</v>
      </c>
      <c r="E661" s="6">
        <f t="shared" si="142"/>
        <v>3.1642361111111112</v>
      </c>
      <c r="F661" s="6">
        <f>SUM($D$8:D661)</f>
        <v>23138650.56000004</v>
      </c>
      <c r="G661" s="6">
        <f t="shared" si="143"/>
        <v>423685</v>
      </c>
      <c r="H661" s="23">
        <f t="shared" si="144"/>
        <v>-0.29737000000000002</v>
      </c>
      <c r="I661" s="31">
        <f t="shared" si="149"/>
        <v>0.99048415999999995</v>
      </c>
      <c r="J661" s="16">
        <f t="shared" si="145"/>
        <v>81.301935705223585</v>
      </c>
      <c r="K661" s="24" t="s">
        <v>544</v>
      </c>
      <c r="L661" s="25">
        <f t="shared" si="150"/>
        <v>66750</v>
      </c>
      <c r="M661" s="26">
        <f t="shared" si="146"/>
        <v>0</v>
      </c>
      <c r="N661" s="27">
        <f t="shared" si="147"/>
        <v>0</v>
      </c>
      <c r="O661" s="27">
        <f t="shared" si="148"/>
        <v>0</v>
      </c>
    </row>
    <row r="662" spans="1:15" ht="13.2" x14ac:dyDescent="0.25">
      <c r="A662" s="13" t="s">
        <v>545</v>
      </c>
      <c r="B662" s="17">
        <f t="shared" si="151"/>
        <v>65561</v>
      </c>
      <c r="C662" s="5">
        <f>125</f>
        <v>125</v>
      </c>
      <c r="D662" s="6">
        <f t="shared" si="141"/>
        <v>76440</v>
      </c>
      <c r="E662" s="6">
        <f t="shared" si="142"/>
        <v>3.8001944444444447</v>
      </c>
      <c r="F662" s="6">
        <f>SUM($D$8:D662)</f>
        <v>23215090.56000004</v>
      </c>
      <c r="G662" s="6">
        <f t="shared" si="143"/>
        <v>423560</v>
      </c>
      <c r="H662" s="23">
        <f t="shared" si="144"/>
        <v>-0.29712000000000005</v>
      </c>
      <c r="I662" s="31">
        <f t="shared" si="149"/>
        <v>0.99049215999999995</v>
      </c>
      <c r="J662" s="16">
        <f t="shared" si="145"/>
        <v>81.567216134605346</v>
      </c>
      <c r="K662" s="24" t="s">
        <v>545</v>
      </c>
      <c r="L662" s="25">
        <f t="shared" si="150"/>
        <v>66781</v>
      </c>
      <c r="M662" s="26">
        <f t="shared" si="146"/>
        <v>0</v>
      </c>
      <c r="N662" s="27">
        <f t="shared" si="147"/>
        <v>0</v>
      </c>
      <c r="O662" s="27">
        <f t="shared" si="148"/>
        <v>0</v>
      </c>
    </row>
    <row r="663" spans="1:15" ht="13.2" x14ac:dyDescent="0.25">
      <c r="A663" s="13" t="s">
        <v>544</v>
      </c>
      <c r="B663" s="17">
        <f t="shared" si="151"/>
        <v>65591</v>
      </c>
      <c r="C663" s="5">
        <f>125</f>
        <v>125</v>
      </c>
      <c r="D663" s="6">
        <f t="shared" si="141"/>
        <v>76565</v>
      </c>
      <c r="E663" s="6">
        <f t="shared" si="142"/>
        <v>4.4371944444444447</v>
      </c>
      <c r="F663" s="6">
        <f>SUM($D$8:D663)</f>
        <v>23291655.56000004</v>
      </c>
      <c r="G663" s="6">
        <f t="shared" si="143"/>
        <v>423435</v>
      </c>
      <c r="H663" s="23">
        <f t="shared" si="144"/>
        <v>-0.29687000000000002</v>
      </c>
      <c r="I663" s="31">
        <f t="shared" si="149"/>
        <v>0.99050015999999996</v>
      </c>
      <c r="J663" s="16">
        <f t="shared" si="145"/>
        <v>81.832942525774484</v>
      </c>
      <c r="K663" s="24" t="s">
        <v>544</v>
      </c>
      <c r="L663" s="25">
        <f t="shared" si="150"/>
        <v>66811</v>
      </c>
      <c r="M663" s="26">
        <f t="shared" si="146"/>
        <v>0</v>
      </c>
      <c r="N663" s="27">
        <f t="shared" si="147"/>
        <v>0</v>
      </c>
      <c r="O663" s="27">
        <f t="shared" si="148"/>
        <v>0</v>
      </c>
    </row>
    <row r="664" spans="1:15" ht="13.2" x14ac:dyDescent="0.25">
      <c r="A664" s="13" t="s">
        <v>545</v>
      </c>
      <c r="B664" s="17">
        <f t="shared" si="151"/>
        <v>65622</v>
      </c>
      <c r="C664" s="5">
        <f>125</f>
        <v>125</v>
      </c>
      <c r="D664" s="6">
        <f t="shared" si="141"/>
        <v>76690</v>
      </c>
      <c r="E664" s="6">
        <f t="shared" si="142"/>
        <v>5.0752361111111117</v>
      </c>
      <c r="F664" s="6">
        <f>SUM($D$8:D664)</f>
        <v>23368345.56000004</v>
      </c>
      <c r="G664" s="6">
        <f t="shared" si="143"/>
        <v>423310</v>
      </c>
      <c r="H664" s="23">
        <f t="shared" si="144"/>
        <v>-0.29661999999999999</v>
      </c>
      <c r="I664" s="31">
        <f t="shared" si="149"/>
        <v>0.99050815999999997</v>
      </c>
      <c r="J664" s="16">
        <f t="shared" si="145"/>
        <v>82.099114655384625</v>
      </c>
      <c r="K664" s="24" t="s">
        <v>545</v>
      </c>
      <c r="L664" s="25">
        <f t="shared" si="150"/>
        <v>66842</v>
      </c>
      <c r="M664" s="26">
        <f t="shared" si="146"/>
        <v>0</v>
      </c>
      <c r="N664" s="27">
        <f t="shared" si="147"/>
        <v>0</v>
      </c>
      <c r="O664" s="27">
        <f t="shared" si="148"/>
        <v>0</v>
      </c>
    </row>
    <row r="665" spans="1:15" ht="13.2" x14ac:dyDescent="0.25">
      <c r="A665" s="13" t="s">
        <v>610</v>
      </c>
      <c r="B665" s="17">
        <f t="shared" si="151"/>
        <v>65653</v>
      </c>
      <c r="C665" s="5">
        <f>125</f>
        <v>125</v>
      </c>
      <c r="D665" s="6">
        <f t="shared" si="141"/>
        <v>76815</v>
      </c>
      <c r="E665" s="6">
        <f t="shared" si="142"/>
        <v>5.7143194444444454</v>
      </c>
      <c r="F665" s="6">
        <f>SUM($D$8:D665)</f>
        <v>23445160.56000004</v>
      </c>
      <c r="G665" s="6">
        <f t="shared" si="143"/>
        <v>423185</v>
      </c>
      <c r="H665" s="23">
        <f t="shared" si="144"/>
        <v>-0.29637000000000002</v>
      </c>
      <c r="I665" s="31">
        <f t="shared" si="149"/>
        <v>0.99051615999999998</v>
      </c>
      <c r="J665" s="16">
        <f t="shared" si="145"/>
        <v>82.365732299040744</v>
      </c>
      <c r="K665" s="24" t="s">
        <v>610</v>
      </c>
      <c r="L665" s="25">
        <f t="shared" si="150"/>
        <v>66873</v>
      </c>
      <c r="M665" s="26">
        <f t="shared" si="146"/>
        <v>0</v>
      </c>
      <c r="N665" s="27">
        <f t="shared" si="147"/>
        <v>0</v>
      </c>
      <c r="O665" s="27">
        <f t="shared" si="148"/>
        <v>0</v>
      </c>
    </row>
    <row r="666" spans="1:15" ht="13.2" x14ac:dyDescent="0.25">
      <c r="A666" s="13" t="s">
        <v>611</v>
      </c>
      <c r="B666" s="17">
        <f t="shared" si="151"/>
        <v>65683</v>
      </c>
      <c r="C666" s="5">
        <f>125</f>
        <v>125</v>
      </c>
      <c r="D666" s="6">
        <f t="shared" si="141"/>
        <v>76940</v>
      </c>
      <c r="E666" s="6">
        <f t="shared" si="142"/>
        <v>6.3544444444444457</v>
      </c>
      <c r="F666" s="6">
        <f>SUM($D$8:D666)</f>
        <v>23522100.56000004</v>
      </c>
      <c r="G666" s="6">
        <f t="shared" si="143"/>
        <v>423060</v>
      </c>
      <c r="H666" s="23">
        <f t="shared" si="144"/>
        <v>-0.29612000000000005</v>
      </c>
      <c r="I666" s="31">
        <f t="shared" si="149"/>
        <v>0.99052415999999999</v>
      </c>
      <c r="J666" s="16">
        <f t="shared" si="145"/>
        <v>82.632795231302467</v>
      </c>
      <c r="K666" s="24" t="s">
        <v>611</v>
      </c>
      <c r="L666" s="25">
        <f t="shared" si="150"/>
        <v>66901</v>
      </c>
      <c r="M666" s="26">
        <f t="shared" si="146"/>
        <v>0</v>
      </c>
      <c r="N666" s="27">
        <f t="shared" si="147"/>
        <v>0</v>
      </c>
      <c r="O666" s="27">
        <f t="shared" si="148"/>
        <v>0</v>
      </c>
    </row>
    <row r="667" spans="1:15" ht="13.2" x14ac:dyDescent="0.25">
      <c r="A667" s="13" t="s">
        <v>612</v>
      </c>
      <c r="B667" s="17">
        <f t="shared" si="151"/>
        <v>65714</v>
      </c>
      <c r="C667" s="5">
        <f>125</f>
        <v>125</v>
      </c>
      <c r="D667" s="6">
        <f t="shared" si="141"/>
        <v>77065</v>
      </c>
      <c r="E667" s="6">
        <f t="shared" si="142"/>
        <v>6.9956111111111126</v>
      </c>
      <c r="F667" s="6">
        <f>SUM($D$8:D667)</f>
        <v>23599165.56000004</v>
      </c>
      <c r="G667" s="6">
        <f t="shared" si="143"/>
        <v>422935</v>
      </c>
      <c r="H667" s="23">
        <f t="shared" si="144"/>
        <v>-0.29587000000000002</v>
      </c>
      <c r="I667" s="31">
        <f t="shared" si="149"/>
        <v>0.99053215999999999</v>
      </c>
      <c r="J667" s="16">
        <f t="shared" si="145"/>
        <v>82.900303225687409</v>
      </c>
      <c r="K667" s="24" t="s">
        <v>612</v>
      </c>
      <c r="L667" s="25">
        <f t="shared" si="150"/>
        <v>66932</v>
      </c>
      <c r="M667" s="26">
        <f t="shared" si="146"/>
        <v>0</v>
      </c>
      <c r="N667" s="27">
        <f t="shared" si="147"/>
        <v>0</v>
      </c>
      <c r="O667" s="27">
        <f t="shared" si="148"/>
        <v>0</v>
      </c>
    </row>
    <row r="668" spans="1:15" ht="13.2" x14ac:dyDescent="0.25">
      <c r="A668" s="13" t="s">
        <v>613</v>
      </c>
      <c r="B668" s="17">
        <f t="shared" si="151"/>
        <v>65744</v>
      </c>
      <c r="C668" s="5">
        <f>125</f>
        <v>125</v>
      </c>
      <c r="D668" s="6">
        <f t="shared" si="141"/>
        <v>77190</v>
      </c>
      <c r="E668" s="6">
        <f t="shared" si="142"/>
        <v>7.637819444444446</v>
      </c>
      <c r="F668" s="6">
        <f>SUM($D$8:D668)</f>
        <v>23676355.56000004</v>
      </c>
      <c r="G668" s="6">
        <f t="shared" si="143"/>
        <v>422810</v>
      </c>
      <c r="H668" s="23">
        <f t="shared" si="144"/>
        <v>-0.29561999999999999</v>
      </c>
      <c r="I668" s="31">
        <f t="shared" si="149"/>
        <v>0.99054016</v>
      </c>
      <c r="J668" s="16">
        <f t="shared" si="145"/>
        <v>83.168256054674359</v>
      </c>
      <c r="K668" s="24" t="s">
        <v>613</v>
      </c>
      <c r="L668" s="25">
        <f t="shared" si="150"/>
        <v>66962</v>
      </c>
      <c r="M668" s="26">
        <f t="shared" si="146"/>
        <v>0</v>
      </c>
      <c r="N668" s="27">
        <f t="shared" si="147"/>
        <v>0</v>
      </c>
      <c r="O668" s="27">
        <f t="shared" si="148"/>
        <v>0</v>
      </c>
    </row>
    <row r="669" spans="1:15" ht="13.2" x14ac:dyDescent="0.25">
      <c r="A669" s="13" t="s">
        <v>544</v>
      </c>
      <c r="B669" s="17">
        <f t="shared" si="151"/>
        <v>65775</v>
      </c>
      <c r="C669" s="5">
        <f>125</f>
        <v>125</v>
      </c>
      <c r="D669" s="6">
        <f t="shared" ref="D669:D732" si="152">C669+D668+IF(MONTH(B669)=1,ROUND(E668,2),0)</f>
        <v>77322.64</v>
      </c>
      <c r="E669" s="6">
        <f t="shared" ref="E669:E732" si="153">MAX(0,IF(MONTH(B669)=1,0,E668)+(D669-C669)*$C$5*30/360+C669*$C$5*(30-DAY(B669))/360)</f>
        <v>0.64331366666666667</v>
      </c>
      <c r="F669" s="6">
        <f>SUM($D$8:D669)</f>
        <v>23753678.20000004</v>
      </c>
      <c r="G669" s="6">
        <f t="shared" ref="G669:G732" si="154">MAX($C$2-D669,50%*$C$2)</f>
        <v>422677.36</v>
      </c>
      <c r="H669" s="23">
        <f t="shared" ref="H669:H732" si="155">D669/$C$2-$H$3</f>
        <v>-0.29535472000000002</v>
      </c>
      <c r="I669" s="31">
        <f t="shared" si="149"/>
        <v>0.99054864895999994</v>
      </c>
      <c r="J669" s="16">
        <f t="shared" ref="J669:J732" si="156">(200*$M$5*I669)/(G669/750+$H$2*G669*G669/(F669+3*G669))</f>
        <v>83.439462377359959</v>
      </c>
      <c r="K669" s="24" t="s">
        <v>544</v>
      </c>
      <c r="L669" s="25">
        <f t="shared" si="150"/>
        <v>66993</v>
      </c>
      <c r="M669" s="26">
        <f t="shared" ref="M669:M732" si="157">MIN($M$5,-N668-O668)</f>
        <v>0</v>
      </c>
      <c r="N669" s="27">
        <f t="shared" ref="N669:N732" si="158">M669+N668+O668</f>
        <v>0</v>
      </c>
      <c r="O669" s="27">
        <f t="shared" ref="O669:O732" si="159">N669*$M$6/12</f>
        <v>0</v>
      </c>
    </row>
    <row r="670" spans="1:15" ht="13.2" x14ac:dyDescent="0.25">
      <c r="A670" s="13" t="s">
        <v>545</v>
      </c>
      <c r="B670" s="17">
        <f t="shared" si="151"/>
        <v>65804</v>
      </c>
      <c r="C670" s="5">
        <f>125</f>
        <v>125</v>
      </c>
      <c r="D670" s="6">
        <f t="shared" si="152"/>
        <v>77447.64</v>
      </c>
      <c r="E670" s="6">
        <f t="shared" si="153"/>
        <v>1.2877384444444446</v>
      </c>
      <c r="F670" s="6">
        <f>SUM($D$8:D670)</f>
        <v>23831125.840000041</v>
      </c>
      <c r="G670" s="6">
        <f t="shared" si="154"/>
        <v>422552.36</v>
      </c>
      <c r="H670" s="23">
        <f t="shared" si="155"/>
        <v>-0.29510471999999999</v>
      </c>
      <c r="I670" s="31">
        <f t="shared" si="149"/>
        <v>0.99055664895999995</v>
      </c>
      <c r="J670" s="16">
        <f t="shared" si="156"/>
        <v>83.708335644886418</v>
      </c>
      <c r="K670" s="24" t="s">
        <v>545</v>
      </c>
      <c r="L670" s="25">
        <f t="shared" si="150"/>
        <v>67023</v>
      </c>
      <c r="M670" s="26">
        <f t="shared" si="157"/>
        <v>0</v>
      </c>
      <c r="N670" s="27">
        <f t="shared" si="158"/>
        <v>0</v>
      </c>
      <c r="O670" s="27">
        <f t="shared" si="159"/>
        <v>0</v>
      </c>
    </row>
    <row r="671" spans="1:15" ht="13.2" x14ac:dyDescent="0.25">
      <c r="A671" s="13" t="s">
        <v>544</v>
      </c>
      <c r="B671" s="17">
        <f t="shared" si="151"/>
        <v>65835</v>
      </c>
      <c r="C671" s="5">
        <f>125</f>
        <v>125</v>
      </c>
      <c r="D671" s="6">
        <f t="shared" si="152"/>
        <v>77572.639999999999</v>
      </c>
      <c r="E671" s="6">
        <f t="shared" si="153"/>
        <v>1.9331354444444446</v>
      </c>
      <c r="F671" s="6">
        <f>SUM($D$8:D671)</f>
        <v>23908698.480000041</v>
      </c>
      <c r="G671" s="6">
        <f t="shared" si="154"/>
        <v>422427.36</v>
      </c>
      <c r="H671" s="23">
        <f t="shared" si="155"/>
        <v>-0.29485472000000001</v>
      </c>
      <c r="I671" s="31">
        <f t="shared" si="149"/>
        <v>0.99056464895999996</v>
      </c>
      <c r="J671" s="16">
        <f t="shared" si="156"/>
        <v>83.977653060474438</v>
      </c>
      <c r="K671" s="24" t="s">
        <v>544</v>
      </c>
      <c r="L671" s="25">
        <f t="shared" si="150"/>
        <v>67054</v>
      </c>
      <c r="M671" s="26">
        <f t="shared" si="157"/>
        <v>0</v>
      </c>
      <c r="N671" s="27">
        <f t="shared" si="158"/>
        <v>0</v>
      </c>
      <c r="O671" s="27">
        <f t="shared" si="159"/>
        <v>0</v>
      </c>
    </row>
    <row r="672" spans="1:15" ht="13.2" x14ac:dyDescent="0.25">
      <c r="A672" s="13" t="s">
        <v>545</v>
      </c>
      <c r="B672" s="17">
        <f t="shared" si="151"/>
        <v>65866</v>
      </c>
      <c r="C672" s="5">
        <f>125</f>
        <v>125</v>
      </c>
      <c r="D672" s="6">
        <f t="shared" si="152"/>
        <v>77697.64</v>
      </c>
      <c r="E672" s="6">
        <f t="shared" si="153"/>
        <v>2.5795741111111115</v>
      </c>
      <c r="F672" s="6">
        <f>SUM($D$8:D672)</f>
        <v>23986396.120000042</v>
      </c>
      <c r="G672" s="6">
        <f t="shared" si="154"/>
        <v>422302.36</v>
      </c>
      <c r="H672" s="23">
        <f t="shared" si="155"/>
        <v>-0.29460472000000004</v>
      </c>
      <c r="I672" s="31">
        <f t="shared" si="149"/>
        <v>0.99057264895999997</v>
      </c>
      <c r="J672" s="16">
        <f t="shared" si="156"/>
        <v>84.247414392393111</v>
      </c>
      <c r="K672" s="24" t="s">
        <v>545</v>
      </c>
      <c r="L672" s="25">
        <f t="shared" si="150"/>
        <v>67085</v>
      </c>
      <c r="M672" s="26">
        <f t="shared" si="157"/>
        <v>0</v>
      </c>
      <c r="N672" s="27">
        <f t="shared" si="158"/>
        <v>0</v>
      </c>
      <c r="O672" s="27">
        <f t="shared" si="159"/>
        <v>0</v>
      </c>
    </row>
    <row r="673" spans="1:15" ht="13.2" x14ac:dyDescent="0.25">
      <c r="A673" s="13" t="s">
        <v>614</v>
      </c>
      <c r="B673" s="17">
        <f t="shared" si="151"/>
        <v>65896</v>
      </c>
      <c r="C673" s="5">
        <f>125</f>
        <v>125</v>
      </c>
      <c r="D673" s="6">
        <f t="shared" si="152"/>
        <v>77822.64</v>
      </c>
      <c r="E673" s="6">
        <f t="shared" si="153"/>
        <v>3.2270544444444447</v>
      </c>
      <c r="F673" s="6">
        <f>SUM($D$8:D673)</f>
        <v>24064218.760000043</v>
      </c>
      <c r="G673" s="6">
        <f t="shared" si="154"/>
        <v>422177.36</v>
      </c>
      <c r="H673" s="23">
        <f t="shared" si="155"/>
        <v>-0.29435472000000001</v>
      </c>
      <c r="I673" s="31">
        <f t="shared" si="149"/>
        <v>0.99058064895999998</v>
      </c>
      <c r="J673" s="16">
        <f t="shared" si="156"/>
        <v>84.51761940788937</v>
      </c>
      <c r="K673" s="24" t="s">
        <v>614</v>
      </c>
      <c r="L673" s="25">
        <f t="shared" si="150"/>
        <v>67115</v>
      </c>
      <c r="M673" s="26">
        <f t="shared" si="157"/>
        <v>0</v>
      </c>
      <c r="N673" s="27">
        <f t="shared" si="158"/>
        <v>0</v>
      </c>
      <c r="O673" s="27">
        <f t="shared" si="159"/>
        <v>0</v>
      </c>
    </row>
    <row r="674" spans="1:15" ht="13.2" x14ac:dyDescent="0.25">
      <c r="A674" s="13" t="s">
        <v>615</v>
      </c>
      <c r="B674" s="17">
        <f t="shared" si="151"/>
        <v>65927</v>
      </c>
      <c r="C674" s="5">
        <f>125</f>
        <v>125</v>
      </c>
      <c r="D674" s="6">
        <f t="shared" si="152"/>
        <v>77947.64</v>
      </c>
      <c r="E674" s="6">
        <f t="shared" si="153"/>
        <v>3.8755764444444445</v>
      </c>
      <c r="F674" s="6">
        <f>SUM($D$8:D674)</f>
        <v>24142166.400000043</v>
      </c>
      <c r="G674" s="6">
        <f t="shared" si="154"/>
        <v>422052.36</v>
      </c>
      <c r="H674" s="23">
        <f t="shared" si="155"/>
        <v>-0.29410471999999999</v>
      </c>
      <c r="I674" s="31">
        <f t="shared" si="149"/>
        <v>0.99058864895999998</v>
      </c>
      <c r="J674" s="16">
        <f t="shared" si="156"/>
        <v>84.788267873191543</v>
      </c>
      <c r="K674" s="24" t="s">
        <v>615</v>
      </c>
      <c r="L674" s="25">
        <f t="shared" si="150"/>
        <v>67146</v>
      </c>
      <c r="M674" s="26">
        <f t="shared" si="157"/>
        <v>0</v>
      </c>
      <c r="N674" s="27">
        <f t="shared" si="158"/>
        <v>0</v>
      </c>
      <c r="O674" s="27">
        <f t="shared" si="159"/>
        <v>0</v>
      </c>
    </row>
    <row r="675" spans="1:15" ht="13.2" x14ac:dyDescent="0.25">
      <c r="A675" s="13" t="s">
        <v>616</v>
      </c>
      <c r="B675" s="17">
        <f t="shared" si="151"/>
        <v>65957</v>
      </c>
      <c r="C675" s="5">
        <f>125</f>
        <v>125</v>
      </c>
      <c r="D675" s="6">
        <f t="shared" si="152"/>
        <v>78072.639999999999</v>
      </c>
      <c r="E675" s="6">
        <f t="shared" si="153"/>
        <v>4.5251401111111109</v>
      </c>
      <c r="F675" s="6">
        <f>SUM($D$8:D675)</f>
        <v>24220239.040000044</v>
      </c>
      <c r="G675" s="6">
        <f t="shared" si="154"/>
        <v>421927.36</v>
      </c>
      <c r="H675" s="23">
        <f t="shared" si="155"/>
        <v>-0.29385472000000001</v>
      </c>
      <c r="I675" s="31">
        <f t="shared" si="149"/>
        <v>0.99059664895999999</v>
      </c>
      <c r="J675" s="16">
        <f t="shared" si="156"/>
        <v>85.059359553512536</v>
      </c>
      <c r="K675" s="24" t="s">
        <v>616</v>
      </c>
      <c r="L675" s="25">
        <f t="shared" si="150"/>
        <v>67176</v>
      </c>
      <c r="M675" s="26">
        <f t="shared" si="157"/>
        <v>0</v>
      </c>
      <c r="N675" s="27">
        <f t="shared" si="158"/>
        <v>0</v>
      </c>
      <c r="O675" s="27">
        <f t="shared" si="159"/>
        <v>0</v>
      </c>
    </row>
    <row r="676" spans="1:15" ht="13.2" x14ac:dyDescent="0.25">
      <c r="A676" s="13" t="s">
        <v>617</v>
      </c>
      <c r="B676" s="17">
        <f t="shared" si="151"/>
        <v>65988</v>
      </c>
      <c r="C676" s="5">
        <f>125</f>
        <v>125</v>
      </c>
      <c r="D676" s="6">
        <f t="shared" si="152"/>
        <v>78197.64</v>
      </c>
      <c r="E676" s="6">
        <f t="shared" si="153"/>
        <v>5.175745444444444</v>
      </c>
      <c r="F676" s="6">
        <f>SUM($D$8:D676)</f>
        <v>24298436.680000044</v>
      </c>
      <c r="G676" s="6">
        <f t="shared" si="154"/>
        <v>421802.36</v>
      </c>
      <c r="H676" s="23">
        <f t="shared" si="155"/>
        <v>-0.29360472000000004</v>
      </c>
      <c r="I676" s="31">
        <f t="shared" si="149"/>
        <v>0.99060464896</v>
      </c>
      <c r="J676" s="16">
        <f t="shared" si="156"/>
        <v>85.330894213053313</v>
      </c>
      <c r="K676" s="24" t="s">
        <v>617</v>
      </c>
      <c r="L676" s="25">
        <f t="shared" si="150"/>
        <v>67207</v>
      </c>
      <c r="M676" s="26">
        <f t="shared" si="157"/>
        <v>0</v>
      </c>
      <c r="N676" s="27">
        <f t="shared" si="158"/>
        <v>0</v>
      </c>
      <c r="O676" s="27">
        <f t="shared" si="159"/>
        <v>0</v>
      </c>
    </row>
    <row r="677" spans="1:15" ht="13.2" x14ac:dyDescent="0.25">
      <c r="A677" s="13" t="s">
        <v>544</v>
      </c>
      <c r="B677" s="17">
        <f t="shared" si="151"/>
        <v>66019</v>
      </c>
      <c r="C677" s="5">
        <f>125</f>
        <v>125</v>
      </c>
      <c r="D677" s="6">
        <f t="shared" si="152"/>
        <v>78322.64</v>
      </c>
      <c r="E677" s="6">
        <f t="shared" si="153"/>
        <v>5.8273924444444436</v>
      </c>
      <c r="F677" s="6">
        <f>SUM($D$8:D677)</f>
        <v>24376759.320000045</v>
      </c>
      <c r="G677" s="6">
        <f t="shared" si="154"/>
        <v>421677.36</v>
      </c>
      <c r="H677" s="23">
        <f t="shared" si="155"/>
        <v>-0.29335472000000001</v>
      </c>
      <c r="I677" s="31">
        <f t="shared" si="149"/>
        <v>0.99061264896000001</v>
      </c>
      <c r="J677" s="16">
        <f t="shared" si="156"/>
        <v>85.602871615006109</v>
      </c>
      <c r="K677" s="24" t="s">
        <v>544</v>
      </c>
      <c r="L677" s="25">
        <f t="shared" si="150"/>
        <v>67238</v>
      </c>
      <c r="M677" s="26">
        <f t="shared" si="157"/>
        <v>0</v>
      </c>
      <c r="N677" s="27">
        <f t="shared" si="158"/>
        <v>0</v>
      </c>
      <c r="O677" s="27">
        <f t="shared" si="159"/>
        <v>0</v>
      </c>
    </row>
    <row r="678" spans="1:15" ht="13.2" x14ac:dyDescent="0.25">
      <c r="A678" s="13" t="s">
        <v>545</v>
      </c>
      <c r="B678" s="17">
        <f t="shared" si="151"/>
        <v>66049</v>
      </c>
      <c r="C678" s="5">
        <f>125</f>
        <v>125</v>
      </c>
      <c r="D678" s="6">
        <f t="shared" si="152"/>
        <v>78447.64</v>
      </c>
      <c r="E678" s="6">
        <f t="shared" si="153"/>
        <v>6.4800811111111098</v>
      </c>
      <c r="F678" s="6">
        <f>SUM($D$8:D678)</f>
        <v>24455206.960000046</v>
      </c>
      <c r="G678" s="6">
        <f t="shared" si="154"/>
        <v>421552.36</v>
      </c>
      <c r="H678" s="23">
        <f t="shared" si="155"/>
        <v>-0.29310471999999999</v>
      </c>
      <c r="I678" s="31">
        <f t="shared" si="149"/>
        <v>0.99062064896000002</v>
      </c>
      <c r="J678" s="16">
        <f t="shared" si="156"/>
        <v>85.875291521557983</v>
      </c>
      <c r="K678" s="24" t="s">
        <v>545</v>
      </c>
      <c r="L678" s="25">
        <f t="shared" si="150"/>
        <v>67267</v>
      </c>
      <c r="M678" s="26">
        <f t="shared" si="157"/>
        <v>0</v>
      </c>
      <c r="N678" s="27">
        <f t="shared" si="158"/>
        <v>0</v>
      </c>
      <c r="O678" s="27">
        <f t="shared" si="159"/>
        <v>0</v>
      </c>
    </row>
    <row r="679" spans="1:15" ht="13.2" x14ac:dyDescent="0.25">
      <c r="A679" s="13" t="s">
        <v>544</v>
      </c>
      <c r="B679" s="17">
        <f t="shared" si="151"/>
        <v>66080</v>
      </c>
      <c r="C679" s="5">
        <f>125</f>
        <v>125</v>
      </c>
      <c r="D679" s="6">
        <f t="shared" si="152"/>
        <v>78572.639999999999</v>
      </c>
      <c r="E679" s="6">
        <f t="shared" si="153"/>
        <v>7.1338114444444436</v>
      </c>
      <c r="F679" s="6">
        <f>SUM($D$8:D679)</f>
        <v>24533779.600000046</v>
      </c>
      <c r="G679" s="6">
        <f t="shared" si="154"/>
        <v>421427.36</v>
      </c>
      <c r="H679" s="23">
        <f t="shared" si="155"/>
        <v>-0.29285472000000001</v>
      </c>
      <c r="I679" s="31">
        <f t="shared" si="149"/>
        <v>0.99062864896000002</v>
      </c>
      <c r="J679" s="16">
        <f t="shared" si="156"/>
        <v>86.14815369389413</v>
      </c>
      <c r="K679" s="24" t="s">
        <v>544</v>
      </c>
      <c r="L679" s="25">
        <f t="shared" si="150"/>
        <v>67298</v>
      </c>
      <c r="M679" s="26">
        <f t="shared" si="157"/>
        <v>0</v>
      </c>
      <c r="N679" s="27">
        <f t="shared" si="158"/>
        <v>0</v>
      </c>
      <c r="O679" s="27">
        <f t="shared" si="159"/>
        <v>0</v>
      </c>
    </row>
    <row r="680" spans="1:15" ht="13.2" x14ac:dyDescent="0.25">
      <c r="A680" s="13" t="s">
        <v>545</v>
      </c>
      <c r="B680" s="17">
        <f t="shared" si="151"/>
        <v>66110</v>
      </c>
      <c r="C680" s="5">
        <f>125</f>
        <v>125</v>
      </c>
      <c r="D680" s="6">
        <f t="shared" si="152"/>
        <v>78697.64</v>
      </c>
      <c r="E680" s="6">
        <f t="shared" si="153"/>
        <v>7.7885834444444439</v>
      </c>
      <c r="F680" s="6">
        <f>SUM($D$8:D680)</f>
        <v>24612477.240000047</v>
      </c>
      <c r="G680" s="6">
        <f t="shared" si="154"/>
        <v>421302.36</v>
      </c>
      <c r="H680" s="23">
        <f t="shared" si="155"/>
        <v>-0.29260472000000004</v>
      </c>
      <c r="I680" s="31">
        <f t="shared" si="149"/>
        <v>0.99063664896000003</v>
      </c>
      <c r="J680" s="16">
        <f t="shared" si="156"/>
        <v>86.421457892201289</v>
      </c>
      <c r="K680" s="24" t="s">
        <v>545</v>
      </c>
      <c r="L680" s="25">
        <f t="shared" si="150"/>
        <v>67328</v>
      </c>
      <c r="M680" s="26">
        <f t="shared" si="157"/>
        <v>0</v>
      </c>
      <c r="N680" s="27">
        <f t="shared" si="158"/>
        <v>0</v>
      </c>
      <c r="O680" s="27">
        <f t="shared" si="159"/>
        <v>0</v>
      </c>
    </row>
    <row r="681" spans="1:15" ht="13.2" x14ac:dyDescent="0.25">
      <c r="A681" s="13" t="s">
        <v>618</v>
      </c>
      <c r="B681" s="17">
        <f t="shared" si="151"/>
        <v>66141</v>
      </c>
      <c r="C681" s="5">
        <f>125</f>
        <v>125</v>
      </c>
      <c r="D681" s="6">
        <f t="shared" si="152"/>
        <v>78830.429999999993</v>
      </c>
      <c r="E681" s="6">
        <f t="shared" si="153"/>
        <v>0.65587858333333326</v>
      </c>
      <c r="F681" s="6">
        <f>SUM($D$8:D681)</f>
        <v>24691307.670000046</v>
      </c>
      <c r="G681" s="6">
        <f t="shared" si="154"/>
        <v>421169.57</v>
      </c>
      <c r="H681" s="23">
        <f t="shared" si="155"/>
        <v>-0.29233914000000005</v>
      </c>
      <c r="I681" s="31">
        <f t="shared" ref="I681:I744" si="160">1-64*($M$5-0.004*$C$2)/$C$2*H681</f>
        <v>0.99064514751999999</v>
      </c>
      <c r="J681" s="16">
        <f t="shared" si="156"/>
        <v>86.698184685093821</v>
      </c>
      <c r="K681" s="24" t="s">
        <v>618</v>
      </c>
      <c r="L681" s="25">
        <f t="shared" si="150"/>
        <v>67359</v>
      </c>
      <c r="M681" s="26">
        <f t="shared" si="157"/>
        <v>0</v>
      </c>
      <c r="N681" s="27">
        <f t="shared" si="158"/>
        <v>0</v>
      </c>
      <c r="O681" s="27">
        <f t="shared" si="159"/>
        <v>0</v>
      </c>
    </row>
    <row r="682" spans="1:15" ht="13.2" x14ac:dyDescent="0.25">
      <c r="A682" s="13" t="s">
        <v>619</v>
      </c>
      <c r="B682" s="17">
        <f t="shared" si="151"/>
        <v>66170</v>
      </c>
      <c r="C682" s="5">
        <f>125</f>
        <v>125</v>
      </c>
      <c r="D682" s="6">
        <f t="shared" si="152"/>
        <v>78955.429999999993</v>
      </c>
      <c r="E682" s="6">
        <f t="shared" si="153"/>
        <v>1.3128682777777778</v>
      </c>
      <c r="F682" s="6">
        <f>SUM($D$8:D682)</f>
        <v>24770263.100000046</v>
      </c>
      <c r="G682" s="6">
        <f t="shared" si="154"/>
        <v>421044.57</v>
      </c>
      <c r="H682" s="23">
        <f t="shared" si="155"/>
        <v>-0.29208914000000002</v>
      </c>
      <c r="I682" s="31">
        <f t="shared" si="160"/>
        <v>0.99065314752</v>
      </c>
      <c r="J682" s="16">
        <f t="shared" si="156"/>
        <v>86.972404397848905</v>
      </c>
      <c r="K682" s="24" t="s">
        <v>619</v>
      </c>
      <c r="L682" s="25">
        <f t="shared" si="150"/>
        <v>67389</v>
      </c>
      <c r="M682" s="26">
        <f t="shared" si="157"/>
        <v>0</v>
      </c>
      <c r="N682" s="27">
        <f t="shared" si="158"/>
        <v>0</v>
      </c>
      <c r="O682" s="27">
        <f t="shared" si="159"/>
        <v>0</v>
      </c>
    </row>
    <row r="683" spans="1:15" ht="13.2" x14ac:dyDescent="0.25">
      <c r="A683" s="13" t="s">
        <v>620</v>
      </c>
      <c r="B683" s="17">
        <f t="shared" si="151"/>
        <v>66200</v>
      </c>
      <c r="C683" s="5">
        <f>125</f>
        <v>125</v>
      </c>
      <c r="D683" s="6">
        <f t="shared" si="152"/>
        <v>79080.429999999993</v>
      </c>
      <c r="E683" s="6">
        <f t="shared" si="153"/>
        <v>1.9708301944444444</v>
      </c>
      <c r="F683" s="6">
        <f>SUM($D$8:D683)</f>
        <v>24849343.530000046</v>
      </c>
      <c r="G683" s="6">
        <f t="shared" si="154"/>
        <v>420919.57</v>
      </c>
      <c r="H683" s="23">
        <f t="shared" si="155"/>
        <v>-0.29183914</v>
      </c>
      <c r="I683" s="31">
        <f t="shared" si="160"/>
        <v>0.99066114752000001</v>
      </c>
      <c r="J683" s="16">
        <f t="shared" si="156"/>
        <v>87.24706541269272</v>
      </c>
      <c r="K683" s="24" t="s">
        <v>620</v>
      </c>
      <c r="L683" s="25">
        <f t="shared" si="150"/>
        <v>67420</v>
      </c>
      <c r="M683" s="26">
        <f t="shared" si="157"/>
        <v>0</v>
      </c>
      <c r="N683" s="27">
        <f t="shared" si="158"/>
        <v>0</v>
      </c>
      <c r="O683" s="27">
        <f t="shared" si="159"/>
        <v>0</v>
      </c>
    </row>
    <row r="684" spans="1:15" ht="13.2" x14ac:dyDescent="0.25">
      <c r="A684" s="13" t="s">
        <v>621</v>
      </c>
      <c r="B684" s="17">
        <f t="shared" si="151"/>
        <v>66231</v>
      </c>
      <c r="C684" s="5">
        <f>125</f>
        <v>125</v>
      </c>
      <c r="D684" s="6">
        <f t="shared" si="152"/>
        <v>79205.429999999993</v>
      </c>
      <c r="E684" s="6">
        <f t="shared" si="153"/>
        <v>2.6298337777777778</v>
      </c>
      <c r="F684" s="6">
        <f>SUM($D$8:D684)</f>
        <v>24928548.960000046</v>
      </c>
      <c r="G684" s="6">
        <f t="shared" si="154"/>
        <v>420794.57</v>
      </c>
      <c r="H684" s="23">
        <f t="shared" si="155"/>
        <v>-0.29158914000000002</v>
      </c>
      <c r="I684" s="31">
        <f t="shared" si="160"/>
        <v>0.99066914752000002</v>
      </c>
      <c r="J684" s="16">
        <f t="shared" si="156"/>
        <v>87.522167485763745</v>
      </c>
      <c r="K684" s="24" t="s">
        <v>621</v>
      </c>
      <c r="L684" s="25">
        <f t="shared" si="150"/>
        <v>67451</v>
      </c>
      <c r="M684" s="26">
        <f t="shared" si="157"/>
        <v>0</v>
      </c>
      <c r="N684" s="27">
        <f t="shared" si="158"/>
        <v>0</v>
      </c>
      <c r="O684" s="27">
        <f t="shared" si="159"/>
        <v>0</v>
      </c>
    </row>
    <row r="685" spans="1:15" ht="13.2" x14ac:dyDescent="0.25">
      <c r="A685" s="13" t="s">
        <v>544</v>
      </c>
      <c r="B685" s="17">
        <f t="shared" si="151"/>
        <v>66261</v>
      </c>
      <c r="C685" s="5">
        <f>125</f>
        <v>125</v>
      </c>
      <c r="D685" s="6">
        <f t="shared" si="152"/>
        <v>79330.429999999993</v>
      </c>
      <c r="E685" s="6">
        <f t="shared" si="153"/>
        <v>3.2898790277777779</v>
      </c>
      <c r="F685" s="6">
        <f>SUM($D$8:D685)</f>
        <v>25007879.390000045</v>
      </c>
      <c r="G685" s="6">
        <f t="shared" si="154"/>
        <v>420669.57</v>
      </c>
      <c r="H685" s="23">
        <f t="shared" si="155"/>
        <v>-0.29133914000000005</v>
      </c>
      <c r="I685" s="31">
        <f t="shared" si="160"/>
        <v>0.99067714752000002</v>
      </c>
      <c r="J685" s="16">
        <f t="shared" si="156"/>
        <v>87.797710372219314</v>
      </c>
      <c r="K685" s="24" t="s">
        <v>544</v>
      </c>
      <c r="L685" s="25">
        <f t="shared" si="150"/>
        <v>67481</v>
      </c>
      <c r="M685" s="26">
        <f t="shared" si="157"/>
        <v>0</v>
      </c>
      <c r="N685" s="27">
        <f t="shared" si="158"/>
        <v>0</v>
      </c>
      <c r="O685" s="27">
        <f t="shared" si="159"/>
        <v>0</v>
      </c>
    </row>
    <row r="686" spans="1:15" ht="13.2" x14ac:dyDescent="0.25">
      <c r="A686" s="13" t="s">
        <v>545</v>
      </c>
      <c r="B686" s="17">
        <f t="shared" si="151"/>
        <v>66292</v>
      </c>
      <c r="C686" s="5">
        <f>125</f>
        <v>125</v>
      </c>
      <c r="D686" s="6">
        <f t="shared" si="152"/>
        <v>79455.429999999993</v>
      </c>
      <c r="E686" s="6">
        <f t="shared" si="153"/>
        <v>3.9509659444444445</v>
      </c>
      <c r="F686" s="6">
        <f>SUM($D$8:D686)</f>
        <v>25087334.820000045</v>
      </c>
      <c r="G686" s="6">
        <f t="shared" si="154"/>
        <v>420544.57</v>
      </c>
      <c r="H686" s="23">
        <f t="shared" si="155"/>
        <v>-0.29108914000000002</v>
      </c>
      <c r="I686" s="31">
        <f t="shared" si="160"/>
        <v>0.99068514752000003</v>
      </c>
      <c r="J686" s="16">
        <f t="shared" si="156"/>
        <v>88.073693826238951</v>
      </c>
      <c r="K686" s="24" t="s">
        <v>545</v>
      </c>
      <c r="L686" s="25">
        <f t="shared" si="150"/>
        <v>67512</v>
      </c>
      <c r="M686" s="26">
        <f t="shared" si="157"/>
        <v>0</v>
      </c>
      <c r="N686" s="27">
        <f t="shared" si="158"/>
        <v>0</v>
      </c>
      <c r="O686" s="27">
        <f t="shared" si="159"/>
        <v>0</v>
      </c>
    </row>
    <row r="687" spans="1:15" ht="13.2" x14ac:dyDescent="0.25">
      <c r="A687" s="13" t="s">
        <v>544</v>
      </c>
      <c r="B687" s="17">
        <f t="shared" si="151"/>
        <v>66322</v>
      </c>
      <c r="C687" s="5">
        <f>125</f>
        <v>125</v>
      </c>
      <c r="D687" s="6">
        <f t="shared" si="152"/>
        <v>79580.429999999993</v>
      </c>
      <c r="E687" s="6">
        <f t="shared" si="153"/>
        <v>4.6130945277777782</v>
      </c>
      <c r="F687" s="6">
        <f>SUM($D$8:D687)</f>
        <v>25166915.250000045</v>
      </c>
      <c r="G687" s="6">
        <f t="shared" si="154"/>
        <v>420419.57</v>
      </c>
      <c r="H687" s="23">
        <f t="shared" si="155"/>
        <v>-0.29083914</v>
      </c>
      <c r="I687" s="31">
        <f t="shared" si="160"/>
        <v>0.99069314752000004</v>
      </c>
      <c r="J687" s="16">
        <f t="shared" si="156"/>
        <v>88.350117601027819</v>
      </c>
      <c r="K687" s="24" t="s">
        <v>544</v>
      </c>
      <c r="L687" s="25">
        <f t="shared" si="150"/>
        <v>67542</v>
      </c>
      <c r="M687" s="26">
        <f t="shared" si="157"/>
        <v>0</v>
      </c>
      <c r="N687" s="27">
        <f t="shared" si="158"/>
        <v>0</v>
      </c>
      <c r="O687" s="27">
        <f t="shared" si="159"/>
        <v>0</v>
      </c>
    </row>
    <row r="688" spans="1:15" ht="13.2" x14ac:dyDescent="0.25">
      <c r="A688" s="13" t="s">
        <v>545</v>
      </c>
      <c r="B688" s="17">
        <f t="shared" si="151"/>
        <v>66353</v>
      </c>
      <c r="C688" s="5">
        <f>125</f>
        <v>125</v>
      </c>
      <c r="D688" s="6">
        <f t="shared" si="152"/>
        <v>79705.429999999993</v>
      </c>
      <c r="E688" s="6">
        <f t="shared" si="153"/>
        <v>5.2762647777777785</v>
      </c>
      <c r="F688" s="6">
        <f>SUM($D$8:D688)</f>
        <v>25246620.680000044</v>
      </c>
      <c r="G688" s="6">
        <f t="shared" si="154"/>
        <v>420294.57</v>
      </c>
      <c r="H688" s="23">
        <f t="shared" si="155"/>
        <v>-0.29058914000000002</v>
      </c>
      <c r="I688" s="31">
        <f t="shared" si="160"/>
        <v>0.99070114752000005</v>
      </c>
      <c r="J688" s="16">
        <f t="shared" si="156"/>
        <v>88.62698144882026</v>
      </c>
      <c r="K688" s="24" t="s">
        <v>545</v>
      </c>
      <c r="L688" s="25">
        <f t="shared" si="150"/>
        <v>67573</v>
      </c>
      <c r="M688" s="26">
        <f t="shared" si="157"/>
        <v>0</v>
      </c>
      <c r="N688" s="27">
        <f t="shared" si="158"/>
        <v>0</v>
      </c>
      <c r="O688" s="27">
        <f t="shared" si="159"/>
        <v>0</v>
      </c>
    </row>
    <row r="689" spans="1:15" ht="13.2" x14ac:dyDescent="0.25">
      <c r="A689" s="13" t="s">
        <v>622</v>
      </c>
      <c r="B689" s="17">
        <f t="shared" si="151"/>
        <v>66384</v>
      </c>
      <c r="C689" s="5">
        <f>125</f>
        <v>125</v>
      </c>
      <c r="D689" s="6">
        <f t="shared" si="152"/>
        <v>79830.429999999993</v>
      </c>
      <c r="E689" s="6">
        <f t="shared" si="153"/>
        <v>5.9404766944444454</v>
      </c>
      <c r="F689" s="6">
        <f>SUM($D$8:D689)</f>
        <v>25326451.110000044</v>
      </c>
      <c r="G689" s="6">
        <f t="shared" si="154"/>
        <v>420169.57</v>
      </c>
      <c r="H689" s="23">
        <f t="shared" si="155"/>
        <v>-0.29033914000000005</v>
      </c>
      <c r="I689" s="31">
        <f t="shared" si="160"/>
        <v>0.99070914751999994</v>
      </c>
      <c r="J689" s="16">
        <f t="shared" si="156"/>
        <v>88.904285120883216</v>
      </c>
      <c r="K689" s="24" t="s">
        <v>622</v>
      </c>
      <c r="L689" s="25">
        <f t="shared" si="150"/>
        <v>67604</v>
      </c>
      <c r="M689" s="26">
        <f t="shared" si="157"/>
        <v>0</v>
      </c>
      <c r="N689" s="27">
        <f t="shared" si="158"/>
        <v>0</v>
      </c>
      <c r="O689" s="27">
        <f t="shared" si="159"/>
        <v>0</v>
      </c>
    </row>
    <row r="690" spans="1:15" ht="13.2" x14ac:dyDescent="0.25">
      <c r="A690" s="13" t="s">
        <v>623</v>
      </c>
      <c r="B690" s="17">
        <f t="shared" si="151"/>
        <v>66414</v>
      </c>
      <c r="C690" s="5">
        <f>125</f>
        <v>125</v>
      </c>
      <c r="D690" s="6">
        <f t="shared" si="152"/>
        <v>79955.429999999993</v>
      </c>
      <c r="E690" s="6">
        <f t="shared" si="153"/>
        <v>6.6057302777777789</v>
      </c>
      <c r="F690" s="6">
        <f>SUM($D$8:D690)</f>
        <v>25406406.540000044</v>
      </c>
      <c r="G690" s="6">
        <f t="shared" si="154"/>
        <v>420044.57</v>
      </c>
      <c r="H690" s="23">
        <f t="shared" si="155"/>
        <v>-0.29008914000000002</v>
      </c>
      <c r="I690" s="31">
        <f t="shared" si="160"/>
        <v>0.99071714751999995</v>
      </c>
      <c r="J690" s="16">
        <f t="shared" si="156"/>
        <v>89.182028367519678</v>
      </c>
      <c r="K690" s="24" t="s">
        <v>623</v>
      </c>
      <c r="L690" s="25">
        <f t="shared" si="150"/>
        <v>67632</v>
      </c>
      <c r="M690" s="26">
        <f t="shared" si="157"/>
        <v>0</v>
      </c>
      <c r="N690" s="27">
        <f t="shared" si="158"/>
        <v>0</v>
      </c>
      <c r="O690" s="27">
        <f t="shared" si="159"/>
        <v>0</v>
      </c>
    </row>
    <row r="691" spans="1:15" ht="13.2" x14ac:dyDescent="0.25">
      <c r="A691" s="13" t="s">
        <v>624</v>
      </c>
      <c r="B691" s="17">
        <f t="shared" si="151"/>
        <v>66445</v>
      </c>
      <c r="C691" s="5">
        <f>125</f>
        <v>125</v>
      </c>
      <c r="D691" s="6">
        <f t="shared" si="152"/>
        <v>80080.429999999993</v>
      </c>
      <c r="E691" s="6">
        <f t="shared" si="153"/>
        <v>7.272025527777779</v>
      </c>
      <c r="F691" s="6">
        <f>SUM($D$8:D691)</f>
        <v>25486486.970000044</v>
      </c>
      <c r="G691" s="6">
        <f t="shared" si="154"/>
        <v>419919.57</v>
      </c>
      <c r="H691" s="23">
        <f t="shared" si="155"/>
        <v>-0.28983914</v>
      </c>
      <c r="I691" s="31">
        <f t="shared" si="160"/>
        <v>0.99072514751999996</v>
      </c>
      <c r="J691" s="16">
        <f t="shared" si="156"/>
        <v>89.460210938072237</v>
      </c>
      <c r="K691" s="24" t="s">
        <v>624</v>
      </c>
      <c r="L691" s="25">
        <f t="shared" si="150"/>
        <v>67663</v>
      </c>
      <c r="M691" s="26">
        <f t="shared" si="157"/>
        <v>0</v>
      </c>
      <c r="N691" s="27">
        <f t="shared" si="158"/>
        <v>0</v>
      </c>
      <c r="O691" s="27">
        <f t="shared" si="159"/>
        <v>0</v>
      </c>
    </row>
    <row r="692" spans="1:15" ht="13.2" x14ac:dyDescent="0.25">
      <c r="A692" s="13" t="s">
        <v>625</v>
      </c>
      <c r="B692" s="17">
        <f t="shared" si="151"/>
        <v>66475</v>
      </c>
      <c r="C692" s="5">
        <f>125</f>
        <v>125</v>
      </c>
      <c r="D692" s="6">
        <f t="shared" si="152"/>
        <v>80205.429999999993</v>
      </c>
      <c r="E692" s="6">
        <f t="shared" si="153"/>
        <v>7.9393624444444457</v>
      </c>
      <c r="F692" s="6">
        <f>SUM($D$8:D692)</f>
        <v>25566692.400000043</v>
      </c>
      <c r="G692" s="6">
        <f t="shared" si="154"/>
        <v>419794.57</v>
      </c>
      <c r="H692" s="23">
        <f t="shared" si="155"/>
        <v>-0.28958914000000002</v>
      </c>
      <c r="I692" s="31">
        <f t="shared" si="160"/>
        <v>0.99073314751999997</v>
      </c>
      <c r="J692" s="16">
        <f t="shared" si="156"/>
        <v>89.738832580926555</v>
      </c>
      <c r="K692" s="24" t="s">
        <v>625</v>
      </c>
      <c r="L692" s="25">
        <f t="shared" si="150"/>
        <v>67693</v>
      </c>
      <c r="M692" s="26">
        <f t="shared" si="157"/>
        <v>0</v>
      </c>
      <c r="N692" s="27">
        <f t="shared" si="158"/>
        <v>0</v>
      </c>
      <c r="O692" s="27">
        <f t="shared" si="159"/>
        <v>0</v>
      </c>
    </row>
    <row r="693" spans="1:15" ht="13.2" x14ac:dyDescent="0.25">
      <c r="A693" s="13" t="s">
        <v>544</v>
      </c>
      <c r="B693" s="17">
        <f t="shared" si="151"/>
        <v>66506</v>
      </c>
      <c r="C693" s="5">
        <f>125</f>
        <v>125</v>
      </c>
      <c r="D693" s="6">
        <f t="shared" si="152"/>
        <v>80338.37</v>
      </c>
      <c r="E693" s="6">
        <f t="shared" si="153"/>
        <v>0.66844474999999992</v>
      </c>
      <c r="F693" s="6">
        <f>SUM($D$8:D693)</f>
        <v>25647030.770000044</v>
      </c>
      <c r="G693" s="6">
        <f t="shared" si="154"/>
        <v>419661.63</v>
      </c>
      <c r="H693" s="23">
        <f t="shared" si="155"/>
        <v>-0.28932326000000003</v>
      </c>
      <c r="I693" s="31">
        <f t="shared" si="160"/>
        <v>0.99074165567999994</v>
      </c>
      <c r="J693" s="16">
        <f t="shared" si="156"/>
        <v>90.02105270640665</v>
      </c>
      <c r="K693" s="24" t="s">
        <v>544</v>
      </c>
      <c r="L693" s="25">
        <f t="shared" si="150"/>
        <v>67724</v>
      </c>
      <c r="M693" s="26">
        <f t="shared" si="157"/>
        <v>0</v>
      </c>
      <c r="N693" s="27">
        <f t="shared" si="158"/>
        <v>0</v>
      </c>
      <c r="O693" s="27">
        <f t="shared" si="159"/>
        <v>0</v>
      </c>
    </row>
    <row r="694" spans="1:15" ht="13.2" x14ac:dyDescent="0.25">
      <c r="A694" s="13" t="s">
        <v>545</v>
      </c>
      <c r="B694" s="17">
        <f t="shared" si="151"/>
        <v>66535</v>
      </c>
      <c r="C694" s="5">
        <f>125</f>
        <v>125</v>
      </c>
      <c r="D694" s="6">
        <f t="shared" si="152"/>
        <v>80463.37</v>
      </c>
      <c r="E694" s="6">
        <f t="shared" si="153"/>
        <v>1.3380006111111109</v>
      </c>
      <c r="F694" s="6">
        <f>SUM($D$8:D694)</f>
        <v>25727494.140000045</v>
      </c>
      <c r="G694" s="6">
        <f t="shared" si="154"/>
        <v>419536.63</v>
      </c>
      <c r="H694" s="23">
        <f t="shared" si="155"/>
        <v>-0.28907326</v>
      </c>
      <c r="I694" s="31">
        <f t="shared" si="160"/>
        <v>0.99074965567999995</v>
      </c>
      <c r="J694" s="16">
        <f t="shared" si="156"/>
        <v>90.300584650137694</v>
      </c>
      <c r="K694" s="24" t="s">
        <v>545</v>
      </c>
      <c r="L694" s="25">
        <f t="shared" si="150"/>
        <v>67754</v>
      </c>
      <c r="M694" s="26">
        <f t="shared" si="157"/>
        <v>0</v>
      </c>
      <c r="N694" s="27">
        <f t="shared" si="158"/>
        <v>0</v>
      </c>
      <c r="O694" s="27">
        <f t="shared" si="159"/>
        <v>0</v>
      </c>
    </row>
    <row r="695" spans="1:15" ht="13.2" x14ac:dyDescent="0.25">
      <c r="A695" s="13" t="s">
        <v>544</v>
      </c>
      <c r="B695" s="17">
        <f t="shared" si="151"/>
        <v>66565</v>
      </c>
      <c r="C695" s="5">
        <f>125</f>
        <v>125</v>
      </c>
      <c r="D695" s="6">
        <f t="shared" si="152"/>
        <v>80588.37</v>
      </c>
      <c r="E695" s="6">
        <f t="shared" si="153"/>
        <v>2.0085286944444443</v>
      </c>
      <c r="F695" s="6">
        <f>SUM($D$8:D695)</f>
        <v>25808082.510000046</v>
      </c>
      <c r="G695" s="6">
        <f t="shared" si="154"/>
        <v>419411.63</v>
      </c>
      <c r="H695" s="23">
        <f t="shared" si="155"/>
        <v>-0.28882326000000003</v>
      </c>
      <c r="I695" s="31">
        <f t="shared" si="160"/>
        <v>0.99075765567999996</v>
      </c>
      <c r="J695" s="16">
        <f t="shared" si="156"/>
        <v>90.580554906404899</v>
      </c>
      <c r="K695" s="24" t="s">
        <v>544</v>
      </c>
      <c r="L695" s="25">
        <f t="shared" si="150"/>
        <v>67785</v>
      </c>
      <c r="M695" s="26">
        <f t="shared" si="157"/>
        <v>0</v>
      </c>
      <c r="N695" s="27">
        <f t="shared" si="158"/>
        <v>0</v>
      </c>
      <c r="O695" s="27">
        <f t="shared" si="159"/>
        <v>0</v>
      </c>
    </row>
    <row r="696" spans="1:15" ht="13.2" x14ac:dyDescent="0.25">
      <c r="A696" s="13" t="s">
        <v>545</v>
      </c>
      <c r="B696" s="17">
        <f t="shared" si="151"/>
        <v>66596</v>
      </c>
      <c r="C696" s="5">
        <f>125</f>
        <v>125</v>
      </c>
      <c r="D696" s="6">
        <f t="shared" si="152"/>
        <v>80713.37</v>
      </c>
      <c r="E696" s="6">
        <f t="shared" si="153"/>
        <v>2.6800984444444444</v>
      </c>
      <c r="F696" s="6">
        <f>SUM($D$8:D696)</f>
        <v>25888795.880000047</v>
      </c>
      <c r="G696" s="6">
        <f t="shared" si="154"/>
        <v>419286.63</v>
      </c>
      <c r="H696" s="23">
        <f t="shared" si="155"/>
        <v>-0.28857326000000005</v>
      </c>
      <c r="I696" s="31">
        <f t="shared" si="160"/>
        <v>0.99076565567999997</v>
      </c>
      <c r="J696" s="16">
        <f t="shared" si="156"/>
        <v>90.860963219712275</v>
      </c>
      <c r="K696" s="24" t="s">
        <v>545</v>
      </c>
      <c r="L696" s="25">
        <f t="shared" si="150"/>
        <v>67816</v>
      </c>
      <c r="M696" s="26">
        <f t="shared" si="157"/>
        <v>0</v>
      </c>
      <c r="N696" s="27">
        <f t="shared" si="158"/>
        <v>0</v>
      </c>
      <c r="O696" s="27">
        <f t="shared" si="159"/>
        <v>0</v>
      </c>
    </row>
    <row r="697" spans="1:15" ht="13.2" x14ac:dyDescent="0.25">
      <c r="A697" s="13" t="s">
        <v>626</v>
      </c>
      <c r="B697" s="17">
        <f t="shared" si="151"/>
        <v>66626</v>
      </c>
      <c r="C697" s="5">
        <f>125</f>
        <v>125</v>
      </c>
      <c r="D697" s="6">
        <f t="shared" si="152"/>
        <v>80838.37</v>
      </c>
      <c r="E697" s="6">
        <f t="shared" si="153"/>
        <v>3.3527098611111112</v>
      </c>
      <c r="F697" s="6">
        <f>SUM($D$8:D697)</f>
        <v>25969634.250000048</v>
      </c>
      <c r="G697" s="6">
        <f t="shared" si="154"/>
        <v>419161.63</v>
      </c>
      <c r="H697" s="23">
        <f t="shared" si="155"/>
        <v>-0.28832326000000003</v>
      </c>
      <c r="I697" s="31">
        <f t="shared" si="160"/>
        <v>0.99077365567999998</v>
      </c>
      <c r="J697" s="16">
        <f t="shared" si="156"/>
        <v>91.141809333624636</v>
      </c>
      <c r="K697" s="24" t="s">
        <v>626</v>
      </c>
      <c r="L697" s="25">
        <f t="shared" si="150"/>
        <v>67846</v>
      </c>
      <c r="M697" s="26">
        <f t="shared" si="157"/>
        <v>0</v>
      </c>
      <c r="N697" s="27">
        <f t="shared" si="158"/>
        <v>0</v>
      </c>
      <c r="O697" s="27">
        <f t="shared" si="159"/>
        <v>0</v>
      </c>
    </row>
    <row r="698" spans="1:15" ht="13.2" x14ac:dyDescent="0.25">
      <c r="A698" s="13" t="s">
        <v>627</v>
      </c>
      <c r="B698" s="17">
        <f t="shared" si="151"/>
        <v>66657</v>
      </c>
      <c r="C698" s="5">
        <f>125</f>
        <v>125</v>
      </c>
      <c r="D698" s="6">
        <f t="shared" si="152"/>
        <v>80963.37</v>
      </c>
      <c r="E698" s="6">
        <f t="shared" si="153"/>
        <v>4.0263629444444442</v>
      </c>
      <c r="F698" s="6">
        <f>SUM($D$8:D698)</f>
        <v>26050597.620000049</v>
      </c>
      <c r="G698" s="6">
        <f t="shared" si="154"/>
        <v>419036.63</v>
      </c>
      <c r="H698" s="23">
        <f t="shared" si="155"/>
        <v>-0.28807326</v>
      </c>
      <c r="I698" s="31">
        <f t="shared" si="160"/>
        <v>0.99078165567999998</v>
      </c>
      <c r="J698" s="16">
        <f t="shared" si="156"/>
        <v>91.42309299077111</v>
      </c>
      <c r="K698" s="24" t="s">
        <v>627</v>
      </c>
      <c r="L698" s="25">
        <f t="shared" si="150"/>
        <v>67877</v>
      </c>
      <c r="M698" s="26">
        <f t="shared" si="157"/>
        <v>0</v>
      </c>
      <c r="N698" s="27">
        <f t="shared" si="158"/>
        <v>0</v>
      </c>
      <c r="O698" s="27">
        <f t="shared" si="159"/>
        <v>0</v>
      </c>
    </row>
    <row r="699" spans="1:15" ht="13.2" x14ac:dyDescent="0.25">
      <c r="A699" s="13" t="s">
        <v>628</v>
      </c>
      <c r="B699" s="17">
        <f t="shared" si="151"/>
        <v>66687</v>
      </c>
      <c r="C699" s="5">
        <f>125</f>
        <v>125</v>
      </c>
      <c r="D699" s="6">
        <f t="shared" si="152"/>
        <v>81088.37</v>
      </c>
      <c r="E699" s="6">
        <f t="shared" si="153"/>
        <v>4.7010576944444438</v>
      </c>
      <c r="F699" s="6">
        <f>SUM($D$8:D699)</f>
        <v>26131685.990000051</v>
      </c>
      <c r="G699" s="6">
        <f t="shared" si="154"/>
        <v>418911.63</v>
      </c>
      <c r="H699" s="23">
        <f t="shared" si="155"/>
        <v>-0.28782326000000003</v>
      </c>
      <c r="I699" s="31">
        <f t="shared" si="160"/>
        <v>0.99078965567999999</v>
      </c>
      <c r="J699" s="16">
        <f t="shared" si="156"/>
        <v>91.704813932848722</v>
      </c>
      <c r="K699" s="24" t="s">
        <v>628</v>
      </c>
      <c r="L699" s="25">
        <f t="shared" si="150"/>
        <v>67907</v>
      </c>
      <c r="M699" s="26">
        <f t="shared" si="157"/>
        <v>0</v>
      </c>
      <c r="N699" s="27">
        <f t="shared" si="158"/>
        <v>0</v>
      </c>
      <c r="O699" s="27">
        <f t="shared" si="159"/>
        <v>0</v>
      </c>
    </row>
    <row r="700" spans="1:15" ht="13.2" x14ac:dyDescent="0.25">
      <c r="A700" s="13" t="s">
        <v>629</v>
      </c>
      <c r="B700" s="17">
        <f t="shared" si="151"/>
        <v>66718</v>
      </c>
      <c r="C700" s="5">
        <f>125</f>
        <v>125</v>
      </c>
      <c r="D700" s="6">
        <f t="shared" si="152"/>
        <v>81213.37</v>
      </c>
      <c r="E700" s="6">
        <f t="shared" si="153"/>
        <v>5.3767941111111099</v>
      </c>
      <c r="F700" s="6">
        <f>SUM($D$8:D700)</f>
        <v>26212899.360000052</v>
      </c>
      <c r="G700" s="6">
        <f t="shared" si="154"/>
        <v>418786.63</v>
      </c>
      <c r="H700" s="23">
        <f t="shared" si="155"/>
        <v>-0.28757326000000005</v>
      </c>
      <c r="I700" s="31">
        <f t="shared" si="160"/>
        <v>0.99079765568</v>
      </c>
      <c r="J700" s="16">
        <f t="shared" si="156"/>
        <v>91.986971900625889</v>
      </c>
      <c r="K700" s="24" t="s">
        <v>629</v>
      </c>
      <c r="L700" s="25">
        <f t="shared" si="150"/>
        <v>67938</v>
      </c>
      <c r="M700" s="26">
        <f t="shared" si="157"/>
        <v>0</v>
      </c>
      <c r="N700" s="27">
        <f t="shared" si="158"/>
        <v>0</v>
      </c>
      <c r="O700" s="27">
        <f t="shared" si="159"/>
        <v>0</v>
      </c>
    </row>
    <row r="701" spans="1:15" ht="13.2" x14ac:dyDescent="0.25">
      <c r="A701" s="13" t="s">
        <v>544</v>
      </c>
      <c r="B701" s="17">
        <f t="shared" si="151"/>
        <v>66749</v>
      </c>
      <c r="C701" s="5">
        <f>125</f>
        <v>125</v>
      </c>
      <c r="D701" s="6">
        <f t="shared" si="152"/>
        <v>81338.37</v>
      </c>
      <c r="E701" s="6">
        <f t="shared" si="153"/>
        <v>6.0535721944444436</v>
      </c>
      <c r="F701" s="6">
        <f>SUM($D$8:D701)</f>
        <v>26294237.730000053</v>
      </c>
      <c r="G701" s="6">
        <f t="shared" si="154"/>
        <v>418661.63</v>
      </c>
      <c r="H701" s="23">
        <f t="shared" si="155"/>
        <v>-0.28732326000000002</v>
      </c>
      <c r="I701" s="31">
        <f t="shared" si="160"/>
        <v>0.99080565568000001</v>
      </c>
      <c r="J701" s="16">
        <f t="shared" si="156"/>
        <v>92.269566633946098</v>
      </c>
      <c r="K701" s="24" t="s">
        <v>544</v>
      </c>
      <c r="L701" s="25">
        <f t="shared" si="150"/>
        <v>67969</v>
      </c>
      <c r="M701" s="26">
        <f t="shared" si="157"/>
        <v>0</v>
      </c>
      <c r="N701" s="27">
        <f t="shared" si="158"/>
        <v>0</v>
      </c>
      <c r="O701" s="27">
        <f t="shared" si="159"/>
        <v>0</v>
      </c>
    </row>
    <row r="702" spans="1:15" ht="13.2" x14ac:dyDescent="0.25">
      <c r="A702" s="13" t="s">
        <v>545</v>
      </c>
      <c r="B702" s="17">
        <f t="shared" si="151"/>
        <v>66779</v>
      </c>
      <c r="C702" s="5">
        <f>125</f>
        <v>125</v>
      </c>
      <c r="D702" s="6">
        <f t="shared" si="152"/>
        <v>81463.37</v>
      </c>
      <c r="E702" s="6">
        <f t="shared" si="153"/>
        <v>6.7313919444444439</v>
      </c>
      <c r="F702" s="6">
        <f>SUM($D$8:D702)</f>
        <v>26375701.100000054</v>
      </c>
      <c r="G702" s="6">
        <f t="shared" si="154"/>
        <v>418536.63</v>
      </c>
      <c r="H702" s="23">
        <f t="shared" si="155"/>
        <v>-0.28707326</v>
      </c>
      <c r="I702" s="31">
        <f t="shared" si="160"/>
        <v>0.99081365568000002</v>
      </c>
      <c r="J702" s="16">
        <f t="shared" si="156"/>
        <v>92.552597871731294</v>
      </c>
      <c r="K702" s="24" t="s">
        <v>545</v>
      </c>
      <c r="L702" s="25">
        <f t="shared" si="150"/>
        <v>67997</v>
      </c>
      <c r="M702" s="26">
        <f t="shared" si="157"/>
        <v>0</v>
      </c>
      <c r="N702" s="27">
        <f t="shared" si="158"/>
        <v>0</v>
      </c>
      <c r="O702" s="27">
        <f t="shared" si="159"/>
        <v>0</v>
      </c>
    </row>
    <row r="703" spans="1:15" ht="13.2" x14ac:dyDescent="0.25">
      <c r="A703" s="13" t="s">
        <v>544</v>
      </c>
      <c r="B703" s="17">
        <f t="shared" si="151"/>
        <v>66810</v>
      </c>
      <c r="C703" s="5">
        <f>125</f>
        <v>125</v>
      </c>
      <c r="D703" s="6">
        <f t="shared" si="152"/>
        <v>81588.37</v>
      </c>
      <c r="E703" s="6">
        <f t="shared" si="153"/>
        <v>7.4102533611111108</v>
      </c>
      <c r="F703" s="6">
        <f>SUM($D$8:D703)</f>
        <v>26457289.470000055</v>
      </c>
      <c r="G703" s="6">
        <f t="shared" si="154"/>
        <v>418411.63</v>
      </c>
      <c r="H703" s="23">
        <f t="shared" si="155"/>
        <v>-0.28682326000000002</v>
      </c>
      <c r="I703" s="31">
        <f t="shared" si="160"/>
        <v>0.99082165568000002</v>
      </c>
      <c r="J703" s="16">
        <f t="shared" si="156"/>
        <v>92.836065351985638</v>
      </c>
      <c r="K703" s="24" t="s">
        <v>544</v>
      </c>
      <c r="L703" s="25">
        <f t="shared" si="150"/>
        <v>68028</v>
      </c>
      <c r="M703" s="26">
        <f t="shared" si="157"/>
        <v>0</v>
      </c>
      <c r="N703" s="27">
        <f t="shared" si="158"/>
        <v>0</v>
      </c>
      <c r="O703" s="27">
        <f t="shared" si="159"/>
        <v>0</v>
      </c>
    </row>
    <row r="704" spans="1:15" ht="13.2" x14ac:dyDescent="0.25">
      <c r="A704" s="13" t="s">
        <v>545</v>
      </c>
      <c r="B704" s="17">
        <f t="shared" si="151"/>
        <v>66840</v>
      </c>
      <c r="C704" s="5">
        <f>125</f>
        <v>125</v>
      </c>
      <c r="D704" s="6">
        <f t="shared" si="152"/>
        <v>81713.37</v>
      </c>
      <c r="E704" s="6">
        <f t="shared" si="153"/>
        <v>8.0901564444444443</v>
      </c>
      <c r="F704" s="6">
        <f>SUM($D$8:D704)</f>
        <v>26539002.840000056</v>
      </c>
      <c r="G704" s="6">
        <f t="shared" si="154"/>
        <v>418286.63</v>
      </c>
      <c r="H704" s="23">
        <f t="shared" si="155"/>
        <v>-0.28657326000000005</v>
      </c>
      <c r="I704" s="31">
        <f t="shared" si="160"/>
        <v>0.99082965568000003</v>
      </c>
      <c r="J704" s="16">
        <f t="shared" si="156"/>
        <v>93.119968811799012</v>
      </c>
      <c r="K704" s="24" t="s">
        <v>545</v>
      </c>
      <c r="L704" s="25">
        <f t="shared" si="150"/>
        <v>68058</v>
      </c>
      <c r="M704" s="26">
        <f t="shared" si="157"/>
        <v>0</v>
      </c>
      <c r="N704" s="27">
        <f t="shared" si="158"/>
        <v>0</v>
      </c>
      <c r="O704" s="27">
        <f t="shared" si="159"/>
        <v>0</v>
      </c>
    </row>
    <row r="705" spans="1:15" ht="13.2" x14ac:dyDescent="0.25">
      <c r="A705" s="13" t="s">
        <v>630</v>
      </c>
      <c r="B705" s="17">
        <f t="shared" si="151"/>
        <v>66871</v>
      </c>
      <c r="C705" s="5">
        <f>125</f>
        <v>125</v>
      </c>
      <c r="D705" s="6">
        <f t="shared" si="152"/>
        <v>81846.459999999992</v>
      </c>
      <c r="E705" s="6">
        <f t="shared" si="153"/>
        <v>0.68101216666666664</v>
      </c>
      <c r="F705" s="6">
        <f>SUM($D$8:D705)</f>
        <v>26620849.300000057</v>
      </c>
      <c r="G705" s="6">
        <f t="shared" si="154"/>
        <v>418153.54000000004</v>
      </c>
      <c r="H705" s="23">
        <f t="shared" si="155"/>
        <v>-0.28630708000000005</v>
      </c>
      <c r="I705" s="31">
        <f t="shared" si="160"/>
        <v>0.99083817344000003</v>
      </c>
      <c r="J705" s="16">
        <f t="shared" si="156"/>
        <v>93.407653557493703</v>
      </c>
      <c r="K705" s="24" t="s">
        <v>630</v>
      </c>
      <c r="L705" s="25">
        <f t="shared" si="150"/>
        <v>68089</v>
      </c>
      <c r="M705" s="26">
        <f t="shared" si="157"/>
        <v>0</v>
      </c>
      <c r="N705" s="27">
        <f t="shared" si="158"/>
        <v>0</v>
      </c>
      <c r="O705" s="27">
        <f t="shared" si="159"/>
        <v>0</v>
      </c>
    </row>
    <row r="706" spans="1:15" ht="13.2" x14ac:dyDescent="0.25">
      <c r="A706" s="13" t="s">
        <v>631</v>
      </c>
      <c r="B706" s="17">
        <f t="shared" si="151"/>
        <v>66900</v>
      </c>
      <c r="C706" s="5">
        <f>125</f>
        <v>125</v>
      </c>
      <c r="D706" s="6">
        <f t="shared" si="152"/>
        <v>81971.459999999992</v>
      </c>
      <c r="E706" s="6">
        <f t="shared" si="153"/>
        <v>1.3631354444444443</v>
      </c>
      <c r="F706" s="6">
        <f>SUM($D$8:D706)</f>
        <v>26702820.760000058</v>
      </c>
      <c r="G706" s="6">
        <f t="shared" si="154"/>
        <v>418028.54000000004</v>
      </c>
      <c r="H706" s="23">
        <f t="shared" si="155"/>
        <v>-0.28605708000000002</v>
      </c>
      <c r="I706" s="31">
        <f t="shared" si="160"/>
        <v>0.99084617344000003</v>
      </c>
      <c r="J706" s="16">
        <f t="shared" si="156"/>
        <v>93.692461826822722</v>
      </c>
      <c r="K706" s="24" t="s">
        <v>631</v>
      </c>
      <c r="L706" s="25">
        <f t="shared" si="150"/>
        <v>68119</v>
      </c>
      <c r="M706" s="26">
        <f t="shared" si="157"/>
        <v>0</v>
      </c>
      <c r="N706" s="27">
        <f t="shared" si="158"/>
        <v>0</v>
      </c>
      <c r="O706" s="27">
        <f t="shared" si="159"/>
        <v>0</v>
      </c>
    </row>
    <row r="707" spans="1:15" ht="13.2" x14ac:dyDescent="0.25">
      <c r="A707" s="13" t="s">
        <v>632</v>
      </c>
      <c r="B707" s="17">
        <f t="shared" si="151"/>
        <v>66930</v>
      </c>
      <c r="C707" s="5">
        <f>125</f>
        <v>125</v>
      </c>
      <c r="D707" s="6">
        <f t="shared" si="152"/>
        <v>82096.459999999992</v>
      </c>
      <c r="E707" s="6">
        <f t="shared" si="153"/>
        <v>2.0462309444444444</v>
      </c>
      <c r="F707" s="6">
        <f>SUM($D$8:D707)</f>
        <v>26784917.220000058</v>
      </c>
      <c r="G707" s="6">
        <f t="shared" si="154"/>
        <v>417903.54000000004</v>
      </c>
      <c r="H707" s="23">
        <f t="shared" si="155"/>
        <v>-0.28580707999999999</v>
      </c>
      <c r="I707" s="31">
        <f t="shared" si="160"/>
        <v>0.99085417344000004</v>
      </c>
      <c r="J707" s="16">
        <f t="shared" si="156"/>
        <v>93.9777052815639</v>
      </c>
      <c r="K707" s="24" t="s">
        <v>632</v>
      </c>
      <c r="L707" s="25">
        <f t="shared" si="150"/>
        <v>68150</v>
      </c>
      <c r="M707" s="26">
        <f t="shared" si="157"/>
        <v>0</v>
      </c>
      <c r="N707" s="27">
        <f t="shared" si="158"/>
        <v>0</v>
      </c>
      <c r="O707" s="27">
        <f t="shared" si="159"/>
        <v>0</v>
      </c>
    </row>
    <row r="708" spans="1:15" ht="13.2" x14ac:dyDescent="0.25">
      <c r="A708" s="13" t="s">
        <v>633</v>
      </c>
      <c r="B708" s="17">
        <f t="shared" si="151"/>
        <v>66961</v>
      </c>
      <c r="C708" s="5">
        <f>125</f>
        <v>125</v>
      </c>
      <c r="D708" s="6">
        <f t="shared" si="152"/>
        <v>82221.459999999992</v>
      </c>
      <c r="E708" s="6">
        <f t="shared" si="153"/>
        <v>2.7303681111111109</v>
      </c>
      <c r="F708" s="6">
        <f>SUM($D$8:D708)</f>
        <v>26867138.680000059</v>
      </c>
      <c r="G708" s="6">
        <f t="shared" si="154"/>
        <v>417778.54000000004</v>
      </c>
      <c r="H708" s="23">
        <f t="shared" si="155"/>
        <v>-0.28555708000000002</v>
      </c>
      <c r="I708" s="31">
        <f t="shared" si="160"/>
        <v>0.99086217344000005</v>
      </c>
      <c r="J708" s="16">
        <f t="shared" si="156"/>
        <v>94.263383655096646</v>
      </c>
      <c r="K708" s="24" t="s">
        <v>633</v>
      </c>
      <c r="L708" s="25">
        <f t="shared" si="150"/>
        <v>68181</v>
      </c>
      <c r="M708" s="26">
        <f t="shared" si="157"/>
        <v>0</v>
      </c>
      <c r="N708" s="27">
        <f t="shared" si="158"/>
        <v>0</v>
      </c>
      <c r="O708" s="27">
        <f t="shared" si="159"/>
        <v>0</v>
      </c>
    </row>
    <row r="709" spans="1:15" ht="13.2" x14ac:dyDescent="0.25">
      <c r="A709" s="13" t="s">
        <v>544</v>
      </c>
      <c r="B709" s="17">
        <f t="shared" si="151"/>
        <v>66991</v>
      </c>
      <c r="C709" s="5">
        <f>125</f>
        <v>125</v>
      </c>
      <c r="D709" s="6">
        <f t="shared" si="152"/>
        <v>82346.459999999992</v>
      </c>
      <c r="E709" s="6">
        <f t="shared" si="153"/>
        <v>3.4155469444444444</v>
      </c>
      <c r="F709" s="6">
        <f>SUM($D$8:D709)</f>
        <v>26949485.14000006</v>
      </c>
      <c r="G709" s="6">
        <f t="shared" si="154"/>
        <v>417653.54000000004</v>
      </c>
      <c r="H709" s="23">
        <f t="shared" si="155"/>
        <v>-0.28530708000000005</v>
      </c>
      <c r="I709" s="31">
        <f t="shared" si="160"/>
        <v>0.99087017343999995</v>
      </c>
      <c r="J709" s="16">
        <f t="shared" si="156"/>
        <v>94.549496679904209</v>
      </c>
      <c r="K709" s="24" t="s">
        <v>544</v>
      </c>
      <c r="L709" s="25">
        <f t="shared" si="150"/>
        <v>68211</v>
      </c>
      <c r="M709" s="26">
        <f t="shared" si="157"/>
        <v>0</v>
      </c>
      <c r="N709" s="27">
        <f t="shared" si="158"/>
        <v>0</v>
      </c>
      <c r="O709" s="27">
        <f t="shared" si="159"/>
        <v>0</v>
      </c>
    </row>
    <row r="710" spans="1:15" ht="13.2" x14ac:dyDescent="0.25">
      <c r="A710" s="13" t="s">
        <v>545</v>
      </c>
      <c r="B710" s="17">
        <f t="shared" si="151"/>
        <v>67022</v>
      </c>
      <c r="C710" s="5">
        <f>125</f>
        <v>125</v>
      </c>
      <c r="D710" s="6">
        <f t="shared" si="152"/>
        <v>82471.459999999992</v>
      </c>
      <c r="E710" s="6">
        <f t="shared" si="153"/>
        <v>4.1017674444444445</v>
      </c>
      <c r="F710" s="6">
        <f>SUM($D$8:D710)</f>
        <v>27031956.600000061</v>
      </c>
      <c r="G710" s="6">
        <f t="shared" si="154"/>
        <v>417528.54000000004</v>
      </c>
      <c r="H710" s="23">
        <f t="shared" si="155"/>
        <v>-0.28505708000000002</v>
      </c>
      <c r="I710" s="31">
        <f t="shared" si="160"/>
        <v>0.99087817343999995</v>
      </c>
      <c r="J710" s="16">
        <f t="shared" si="156"/>
        <v>94.836044087577449</v>
      </c>
      <c r="K710" s="24" t="s">
        <v>545</v>
      </c>
      <c r="L710" s="25">
        <f t="shared" si="150"/>
        <v>68242</v>
      </c>
      <c r="M710" s="26">
        <f t="shared" si="157"/>
        <v>0</v>
      </c>
      <c r="N710" s="27">
        <f t="shared" si="158"/>
        <v>0</v>
      </c>
      <c r="O710" s="27">
        <f t="shared" si="159"/>
        <v>0</v>
      </c>
    </row>
    <row r="711" spans="1:15" ht="13.2" x14ac:dyDescent="0.25">
      <c r="A711" s="13" t="s">
        <v>544</v>
      </c>
      <c r="B711" s="17">
        <f t="shared" si="151"/>
        <v>67052</v>
      </c>
      <c r="C711" s="5">
        <f>125</f>
        <v>125</v>
      </c>
      <c r="D711" s="6">
        <f t="shared" si="152"/>
        <v>82596.459999999992</v>
      </c>
      <c r="E711" s="6">
        <f t="shared" si="153"/>
        <v>4.7890296111111113</v>
      </c>
      <c r="F711" s="6">
        <f>SUM($D$8:D711)</f>
        <v>27114553.060000062</v>
      </c>
      <c r="G711" s="6">
        <f t="shared" si="154"/>
        <v>417403.54000000004</v>
      </c>
      <c r="H711" s="23">
        <f t="shared" si="155"/>
        <v>-0.28480707999999999</v>
      </c>
      <c r="I711" s="31">
        <f t="shared" si="160"/>
        <v>0.99088617343999996</v>
      </c>
      <c r="J711" s="16">
        <f t="shared" si="156"/>
        <v>95.123025608818324</v>
      </c>
      <c r="K711" s="24" t="s">
        <v>544</v>
      </c>
      <c r="L711" s="25">
        <f t="shared" si="150"/>
        <v>68272</v>
      </c>
      <c r="M711" s="26">
        <f t="shared" si="157"/>
        <v>0</v>
      </c>
      <c r="N711" s="27">
        <f t="shared" si="158"/>
        <v>0</v>
      </c>
      <c r="O711" s="27">
        <f t="shared" si="159"/>
        <v>0</v>
      </c>
    </row>
    <row r="712" spans="1:15" ht="13.2" x14ac:dyDescent="0.25">
      <c r="A712" s="13" t="s">
        <v>545</v>
      </c>
      <c r="B712" s="17">
        <f t="shared" si="151"/>
        <v>67083</v>
      </c>
      <c r="C712" s="5">
        <f>125</f>
        <v>125</v>
      </c>
      <c r="D712" s="6">
        <f t="shared" si="152"/>
        <v>82721.459999999992</v>
      </c>
      <c r="E712" s="6">
        <f t="shared" si="153"/>
        <v>5.4773334444444446</v>
      </c>
      <c r="F712" s="6">
        <f>SUM($D$8:D712)</f>
        <v>27197274.520000063</v>
      </c>
      <c r="G712" s="6">
        <f t="shared" si="154"/>
        <v>417278.54000000004</v>
      </c>
      <c r="H712" s="23">
        <f t="shared" si="155"/>
        <v>-0.28455708000000002</v>
      </c>
      <c r="I712" s="31">
        <f t="shared" si="160"/>
        <v>0.99089417343999997</v>
      </c>
      <c r="J712" s="16">
        <f t="shared" si="156"/>
        <v>95.410440973443613</v>
      </c>
      <c r="K712" s="24" t="s">
        <v>545</v>
      </c>
      <c r="L712" s="25">
        <f t="shared" si="150"/>
        <v>68303</v>
      </c>
      <c r="M712" s="26">
        <f t="shared" si="157"/>
        <v>0</v>
      </c>
      <c r="N712" s="27">
        <f t="shared" si="158"/>
        <v>0</v>
      </c>
      <c r="O712" s="27">
        <f t="shared" si="159"/>
        <v>0</v>
      </c>
    </row>
    <row r="713" spans="1:15" ht="13.2" x14ac:dyDescent="0.25">
      <c r="A713" s="13" t="s">
        <v>634</v>
      </c>
      <c r="B713" s="17">
        <f t="shared" si="151"/>
        <v>67114</v>
      </c>
      <c r="C713" s="5">
        <f>125</f>
        <v>125</v>
      </c>
      <c r="D713" s="6">
        <f t="shared" si="152"/>
        <v>82846.459999999992</v>
      </c>
      <c r="E713" s="6">
        <f t="shared" si="153"/>
        <v>6.1666789444444445</v>
      </c>
      <c r="F713" s="6">
        <f>SUM($D$8:D713)</f>
        <v>27280120.980000064</v>
      </c>
      <c r="G713" s="6">
        <f t="shared" si="154"/>
        <v>417153.54000000004</v>
      </c>
      <c r="H713" s="23">
        <f t="shared" si="155"/>
        <v>-0.28430708000000005</v>
      </c>
      <c r="I713" s="31">
        <f t="shared" si="160"/>
        <v>0.99090217343999998</v>
      </c>
      <c r="J713" s="16">
        <f t="shared" si="156"/>
        <v>95.698289910388553</v>
      </c>
      <c r="K713" s="24" t="s">
        <v>634</v>
      </c>
      <c r="L713" s="25">
        <f t="shared" si="150"/>
        <v>68334</v>
      </c>
      <c r="M713" s="26">
        <f t="shared" si="157"/>
        <v>0</v>
      </c>
      <c r="N713" s="27">
        <f t="shared" si="158"/>
        <v>0</v>
      </c>
      <c r="O713" s="27">
        <f t="shared" si="159"/>
        <v>0</v>
      </c>
    </row>
    <row r="714" spans="1:15" ht="13.2" x14ac:dyDescent="0.25">
      <c r="A714" s="13" t="s">
        <v>635</v>
      </c>
      <c r="B714" s="17">
        <f t="shared" si="151"/>
        <v>67144</v>
      </c>
      <c r="C714" s="5">
        <f>125</f>
        <v>125</v>
      </c>
      <c r="D714" s="6">
        <f t="shared" si="152"/>
        <v>82971.459999999992</v>
      </c>
      <c r="E714" s="6">
        <f t="shared" si="153"/>
        <v>6.8570661111111111</v>
      </c>
      <c r="F714" s="6">
        <f>SUM($D$8:D714)</f>
        <v>27363092.440000065</v>
      </c>
      <c r="G714" s="6">
        <f t="shared" si="154"/>
        <v>417028.54000000004</v>
      </c>
      <c r="H714" s="23">
        <f t="shared" si="155"/>
        <v>-0.28405708000000002</v>
      </c>
      <c r="I714" s="31">
        <f t="shared" si="160"/>
        <v>0.99091017343999999</v>
      </c>
      <c r="J714" s="16">
        <f t="shared" si="156"/>
        <v>95.986572147710447</v>
      </c>
      <c r="K714" s="24" t="s">
        <v>635</v>
      </c>
      <c r="L714" s="25">
        <f t="shared" ref="L714:L777" si="161">DATE(YEAR(L713),MONTH(L713)+1,1)</f>
        <v>68362</v>
      </c>
      <c r="M714" s="26">
        <f t="shared" si="157"/>
        <v>0</v>
      </c>
      <c r="N714" s="27">
        <f t="shared" si="158"/>
        <v>0</v>
      </c>
      <c r="O714" s="27">
        <f t="shared" si="159"/>
        <v>0</v>
      </c>
    </row>
    <row r="715" spans="1:15" ht="13.2" x14ac:dyDescent="0.25">
      <c r="A715" s="13" t="s">
        <v>636</v>
      </c>
      <c r="B715" s="17">
        <f t="shared" si="151"/>
        <v>67175</v>
      </c>
      <c r="C715" s="5">
        <f>125</f>
        <v>125</v>
      </c>
      <c r="D715" s="6">
        <f t="shared" si="152"/>
        <v>83096.459999999992</v>
      </c>
      <c r="E715" s="6">
        <f t="shared" si="153"/>
        <v>7.5484949444444442</v>
      </c>
      <c r="F715" s="6">
        <f>SUM($D$8:D715)</f>
        <v>27446188.900000066</v>
      </c>
      <c r="G715" s="6">
        <f t="shared" si="154"/>
        <v>416903.54000000004</v>
      </c>
      <c r="H715" s="23">
        <f t="shared" si="155"/>
        <v>-0.28380707999999999</v>
      </c>
      <c r="I715" s="31">
        <f t="shared" si="160"/>
        <v>0.99091817343999999</v>
      </c>
      <c r="J715" s="16">
        <f t="shared" si="156"/>
        <v>96.275287412592377</v>
      </c>
      <c r="K715" s="24" t="s">
        <v>636</v>
      </c>
      <c r="L715" s="25">
        <f t="shared" si="161"/>
        <v>68393</v>
      </c>
      <c r="M715" s="26">
        <f t="shared" si="157"/>
        <v>0</v>
      </c>
      <c r="N715" s="27">
        <f t="shared" si="158"/>
        <v>0</v>
      </c>
      <c r="O715" s="27">
        <f t="shared" si="159"/>
        <v>0</v>
      </c>
    </row>
    <row r="716" spans="1:15" ht="13.2" x14ac:dyDescent="0.25">
      <c r="A716" s="13" t="s">
        <v>637</v>
      </c>
      <c r="B716" s="17">
        <f t="shared" ref="B716:B779" si="162">DATE(YEAR(B715),MONTH(B715)+1,IF(MONTH(B715)=1,28,30))</f>
        <v>67205</v>
      </c>
      <c r="C716" s="5">
        <f>125</f>
        <v>125</v>
      </c>
      <c r="D716" s="6">
        <f t="shared" si="152"/>
        <v>83221.459999999992</v>
      </c>
      <c r="E716" s="6">
        <f t="shared" si="153"/>
        <v>8.2409654444444449</v>
      </c>
      <c r="F716" s="6">
        <f>SUM($D$8:D716)</f>
        <v>27529410.360000066</v>
      </c>
      <c r="G716" s="6">
        <f t="shared" si="154"/>
        <v>416778.54000000004</v>
      </c>
      <c r="H716" s="23">
        <f t="shared" si="155"/>
        <v>-0.28355708000000002</v>
      </c>
      <c r="I716" s="31">
        <f t="shared" si="160"/>
        <v>0.99092617344</v>
      </c>
      <c r="J716" s="16">
        <f t="shared" si="156"/>
        <v>96.564435431346837</v>
      </c>
      <c r="K716" s="24" t="s">
        <v>637</v>
      </c>
      <c r="L716" s="25">
        <f t="shared" si="161"/>
        <v>68423</v>
      </c>
      <c r="M716" s="26">
        <f t="shared" si="157"/>
        <v>0</v>
      </c>
      <c r="N716" s="27">
        <f t="shared" si="158"/>
        <v>0</v>
      </c>
      <c r="O716" s="27">
        <f t="shared" si="159"/>
        <v>0</v>
      </c>
    </row>
    <row r="717" spans="1:15" ht="13.2" x14ac:dyDescent="0.25">
      <c r="A717" s="13" t="s">
        <v>544</v>
      </c>
      <c r="B717" s="17">
        <f t="shared" si="162"/>
        <v>67236</v>
      </c>
      <c r="C717" s="5">
        <f>125</f>
        <v>125</v>
      </c>
      <c r="D717" s="6">
        <f t="shared" si="152"/>
        <v>83354.7</v>
      </c>
      <c r="E717" s="6">
        <f t="shared" si="153"/>
        <v>0.69358083333333331</v>
      </c>
      <c r="F717" s="6">
        <f>SUM($D$8:D717)</f>
        <v>27612765.060000066</v>
      </c>
      <c r="G717" s="6">
        <f t="shared" si="154"/>
        <v>416645.3</v>
      </c>
      <c r="H717" s="23">
        <f t="shared" si="155"/>
        <v>-0.2832906</v>
      </c>
      <c r="I717" s="31">
        <f t="shared" si="160"/>
        <v>0.99093470080000001</v>
      </c>
      <c r="J717" s="16">
        <f t="shared" si="156"/>
        <v>96.857554580742175</v>
      </c>
      <c r="K717" s="24" t="s">
        <v>544</v>
      </c>
      <c r="L717" s="25">
        <f t="shared" si="161"/>
        <v>68454</v>
      </c>
      <c r="M717" s="26">
        <f t="shared" si="157"/>
        <v>0</v>
      </c>
      <c r="N717" s="27">
        <f t="shared" si="158"/>
        <v>0</v>
      </c>
      <c r="O717" s="27">
        <f t="shared" si="159"/>
        <v>0</v>
      </c>
    </row>
    <row r="718" spans="1:15" ht="13.2" x14ac:dyDescent="0.25">
      <c r="A718" s="13" t="s">
        <v>545</v>
      </c>
      <c r="B718" s="17">
        <f t="shared" si="162"/>
        <v>67265</v>
      </c>
      <c r="C718" s="5">
        <f>125</f>
        <v>125</v>
      </c>
      <c r="D718" s="6">
        <f t="shared" si="152"/>
        <v>83479.7</v>
      </c>
      <c r="E718" s="6">
        <f t="shared" si="153"/>
        <v>1.3882727777777777</v>
      </c>
      <c r="F718" s="6">
        <f>SUM($D$8:D718)</f>
        <v>27696244.760000065</v>
      </c>
      <c r="G718" s="6">
        <f t="shared" si="154"/>
        <v>416520.3</v>
      </c>
      <c r="H718" s="23">
        <f t="shared" si="155"/>
        <v>-0.28304059999999998</v>
      </c>
      <c r="I718" s="31">
        <f t="shared" si="160"/>
        <v>0.99094270080000002</v>
      </c>
      <c r="J718" s="16">
        <f t="shared" si="156"/>
        <v>97.147601651886148</v>
      </c>
      <c r="K718" s="24" t="s">
        <v>545</v>
      </c>
      <c r="L718" s="25">
        <f t="shared" si="161"/>
        <v>68484</v>
      </c>
      <c r="M718" s="26">
        <f t="shared" si="157"/>
        <v>0</v>
      </c>
      <c r="N718" s="27">
        <f t="shared" si="158"/>
        <v>0</v>
      </c>
      <c r="O718" s="27">
        <f t="shared" si="159"/>
        <v>0</v>
      </c>
    </row>
    <row r="719" spans="1:15" ht="13.2" x14ac:dyDescent="0.25">
      <c r="A719" s="13" t="s">
        <v>544</v>
      </c>
      <c r="B719" s="17">
        <f t="shared" si="162"/>
        <v>67296</v>
      </c>
      <c r="C719" s="5">
        <f>125</f>
        <v>125</v>
      </c>
      <c r="D719" s="6">
        <f t="shared" si="152"/>
        <v>83604.7</v>
      </c>
      <c r="E719" s="6">
        <f t="shared" si="153"/>
        <v>2.0839369444444444</v>
      </c>
      <c r="F719" s="6">
        <f>SUM($D$8:D719)</f>
        <v>27779849.460000064</v>
      </c>
      <c r="G719" s="6">
        <f t="shared" si="154"/>
        <v>416395.3</v>
      </c>
      <c r="H719" s="23">
        <f t="shared" si="155"/>
        <v>-0.2827906</v>
      </c>
      <c r="I719" s="31">
        <f t="shared" si="160"/>
        <v>0.99095070080000003</v>
      </c>
      <c r="J719" s="16">
        <f t="shared" si="156"/>
        <v>97.438080649916614</v>
      </c>
      <c r="K719" s="24" t="s">
        <v>544</v>
      </c>
      <c r="L719" s="25">
        <f t="shared" si="161"/>
        <v>68515</v>
      </c>
      <c r="M719" s="26">
        <f t="shared" si="157"/>
        <v>0</v>
      </c>
      <c r="N719" s="27">
        <f t="shared" si="158"/>
        <v>0</v>
      </c>
      <c r="O719" s="27">
        <f t="shared" si="159"/>
        <v>0</v>
      </c>
    </row>
    <row r="720" spans="1:15" ht="13.2" x14ac:dyDescent="0.25">
      <c r="A720" s="13" t="s">
        <v>545</v>
      </c>
      <c r="B720" s="17">
        <f t="shared" si="162"/>
        <v>67327</v>
      </c>
      <c r="C720" s="5">
        <f>125</f>
        <v>125</v>
      </c>
      <c r="D720" s="6">
        <f t="shared" si="152"/>
        <v>83729.7</v>
      </c>
      <c r="E720" s="6">
        <f t="shared" si="153"/>
        <v>2.7806427777777776</v>
      </c>
      <c r="F720" s="6">
        <f>SUM($D$8:D720)</f>
        <v>27863579.160000063</v>
      </c>
      <c r="G720" s="6">
        <f t="shared" si="154"/>
        <v>416270.3</v>
      </c>
      <c r="H720" s="23">
        <f t="shared" si="155"/>
        <v>-0.28254060000000003</v>
      </c>
      <c r="I720" s="31">
        <f t="shared" si="160"/>
        <v>0.99095870080000004</v>
      </c>
      <c r="J720" s="16">
        <f t="shared" si="156"/>
        <v>97.728991297610932</v>
      </c>
      <c r="K720" s="24" t="s">
        <v>545</v>
      </c>
      <c r="L720" s="25">
        <f t="shared" si="161"/>
        <v>68546</v>
      </c>
      <c r="M720" s="26">
        <f t="shared" si="157"/>
        <v>0</v>
      </c>
      <c r="N720" s="27">
        <f t="shared" si="158"/>
        <v>0</v>
      </c>
      <c r="O720" s="27">
        <f t="shared" si="159"/>
        <v>0</v>
      </c>
    </row>
    <row r="721" spans="1:15" ht="13.2" x14ac:dyDescent="0.25">
      <c r="A721" s="13" t="s">
        <v>638</v>
      </c>
      <c r="B721" s="17">
        <f t="shared" si="162"/>
        <v>67357</v>
      </c>
      <c r="C721" s="5">
        <f>125</f>
        <v>125</v>
      </c>
      <c r="D721" s="6">
        <f t="shared" si="152"/>
        <v>83854.7</v>
      </c>
      <c r="E721" s="6">
        <f t="shared" si="153"/>
        <v>3.4783902777777778</v>
      </c>
      <c r="F721" s="6">
        <f>SUM($D$8:D721)</f>
        <v>27947433.860000063</v>
      </c>
      <c r="G721" s="6">
        <f t="shared" si="154"/>
        <v>416145.3</v>
      </c>
      <c r="H721" s="23">
        <f t="shared" si="155"/>
        <v>-0.28229060000000006</v>
      </c>
      <c r="I721" s="31">
        <f t="shared" si="160"/>
        <v>0.99096670080000004</v>
      </c>
      <c r="J721" s="16">
        <f t="shared" si="156"/>
        <v>98.020333316894451</v>
      </c>
      <c r="K721" s="24" t="s">
        <v>638</v>
      </c>
      <c r="L721" s="25">
        <f t="shared" si="161"/>
        <v>68576</v>
      </c>
      <c r="M721" s="26">
        <f t="shared" si="157"/>
        <v>0</v>
      </c>
      <c r="N721" s="27">
        <f t="shared" si="158"/>
        <v>0</v>
      </c>
      <c r="O721" s="27">
        <f t="shared" si="159"/>
        <v>0</v>
      </c>
    </row>
    <row r="722" spans="1:15" ht="13.2" x14ac:dyDescent="0.25">
      <c r="A722" s="13" t="s">
        <v>639</v>
      </c>
      <c r="B722" s="17">
        <f t="shared" si="162"/>
        <v>67388</v>
      </c>
      <c r="C722" s="5">
        <f>125</f>
        <v>125</v>
      </c>
      <c r="D722" s="6">
        <f t="shared" si="152"/>
        <v>83979.7</v>
      </c>
      <c r="E722" s="6">
        <f t="shared" si="153"/>
        <v>4.1771794444444446</v>
      </c>
      <c r="F722" s="6">
        <f>SUM($D$8:D722)</f>
        <v>28031413.560000062</v>
      </c>
      <c r="G722" s="6">
        <f t="shared" si="154"/>
        <v>416020.3</v>
      </c>
      <c r="H722" s="23">
        <f t="shared" si="155"/>
        <v>-0.28204060000000003</v>
      </c>
      <c r="I722" s="31">
        <f t="shared" si="160"/>
        <v>0.99097470080000005</v>
      </c>
      <c r="J722" s="16">
        <f t="shared" si="156"/>
        <v>98.312106428844316</v>
      </c>
      <c r="K722" s="24" t="s">
        <v>639</v>
      </c>
      <c r="L722" s="25">
        <f t="shared" si="161"/>
        <v>68607</v>
      </c>
      <c r="M722" s="26">
        <f t="shared" si="157"/>
        <v>0</v>
      </c>
      <c r="N722" s="27">
        <f t="shared" si="158"/>
        <v>0</v>
      </c>
      <c r="O722" s="27">
        <f t="shared" si="159"/>
        <v>0</v>
      </c>
    </row>
    <row r="723" spans="1:15" ht="13.2" x14ac:dyDescent="0.25">
      <c r="A723" s="13" t="s">
        <v>640</v>
      </c>
      <c r="B723" s="17">
        <f t="shared" si="162"/>
        <v>67418</v>
      </c>
      <c r="C723" s="5">
        <f>125</f>
        <v>125</v>
      </c>
      <c r="D723" s="6">
        <f t="shared" si="152"/>
        <v>84104.7</v>
      </c>
      <c r="E723" s="6">
        <f t="shared" si="153"/>
        <v>4.877010277777778</v>
      </c>
      <c r="F723" s="6">
        <f>SUM($D$8:D723)</f>
        <v>28115518.260000061</v>
      </c>
      <c r="G723" s="6">
        <f t="shared" si="154"/>
        <v>415895.3</v>
      </c>
      <c r="H723" s="23">
        <f t="shared" si="155"/>
        <v>-0.2817906</v>
      </c>
      <c r="I723" s="31">
        <f t="shared" si="160"/>
        <v>0.99098270079999995</v>
      </c>
      <c r="J723" s="16">
        <f t="shared" si="156"/>
        <v>98.604310353692995</v>
      </c>
      <c r="K723" s="24" t="s">
        <v>640</v>
      </c>
      <c r="L723" s="25">
        <f t="shared" si="161"/>
        <v>68637</v>
      </c>
      <c r="M723" s="26">
        <f t="shared" si="157"/>
        <v>0</v>
      </c>
      <c r="N723" s="27">
        <f t="shared" si="158"/>
        <v>0</v>
      </c>
      <c r="O723" s="27">
        <f t="shared" si="159"/>
        <v>0</v>
      </c>
    </row>
    <row r="724" spans="1:15" ht="13.2" x14ac:dyDescent="0.25">
      <c r="A724" s="13" t="s">
        <v>641</v>
      </c>
      <c r="B724" s="17">
        <f t="shared" si="162"/>
        <v>67449</v>
      </c>
      <c r="C724" s="5">
        <f>125</f>
        <v>125</v>
      </c>
      <c r="D724" s="6">
        <f t="shared" si="152"/>
        <v>84229.7</v>
      </c>
      <c r="E724" s="6">
        <f t="shared" si="153"/>
        <v>5.577882777777778</v>
      </c>
      <c r="F724" s="6">
        <f>SUM($D$8:D724)</f>
        <v>28199747.96000006</v>
      </c>
      <c r="G724" s="6">
        <f t="shared" si="154"/>
        <v>415770.3</v>
      </c>
      <c r="H724" s="23">
        <f t="shared" si="155"/>
        <v>-0.28154060000000003</v>
      </c>
      <c r="I724" s="31">
        <f t="shared" si="160"/>
        <v>0.99099070079999996</v>
      </c>
      <c r="J724" s="16">
        <f t="shared" si="156"/>
        <v>98.896944810832196</v>
      </c>
      <c r="K724" s="24" t="s">
        <v>641</v>
      </c>
      <c r="L724" s="25">
        <f t="shared" si="161"/>
        <v>68668</v>
      </c>
      <c r="M724" s="26">
        <f t="shared" si="157"/>
        <v>0</v>
      </c>
      <c r="N724" s="27">
        <f t="shared" si="158"/>
        <v>0</v>
      </c>
      <c r="O724" s="27">
        <f t="shared" si="159"/>
        <v>0</v>
      </c>
    </row>
    <row r="725" spans="1:15" ht="13.2" x14ac:dyDescent="0.25">
      <c r="A725" s="13" t="s">
        <v>544</v>
      </c>
      <c r="B725" s="17">
        <f t="shared" si="162"/>
        <v>67480</v>
      </c>
      <c r="C725" s="5">
        <f>125</f>
        <v>125</v>
      </c>
      <c r="D725" s="6">
        <f t="shared" si="152"/>
        <v>84354.7</v>
      </c>
      <c r="E725" s="6">
        <f t="shared" si="153"/>
        <v>6.2797969444444446</v>
      </c>
      <c r="F725" s="6">
        <f>SUM($D$8:D725)</f>
        <v>28284102.66000006</v>
      </c>
      <c r="G725" s="6">
        <f t="shared" si="154"/>
        <v>415645.3</v>
      </c>
      <c r="H725" s="23">
        <f t="shared" si="155"/>
        <v>-0.28129060000000006</v>
      </c>
      <c r="I725" s="31">
        <f t="shared" si="160"/>
        <v>0.99099870079999997</v>
      </c>
      <c r="J725" s="16">
        <f t="shared" si="156"/>
        <v>99.190009518816424</v>
      </c>
      <c r="K725" s="24" t="s">
        <v>544</v>
      </c>
      <c r="L725" s="25">
        <f t="shared" si="161"/>
        <v>68699</v>
      </c>
      <c r="M725" s="26">
        <f t="shared" si="157"/>
        <v>0</v>
      </c>
      <c r="N725" s="27">
        <f t="shared" si="158"/>
        <v>0</v>
      </c>
      <c r="O725" s="27">
        <f t="shared" si="159"/>
        <v>0</v>
      </c>
    </row>
    <row r="726" spans="1:15" ht="13.2" x14ac:dyDescent="0.25">
      <c r="A726" s="13" t="s">
        <v>545</v>
      </c>
      <c r="B726" s="17">
        <f t="shared" si="162"/>
        <v>67510</v>
      </c>
      <c r="C726" s="5">
        <f>125</f>
        <v>125</v>
      </c>
      <c r="D726" s="6">
        <f t="shared" si="152"/>
        <v>84479.7</v>
      </c>
      <c r="E726" s="6">
        <f t="shared" si="153"/>
        <v>6.9827527777777778</v>
      </c>
      <c r="F726" s="6">
        <f>SUM($D$8:D726)</f>
        <v>28368582.360000059</v>
      </c>
      <c r="G726" s="6">
        <f t="shared" si="154"/>
        <v>415520.3</v>
      </c>
      <c r="H726" s="23">
        <f t="shared" si="155"/>
        <v>-0.28104060000000003</v>
      </c>
      <c r="I726" s="31">
        <f t="shared" si="160"/>
        <v>0.99100670079999997</v>
      </c>
      <c r="J726" s="16">
        <f t="shared" si="156"/>
        <v>99.483504195366777</v>
      </c>
      <c r="K726" s="24" t="s">
        <v>545</v>
      </c>
      <c r="L726" s="25">
        <f t="shared" si="161"/>
        <v>68728</v>
      </c>
      <c r="M726" s="26">
        <f t="shared" si="157"/>
        <v>0</v>
      </c>
      <c r="N726" s="27">
        <f t="shared" si="158"/>
        <v>0</v>
      </c>
      <c r="O726" s="27">
        <f t="shared" si="159"/>
        <v>0</v>
      </c>
    </row>
    <row r="727" spans="1:15" ht="13.2" x14ac:dyDescent="0.25">
      <c r="A727" s="13" t="s">
        <v>544</v>
      </c>
      <c r="B727" s="17">
        <f t="shared" si="162"/>
        <v>67541</v>
      </c>
      <c r="C727" s="5">
        <f>125</f>
        <v>125</v>
      </c>
      <c r="D727" s="6">
        <f t="shared" si="152"/>
        <v>84604.7</v>
      </c>
      <c r="E727" s="6">
        <f t="shared" si="153"/>
        <v>7.6867502777777776</v>
      </c>
      <c r="F727" s="6">
        <f>SUM($D$8:D727)</f>
        <v>28453187.060000058</v>
      </c>
      <c r="G727" s="6">
        <f t="shared" si="154"/>
        <v>415395.3</v>
      </c>
      <c r="H727" s="23">
        <f t="shared" si="155"/>
        <v>-0.2807906</v>
      </c>
      <c r="I727" s="31">
        <f t="shared" si="160"/>
        <v>0.99101470079999998</v>
      </c>
      <c r="J727" s="16">
        <f t="shared" si="156"/>
        <v>99.777428557374691</v>
      </c>
      <c r="K727" s="24" t="s">
        <v>544</v>
      </c>
      <c r="L727" s="25">
        <f t="shared" si="161"/>
        <v>68759</v>
      </c>
      <c r="M727" s="26">
        <f t="shared" si="157"/>
        <v>0</v>
      </c>
      <c r="N727" s="27">
        <f t="shared" si="158"/>
        <v>0</v>
      </c>
      <c r="O727" s="27">
        <f t="shared" si="159"/>
        <v>0</v>
      </c>
    </row>
    <row r="728" spans="1:15" ht="13.2" x14ac:dyDescent="0.25">
      <c r="A728" s="13" t="s">
        <v>545</v>
      </c>
      <c r="B728" s="17">
        <f t="shared" si="162"/>
        <v>67571</v>
      </c>
      <c r="C728" s="5">
        <f>125</f>
        <v>125</v>
      </c>
      <c r="D728" s="6">
        <f t="shared" si="152"/>
        <v>84729.7</v>
      </c>
      <c r="E728" s="6">
        <f t="shared" si="153"/>
        <v>8.391789444444445</v>
      </c>
      <c r="F728" s="6">
        <f>SUM($D$8:D728)</f>
        <v>28537916.760000058</v>
      </c>
      <c r="G728" s="6">
        <f t="shared" si="154"/>
        <v>415270.3</v>
      </c>
      <c r="H728" s="23">
        <f t="shared" si="155"/>
        <v>-0.28054060000000003</v>
      </c>
      <c r="I728" s="31">
        <f t="shared" si="160"/>
        <v>0.99102270079999999</v>
      </c>
      <c r="J728" s="16">
        <f t="shared" si="156"/>
        <v>100.07178232090568</v>
      </c>
      <c r="K728" s="24" t="s">
        <v>545</v>
      </c>
      <c r="L728" s="25">
        <f t="shared" si="161"/>
        <v>68789</v>
      </c>
      <c r="M728" s="26">
        <f t="shared" si="157"/>
        <v>0</v>
      </c>
      <c r="N728" s="27">
        <f t="shared" si="158"/>
        <v>0</v>
      </c>
      <c r="O728" s="27">
        <f t="shared" si="159"/>
        <v>0</v>
      </c>
    </row>
    <row r="729" spans="1:15" ht="13.2" x14ac:dyDescent="0.25">
      <c r="A729" s="13" t="s">
        <v>642</v>
      </c>
      <c r="B729" s="17">
        <f t="shared" si="162"/>
        <v>67602</v>
      </c>
      <c r="C729" s="5">
        <f>125</f>
        <v>125</v>
      </c>
      <c r="D729" s="6">
        <f t="shared" si="152"/>
        <v>84863.09</v>
      </c>
      <c r="E729" s="6">
        <f t="shared" si="153"/>
        <v>0.70615074999999994</v>
      </c>
      <c r="F729" s="6">
        <f>SUM($D$8:D729)</f>
        <v>28622779.850000057</v>
      </c>
      <c r="G729" s="6">
        <f t="shared" si="154"/>
        <v>415136.91000000003</v>
      </c>
      <c r="H729" s="23">
        <f t="shared" si="155"/>
        <v>-0.28027382000000001</v>
      </c>
      <c r="I729" s="31">
        <f t="shared" si="160"/>
        <v>0.99103123776000002</v>
      </c>
      <c r="J729" s="16">
        <f t="shared" si="156"/>
        <v>100.37030422583629</v>
      </c>
      <c r="K729" s="24" t="s">
        <v>642</v>
      </c>
      <c r="L729" s="25">
        <f t="shared" si="161"/>
        <v>68820</v>
      </c>
      <c r="M729" s="26">
        <f t="shared" si="157"/>
        <v>0</v>
      </c>
      <c r="N729" s="27">
        <f t="shared" si="158"/>
        <v>0</v>
      </c>
      <c r="O729" s="27">
        <f t="shared" si="159"/>
        <v>0</v>
      </c>
    </row>
    <row r="730" spans="1:15" ht="13.2" x14ac:dyDescent="0.25">
      <c r="A730" s="13" t="s">
        <v>643</v>
      </c>
      <c r="B730" s="17">
        <f t="shared" si="162"/>
        <v>67631</v>
      </c>
      <c r="C730" s="5">
        <f>125</f>
        <v>125</v>
      </c>
      <c r="D730" s="6">
        <f t="shared" si="152"/>
        <v>84988.09</v>
      </c>
      <c r="E730" s="6">
        <f t="shared" si="153"/>
        <v>1.4134126111111109</v>
      </c>
      <c r="F730" s="6">
        <f>SUM($D$8:D730)</f>
        <v>28707767.940000057</v>
      </c>
      <c r="G730" s="6">
        <f t="shared" si="154"/>
        <v>415011.91000000003</v>
      </c>
      <c r="H730" s="23">
        <f t="shared" si="155"/>
        <v>-0.28002382000000003</v>
      </c>
      <c r="I730" s="31">
        <f t="shared" si="160"/>
        <v>0.99103923776000002</v>
      </c>
      <c r="J730" s="16">
        <f t="shared" si="156"/>
        <v>100.66555103119838</v>
      </c>
      <c r="K730" s="24" t="s">
        <v>643</v>
      </c>
      <c r="L730" s="25">
        <f t="shared" si="161"/>
        <v>68850</v>
      </c>
      <c r="M730" s="26">
        <f t="shared" si="157"/>
        <v>0</v>
      </c>
      <c r="N730" s="27">
        <f t="shared" si="158"/>
        <v>0</v>
      </c>
      <c r="O730" s="27">
        <f t="shared" si="159"/>
        <v>0</v>
      </c>
    </row>
    <row r="731" spans="1:15" ht="13.2" x14ac:dyDescent="0.25">
      <c r="A731" s="13" t="s">
        <v>644</v>
      </c>
      <c r="B731" s="17">
        <f t="shared" si="162"/>
        <v>67661</v>
      </c>
      <c r="C731" s="5">
        <f>125</f>
        <v>125</v>
      </c>
      <c r="D731" s="6">
        <f t="shared" si="152"/>
        <v>85113.09</v>
      </c>
      <c r="E731" s="6">
        <f t="shared" si="153"/>
        <v>2.1216466944444443</v>
      </c>
      <c r="F731" s="6">
        <f>SUM($D$8:D731)</f>
        <v>28792881.030000057</v>
      </c>
      <c r="G731" s="6">
        <f t="shared" si="154"/>
        <v>414886.91000000003</v>
      </c>
      <c r="H731" s="23">
        <f t="shared" si="155"/>
        <v>-0.27977382000000001</v>
      </c>
      <c r="I731" s="31">
        <f t="shared" si="160"/>
        <v>0.99104723776000003</v>
      </c>
      <c r="J731" s="16">
        <f t="shared" si="156"/>
        <v>100.96122637983692</v>
      </c>
      <c r="K731" s="24" t="s">
        <v>644</v>
      </c>
      <c r="L731" s="25">
        <f t="shared" si="161"/>
        <v>68881</v>
      </c>
      <c r="M731" s="26">
        <f t="shared" si="157"/>
        <v>0</v>
      </c>
      <c r="N731" s="27">
        <f t="shared" si="158"/>
        <v>0</v>
      </c>
      <c r="O731" s="27">
        <f t="shared" si="159"/>
        <v>0</v>
      </c>
    </row>
    <row r="732" spans="1:15" ht="13.2" x14ac:dyDescent="0.25">
      <c r="A732" s="13" t="s">
        <v>645</v>
      </c>
      <c r="B732" s="17">
        <f t="shared" si="162"/>
        <v>67692</v>
      </c>
      <c r="C732" s="5">
        <f>125</f>
        <v>125</v>
      </c>
      <c r="D732" s="6">
        <f t="shared" si="152"/>
        <v>85238.09</v>
      </c>
      <c r="E732" s="6">
        <f t="shared" si="153"/>
        <v>2.8309224444444445</v>
      </c>
      <c r="F732" s="6">
        <f>SUM($D$8:D732)</f>
        <v>28878119.120000057</v>
      </c>
      <c r="G732" s="6">
        <f t="shared" si="154"/>
        <v>414761.91000000003</v>
      </c>
      <c r="H732" s="23">
        <f t="shared" si="155"/>
        <v>-0.27952381999999998</v>
      </c>
      <c r="I732" s="31">
        <f t="shared" si="160"/>
        <v>0.99105523776000004</v>
      </c>
      <c r="J732" s="16">
        <f t="shared" si="156"/>
        <v>101.25732998446139</v>
      </c>
      <c r="K732" s="24" t="s">
        <v>645</v>
      </c>
      <c r="L732" s="25">
        <f t="shared" si="161"/>
        <v>68912</v>
      </c>
      <c r="M732" s="26">
        <f t="shared" si="157"/>
        <v>0</v>
      </c>
      <c r="N732" s="27">
        <f t="shared" si="158"/>
        <v>0</v>
      </c>
      <c r="O732" s="27">
        <f t="shared" si="159"/>
        <v>0</v>
      </c>
    </row>
    <row r="733" spans="1:15" ht="13.2" x14ac:dyDescent="0.25">
      <c r="A733" s="13" t="s">
        <v>544</v>
      </c>
      <c r="B733" s="17">
        <f t="shared" si="162"/>
        <v>67722</v>
      </c>
      <c r="C733" s="5">
        <f>125</f>
        <v>125</v>
      </c>
      <c r="D733" s="6">
        <f t="shared" ref="D733:D796" si="163">C733+D732+IF(MONTH(B733)=1,ROUND(E732,2),0)</f>
        <v>85363.09</v>
      </c>
      <c r="E733" s="6">
        <f t="shared" ref="E733:E796" si="164">MAX(0,IF(MONTH(B733)=1,0,E732)+(D733-C733)*$C$5*30/360+C733*$C$5*(30-DAY(B733))/360)</f>
        <v>3.5412398611111113</v>
      </c>
      <c r="F733" s="6">
        <f>SUM($D$8:D733)</f>
        <v>28963482.210000057</v>
      </c>
      <c r="G733" s="6">
        <f t="shared" ref="G733:G796" si="165">MAX($C$2-D733,50%*$C$2)</f>
        <v>414636.91000000003</v>
      </c>
      <c r="H733" s="23">
        <f t="shared" ref="H733:H796" si="166">D733/$C$2-$H$3</f>
        <v>-0.27927382000000001</v>
      </c>
      <c r="I733" s="31">
        <f t="shared" si="160"/>
        <v>0.99106323776000005</v>
      </c>
      <c r="J733" s="16">
        <f t="shared" ref="J733:J796" si="167">(200*$M$5*I733)/(G733/750+$H$2*G733*G733/(F733+3*G733))</f>
        <v>101.55386155697437</v>
      </c>
      <c r="K733" s="24" t="s">
        <v>544</v>
      </c>
      <c r="L733" s="25">
        <f t="shared" si="161"/>
        <v>68942</v>
      </c>
      <c r="M733" s="26">
        <f t="shared" ref="M733:M796" si="168">MIN($M$5,-N732-O732)</f>
        <v>0</v>
      </c>
      <c r="N733" s="27">
        <f t="shared" ref="N733:N796" si="169">M733+N732+O732</f>
        <v>0</v>
      </c>
      <c r="O733" s="27">
        <f t="shared" ref="O733:O796" si="170">N733*$M$6/12</f>
        <v>0</v>
      </c>
    </row>
    <row r="734" spans="1:15" ht="13.2" x14ac:dyDescent="0.25">
      <c r="A734" s="13" t="s">
        <v>545</v>
      </c>
      <c r="B734" s="17">
        <f t="shared" si="162"/>
        <v>67753</v>
      </c>
      <c r="C734" s="5">
        <f>125</f>
        <v>125</v>
      </c>
      <c r="D734" s="6">
        <f t="shared" si="163"/>
        <v>85488.09</v>
      </c>
      <c r="E734" s="6">
        <f t="shared" si="164"/>
        <v>4.2525989444444443</v>
      </c>
      <c r="F734" s="6">
        <f>SUM($D$8:D734)</f>
        <v>29048970.300000057</v>
      </c>
      <c r="G734" s="6">
        <f t="shared" si="165"/>
        <v>414511.91000000003</v>
      </c>
      <c r="H734" s="23">
        <f t="shared" si="166"/>
        <v>-0.27902382000000003</v>
      </c>
      <c r="I734" s="31">
        <f t="shared" si="160"/>
        <v>0.99107123775999995</v>
      </c>
      <c r="J734" s="16">
        <f t="shared" si="167"/>
        <v>101.85082080847513</v>
      </c>
      <c r="K734" s="24" t="s">
        <v>545</v>
      </c>
      <c r="L734" s="25">
        <f t="shared" si="161"/>
        <v>68973</v>
      </c>
      <c r="M734" s="26">
        <f t="shared" si="168"/>
        <v>0</v>
      </c>
      <c r="N734" s="27">
        <f t="shared" si="169"/>
        <v>0</v>
      </c>
      <c r="O734" s="27">
        <f t="shared" si="170"/>
        <v>0</v>
      </c>
    </row>
    <row r="735" spans="1:15" ht="13.2" x14ac:dyDescent="0.25">
      <c r="A735" s="13" t="s">
        <v>544</v>
      </c>
      <c r="B735" s="17">
        <f t="shared" si="162"/>
        <v>67783</v>
      </c>
      <c r="C735" s="5">
        <f>125</f>
        <v>125</v>
      </c>
      <c r="D735" s="6">
        <f t="shared" si="163"/>
        <v>85613.09</v>
      </c>
      <c r="E735" s="6">
        <f t="shared" si="164"/>
        <v>4.9649996944444439</v>
      </c>
      <c r="F735" s="6">
        <f>SUM($D$8:D735)</f>
        <v>29134583.390000056</v>
      </c>
      <c r="G735" s="6">
        <f t="shared" si="165"/>
        <v>414386.91000000003</v>
      </c>
      <c r="H735" s="23">
        <f t="shared" si="166"/>
        <v>-0.27877382000000001</v>
      </c>
      <c r="I735" s="31">
        <f t="shared" si="160"/>
        <v>0.99107923775999995</v>
      </c>
      <c r="J735" s="16">
        <f t="shared" si="167"/>
        <v>102.14820744926361</v>
      </c>
      <c r="K735" s="24" t="s">
        <v>544</v>
      </c>
      <c r="L735" s="25">
        <f t="shared" si="161"/>
        <v>69003</v>
      </c>
      <c r="M735" s="26">
        <f t="shared" si="168"/>
        <v>0</v>
      </c>
      <c r="N735" s="27">
        <f t="shared" si="169"/>
        <v>0</v>
      </c>
      <c r="O735" s="27">
        <f t="shared" si="170"/>
        <v>0</v>
      </c>
    </row>
    <row r="736" spans="1:15" ht="13.2" x14ac:dyDescent="0.25">
      <c r="A736" s="13" t="s">
        <v>545</v>
      </c>
      <c r="B736" s="17">
        <f t="shared" si="162"/>
        <v>67814</v>
      </c>
      <c r="C736" s="5">
        <f>125</f>
        <v>125</v>
      </c>
      <c r="D736" s="6">
        <f t="shared" si="163"/>
        <v>85738.09</v>
      </c>
      <c r="E736" s="6">
        <f t="shared" si="164"/>
        <v>5.6784421111111101</v>
      </c>
      <c r="F736" s="6">
        <f>SUM($D$8:D736)</f>
        <v>29220321.480000056</v>
      </c>
      <c r="G736" s="6">
        <f t="shared" si="165"/>
        <v>414261.91000000003</v>
      </c>
      <c r="H736" s="23">
        <f t="shared" si="166"/>
        <v>-0.27852381999999998</v>
      </c>
      <c r="I736" s="31">
        <f t="shared" si="160"/>
        <v>0.99108723775999996</v>
      </c>
      <c r="J736" s="16">
        <f t="shared" si="167"/>
        <v>102.44602118884409</v>
      </c>
      <c r="K736" s="24" t="s">
        <v>545</v>
      </c>
      <c r="L736" s="25">
        <f t="shared" si="161"/>
        <v>69034</v>
      </c>
      <c r="M736" s="26">
        <f t="shared" si="168"/>
        <v>0</v>
      </c>
      <c r="N736" s="27">
        <f t="shared" si="169"/>
        <v>0</v>
      </c>
      <c r="O736" s="27">
        <f t="shared" si="170"/>
        <v>0</v>
      </c>
    </row>
    <row r="737" spans="1:15" ht="13.2" x14ac:dyDescent="0.25">
      <c r="A737" s="13" t="s">
        <v>646</v>
      </c>
      <c r="B737" s="17">
        <f t="shared" si="162"/>
        <v>67845</v>
      </c>
      <c r="C737" s="5">
        <f>125</f>
        <v>125</v>
      </c>
      <c r="D737" s="6">
        <f t="shared" si="163"/>
        <v>85863.09</v>
      </c>
      <c r="E737" s="6">
        <f t="shared" si="164"/>
        <v>6.3929261944444438</v>
      </c>
      <c r="F737" s="6">
        <f>SUM($D$8:D737)</f>
        <v>29306184.570000056</v>
      </c>
      <c r="G737" s="6">
        <f t="shared" si="165"/>
        <v>414136.91000000003</v>
      </c>
      <c r="H737" s="23">
        <f t="shared" si="166"/>
        <v>-0.27827382000000001</v>
      </c>
      <c r="I737" s="31">
        <f t="shared" si="160"/>
        <v>0.99109523775999997</v>
      </c>
      <c r="J737" s="16">
        <f t="shared" si="167"/>
        <v>102.74426173592889</v>
      </c>
      <c r="K737" s="24" t="s">
        <v>646</v>
      </c>
      <c r="L737" s="25">
        <f t="shared" si="161"/>
        <v>69065</v>
      </c>
      <c r="M737" s="26">
        <f t="shared" si="168"/>
        <v>0</v>
      </c>
      <c r="N737" s="27">
        <f t="shared" si="169"/>
        <v>0</v>
      </c>
      <c r="O737" s="27">
        <f t="shared" si="170"/>
        <v>0</v>
      </c>
    </row>
    <row r="738" spans="1:15" ht="13.2" x14ac:dyDescent="0.25">
      <c r="A738" s="13" t="s">
        <v>647</v>
      </c>
      <c r="B738" s="17">
        <f t="shared" si="162"/>
        <v>67875</v>
      </c>
      <c r="C738" s="5">
        <f>125</f>
        <v>125</v>
      </c>
      <c r="D738" s="6">
        <f t="shared" si="163"/>
        <v>85988.09</v>
      </c>
      <c r="E738" s="6">
        <f t="shared" si="164"/>
        <v>7.1084519444444441</v>
      </c>
      <c r="F738" s="6">
        <f>SUM($D$8:D738)</f>
        <v>29392172.660000056</v>
      </c>
      <c r="G738" s="6">
        <f t="shared" si="165"/>
        <v>414011.91000000003</v>
      </c>
      <c r="H738" s="23">
        <f t="shared" si="166"/>
        <v>-0.27802382000000003</v>
      </c>
      <c r="I738" s="31">
        <f t="shared" si="160"/>
        <v>0.99110323775999998</v>
      </c>
      <c r="J738" s="16">
        <f t="shared" si="167"/>
        <v>103.04292879844239</v>
      </c>
      <c r="K738" s="24" t="s">
        <v>647</v>
      </c>
      <c r="L738" s="25">
        <f t="shared" si="161"/>
        <v>69093</v>
      </c>
      <c r="M738" s="26">
        <f t="shared" si="168"/>
        <v>0</v>
      </c>
      <c r="N738" s="27">
        <f t="shared" si="169"/>
        <v>0</v>
      </c>
      <c r="O738" s="27">
        <f t="shared" si="170"/>
        <v>0</v>
      </c>
    </row>
    <row r="739" spans="1:15" ht="13.2" x14ac:dyDescent="0.25">
      <c r="A739" s="13" t="s">
        <v>648</v>
      </c>
      <c r="B739" s="17">
        <f t="shared" si="162"/>
        <v>67906</v>
      </c>
      <c r="C739" s="5">
        <f>125</f>
        <v>125</v>
      </c>
      <c r="D739" s="6">
        <f t="shared" si="163"/>
        <v>86113.09</v>
      </c>
      <c r="E739" s="6">
        <f t="shared" si="164"/>
        <v>7.825019361111111</v>
      </c>
      <c r="F739" s="6">
        <f>SUM($D$8:D739)</f>
        <v>29478285.750000056</v>
      </c>
      <c r="G739" s="6">
        <f t="shared" si="165"/>
        <v>413886.91000000003</v>
      </c>
      <c r="H739" s="23">
        <f t="shared" si="166"/>
        <v>-0.27777382</v>
      </c>
      <c r="I739" s="31">
        <f t="shared" si="160"/>
        <v>0.99111123775999999</v>
      </c>
      <c r="J739" s="16">
        <f t="shared" si="167"/>
        <v>103.34202208352464</v>
      </c>
      <c r="K739" s="24" t="s">
        <v>648</v>
      </c>
      <c r="L739" s="25">
        <f t="shared" si="161"/>
        <v>69124</v>
      </c>
      <c r="M739" s="26">
        <f t="shared" si="168"/>
        <v>0</v>
      </c>
      <c r="N739" s="27">
        <f t="shared" si="169"/>
        <v>0</v>
      </c>
      <c r="O739" s="27">
        <f t="shared" si="170"/>
        <v>0</v>
      </c>
    </row>
    <row r="740" spans="1:15" ht="13.2" x14ac:dyDescent="0.25">
      <c r="A740" s="13" t="s">
        <v>649</v>
      </c>
      <c r="B740" s="17">
        <f t="shared" si="162"/>
        <v>67936</v>
      </c>
      <c r="C740" s="5">
        <f>125</f>
        <v>125</v>
      </c>
      <c r="D740" s="6">
        <f t="shared" si="163"/>
        <v>86238.09</v>
      </c>
      <c r="E740" s="6">
        <f t="shared" si="164"/>
        <v>8.5426284444444445</v>
      </c>
      <c r="F740" s="6">
        <f>SUM($D$8:D740)</f>
        <v>29564523.840000056</v>
      </c>
      <c r="G740" s="6">
        <f t="shared" si="165"/>
        <v>413761.91000000003</v>
      </c>
      <c r="H740" s="23">
        <f t="shared" si="166"/>
        <v>-0.27752381999999998</v>
      </c>
      <c r="I740" s="31">
        <f t="shared" si="160"/>
        <v>0.99111923775999999</v>
      </c>
      <c r="J740" s="16">
        <f t="shared" si="167"/>
        <v>103.64154129753534</v>
      </c>
      <c r="K740" s="24" t="s">
        <v>649</v>
      </c>
      <c r="L740" s="25">
        <f t="shared" si="161"/>
        <v>69154</v>
      </c>
      <c r="M740" s="26">
        <f t="shared" si="168"/>
        <v>0</v>
      </c>
      <c r="N740" s="27">
        <f t="shared" si="169"/>
        <v>0</v>
      </c>
      <c r="O740" s="27">
        <f t="shared" si="170"/>
        <v>0</v>
      </c>
    </row>
    <row r="741" spans="1:15" ht="13.2" x14ac:dyDescent="0.25">
      <c r="A741" s="13" t="s">
        <v>544</v>
      </c>
      <c r="B741" s="17">
        <f t="shared" si="162"/>
        <v>67967</v>
      </c>
      <c r="C741" s="5">
        <f>125</f>
        <v>125</v>
      </c>
      <c r="D741" s="6">
        <f t="shared" si="163"/>
        <v>86371.62999999999</v>
      </c>
      <c r="E741" s="6">
        <f t="shared" si="164"/>
        <v>0.71872191666666663</v>
      </c>
      <c r="F741" s="6">
        <f>SUM($D$8:D741)</f>
        <v>29650895.470000055</v>
      </c>
      <c r="G741" s="6">
        <f t="shared" si="165"/>
        <v>413628.37</v>
      </c>
      <c r="H741" s="23">
        <f t="shared" si="166"/>
        <v>-0.27725674</v>
      </c>
      <c r="I741" s="31">
        <f t="shared" si="160"/>
        <v>0.99112778432000004</v>
      </c>
      <c r="J741" s="16">
        <f t="shared" si="167"/>
        <v>103.94543295239185</v>
      </c>
      <c r="K741" s="24" t="s">
        <v>544</v>
      </c>
      <c r="L741" s="25">
        <f t="shared" si="161"/>
        <v>69185</v>
      </c>
      <c r="M741" s="26">
        <f t="shared" si="168"/>
        <v>0</v>
      </c>
      <c r="N741" s="27">
        <f t="shared" si="169"/>
        <v>0</v>
      </c>
      <c r="O741" s="27">
        <f t="shared" si="170"/>
        <v>0</v>
      </c>
    </row>
    <row r="742" spans="1:15" ht="13.2" x14ac:dyDescent="0.25">
      <c r="A742" s="13" t="s">
        <v>545</v>
      </c>
      <c r="B742" s="17">
        <f t="shared" si="162"/>
        <v>67996</v>
      </c>
      <c r="C742" s="5">
        <f>125</f>
        <v>125</v>
      </c>
      <c r="D742" s="6">
        <f t="shared" si="163"/>
        <v>86496.62999999999</v>
      </c>
      <c r="E742" s="6">
        <f t="shared" si="164"/>
        <v>1.4385549444444445</v>
      </c>
      <c r="F742" s="6">
        <f>SUM($D$8:D742)</f>
        <v>29737392.100000054</v>
      </c>
      <c r="G742" s="6">
        <f t="shared" si="165"/>
        <v>413503.37</v>
      </c>
      <c r="H742" s="23">
        <f t="shared" si="166"/>
        <v>-0.27700674000000003</v>
      </c>
      <c r="I742" s="31">
        <f t="shared" si="160"/>
        <v>0.99113578432000005</v>
      </c>
      <c r="J742" s="16">
        <f t="shared" si="167"/>
        <v>104.24583895685608</v>
      </c>
      <c r="K742" s="24" t="s">
        <v>545</v>
      </c>
      <c r="L742" s="25">
        <f t="shared" si="161"/>
        <v>69215</v>
      </c>
      <c r="M742" s="26">
        <f t="shared" si="168"/>
        <v>0</v>
      </c>
      <c r="N742" s="27">
        <f t="shared" si="169"/>
        <v>0</v>
      </c>
      <c r="O742" s="27">
        <f t="shared" si="170"/>
        <v>0</v>
      </c>
    </row>
    <row r="743" spans="1:15" ht="13.2" x14ac:dyDescent="0.25">
      <c r="A743" s="13" t="s">
        <v>544</v>
      </c>
      <c r="B743" s="17">
        <f t="shared" si="162"/>
        <v>68026</v>
      </c>
      <c r="C743" s="5">
        <f>125</f>
        <v>125</v>
      </c>
      <c r="D743" s="6">
        <f t="shared" si="163"/>
        <v>86621.62999999999</v>
      </c>
      <c r="E743" s="6">
        <f t="shared" si="164"/>
        <v>2.1593601944444445</v>
      </c>
      <c r="F743" s="6">
        <f>SUM($D$8:D743)</f>
        <v>29824013.730000053</v>
      </c>
      <c r="G743" s="6">
        <f t="shared" si="165"/>
        <v>413378.37</v>
      </c>
      <c r="H743" s="23">
        <f t="shared" si="166"/>
        <v>-0.27675674000000006</v>
      </c>
      <c r="I743" s="31">
        <f t="shared" si="160"/>
        <v>0.99114378431999994</v>
      </c>
      <c r="J743" s="16">
        <f t="shared" si="167"/>
        <v>104.5466700023532</v>
      </c>
      <c r="K743" s="24" t="s">
        <v>544</v>
      </c>
      <c r="L743" s="25">
        <f t="shared" si="161"/>
        <v>69246</v>
      </c>
      <c r="M743" s="26">
        <f t="shared" si="168"/>
        <v>0</v>
      </c>
      <c r="N743" s="27">
        <f t="shared" si="169"/>
        <v>0</v>
      </c>
      <c r="O743" s="27">
        <f t="shared" si="170"/>
        <v>0</v>
      </c>
    </row>
    <row r="744" spans="1:15" ht="13.2" x14ac:dyDescent="0.25">
      <c r="A744" s="13" t="s">
        <v>545</v>
      </c>
      <c r="B744" s="17">
        <f t="shared" si="162"/>
        <v>68057</v>
      </c>
      <c r="C744" s="5">
        <f>125</f>
        <v>125</v>
      </c>
      <c r="D744" s="6">
        <f t="shared" si="163"/>
        <v>86746.62999999999</v>
      </c>
      <c r="E744" s="6">
        <f t="shared" si="164"/>
        <v>2.8812071111111113</v>
      </c>
      <c r="F744" s="6">
        <f>SUM($D$8:D744)</f>
        <v>29910760.360000052</v>
      </c>
      <c r="G744" s="6">
        <f t="shared" si="165"/>
        <v>413253.37</v>
      </c>
      <c r="H744" s="23">
        <f t="shared" si="166"/>
        <v>-0.27650674000000003</v>
      </c>
      <c r="I744" s="31">
        <f t="shared" si="160"/>
        <v>0.99115178431999995</v>
      </c>
      <c r="J744" s="16">
        <f t="shared" si="167"/>
        <v>104.84792579206945</v>
      </c>
      <c r="K744" s="24" t="s">
        <v>545</v>
      </c>
      <c r="L744" s="25">
        <f t="shared" si="161"/>
        <v>69277</v>
      </c>
      <c r="M744" s="26">
        <f t="shared" si="168"/>
        <v>0</v>
      </c>
      <c r="N744" s="27">
        <f t="shared" si="169"/>
        <v>0</v>
      </c>
      <c r="O744" s="27">
        <f t="shared" si="170"/>
        <v>0</v>
      </c>
    </row>
    <row r="745" spans="1:15" ht="13.2" x14ac:dyDescent="0.25">
      <c r="A745" s="13" t="s">
        <v>650</v>
      </c>
      <c r="B745" s="17">
        <f t="shared" si="162"/>
        <v>68087</v>
      </c>
      <c r="C745" s="5">
        <f>125</f>
        <v>125</v>
      </c>
      <c r="D745" s="6">
        <f t="shared" si="163"/>
        <v>86871.62999999999</v>
      </c>
      <c r="E745" s="6">
        <f t="shared" si="164"/>
        <v>3.6040956944444442</v>
      </c>
      <c r="F745" s="6">
        <f>SUM($D$8:D745)</f>
        <v>29997631.990000051</v>
      </c>
      <c r="G745" s="6">
        <f t="shared" si="165"/>
        <v>413128.37</v>
      </c>
      <c r="H745" s="23">
        <f t="shared" si="166"/>
        <v>-0.27625674</v>
      </c>
      <c r="I745" s="31">
        <f t="shared" ref="I745:I808" si="171">1-64*($M$5-0.004*$C$2)/$C$2*H745</f>
        <v>0.99115978431999996</v>
      </c>
      <c r="J745" s="16">
        <f t="shared" si="167"/>
        <v>105.14960602842984</v>
      </c>
      <c r="K745" s="24" t="s">
        <v>650</v>
      </c>
      <c r="L745" s="25">
        <f t="shared" si="161"/>
        <v>69307</v>
      </c>
      <c r="M745" s="26">
        <f t="shared" si="168"/>
        <v>0</v>
      </c>
      <c r="N745" s="27">
        <f t="shared" si="169"/>
        <v>0</v>
      </c>
      <c r="O745" s="27">
        <f t="shared" si="170"/>
        <v>0</v>
      </c>
    </row>
    <row r="746" spans="1:15" ht="13.2" x14ac:dyDescent="0.25">
      <c r="A746" s="13" t="s">
        <v>651</v>
      </c>
      <c r="B746" s="17">
        <f t="shared" si="162"/>
        <v>68118</v>
      </c>
      <c r="C746" s="5">
        <f>125</f>
        <v>125</v>
      </c>
      <c r="D746" s="6">
        <f t="shared" si="163"/>
        <v>86996.62999999999</v>
      </c>
      <c r="E746" s="6">
        <f t="shared" si="164"/>
        <v>4.3280259444444447</v>
      </c>
      <c r="F746" s="6">
        <f>SUM($D$8:D746)</f>
        <v>30084628.620000049</v>
      </c>
      <c r="G746" s="6">
        <f t="shared" si="165"/>
        <v>413003.37</v>
      </c>
      <c r="H746" s="23">
        <f t="shared" si="166"/>
        <v>-0.27600674000000003</v>
      </c>
      <c r="I746" s="31">
        <f t="shared" si="171"/>
        <v>0.99116778431999997</v>
      </c>
      <c r="J746" s="16">
        <f t="shared" si="167"/>
        <v>105.45171041310203</v>
      </c>
      <c r="K746" s="24" t="s">
        <v>651</v>
      </c>
      <c r="L746" s="25">
        <f t="shared" si="161"/>
        <v>69338</v>
      </c>
      <c r="M746" s="26">
        <f t="shared" si="168"/>
        <v>0</v>
      </c>
      <c r="N746" s="27">
        <f t="shared" si="169"/>
        <v>0</v>
      </c>
      <c r="O746" s="27">
        <f t="shared" si="170"/>
        <v>0</v>
      </c>
    </row>
    <row r="747" spans="1:15" ht="13.2" x14ac:dyDescent="0.25">
      <c r="A747" s="13" t="s">
        <v>652</v>
      </c>
      <c r="B747" s="17">
        <f t="shared" si="162"/>
        <v>68148</v>
      </c>
      <c r="C747" s="5">
        <f>125</f>
        <v>125</v>
      </c>
      <c r="D747" s="6">
        <f t="shared" si="163"/>
        <v>87121.62999999999</v>
      </c>
      <c r="E747" s="6">
        <f t="shared" si="164"/>
        <v>5.0529978611111117</v>
      </c>
      <c r="F747" s="6">
        <f>SUM($D$8:D747)</f>
        <v>30171750.250000048</v>
      </c>
      <c r="G747" s="6">
        <f t="shared" si="165"/>
        <v>412878.37</v>
      </c>
      <c r="H747" s="23">
        <f t="shared" si="166"/>
        <v>-0.27575674000000006</v>
      </c>
      <c r="I747" s="31">
        <f t="shared" si="171"/>
        <v>0.99117578431999998</v>
      </c>
      <c r="J747" s="16">
        <f t="shared" si="167"/>
        <v>105.75423864700028</v>
      </c>
      <c r="K747" s="24" t="s">
        <v>652</v>
      </c>
      <c r="L747" s="25">
        <f t="shared" si="161"/>
        <v>69368</v>
      </c>
      <c r="M747" s="26">
        <f t="shared" si="168"/>
        <v>0</v>
      </c>
      <c r="N747" s="27">
        <f t="shared" si="169"/>
        <v>0</v>
      </c>
      <c r="O747" s="27">
        <f t="shared" si="170"/>
        <v>0</v>
      </c>
    </row>
    <row r="748" spans="1:15" ht="13.2" x14ac:dyDescent="0.25">
      <c r="A748" s="13" t="s">
        <v>653</v>
      </c>
      <c r="B748" s="17">
        <f t="shared" si="162"/>
        <v>68179</v>
      </c>
      <c r="C748" s="5">
        <f>125</f>
        <v>125</v>
      </c>
      <c r="D748" s="6">
        <f t="shared" si="163"/>
        <v>87246.62999999999</v>
      </c>
      <c r="E748" s="6">
        <f t="shared" si="164"/>
        <v>5.7790114444444445</v>
      </c>
      <c r="F748" s="6">
        <f>SUM($D$8:D748)</f>
        <v>30258996.880000047</v>
      </c>
      <c r="G748" s="6">
        <f t="shared" si="165"/>
        <v>412753.37</v>
      </c>
      <c r="H748" s="23">
        <f t="shared" si="166"/>
        <v>-0.27550674000000003</v>
      </c>
      <c r="I748" s="31">
        <f t="shared" si="171"/>
        <v>0.99118378431999998</v>
      </c>
      <c r="J748" s="16">
        <f t="shared" si="167"/>
        <v>106.0571904302891</v>
      </c>
      <c r="K748" s="24" t="s">
        <v>653</v>
      </c>
      <c r="L748" s="25">
        <f t="shared" si="161"/>
        <v>69399</v>
      </c>
      <c r="M748" s="26">
        <f t="shared" si="168"/>
        <v>0</v>
      </c>
      <c r="N748" s="27">
        <f t="shared" si="169"/>
        <v>0</v>
      </c>
      <c r="O748" s="27">
        <f t="shared" si="170"/>
        <v>0</v>
      </c>
    </row>
    <row r="749" spans="1:15" ht="13.2" x14ac:dyDescent="0.25">
      <c r="A749" s="13" t="s">
        <v>544</v>
      </c>
      <c r="B749" s="17">
        <f t="shared" si="162"/>
        <v>68210</v>
      </c>
      <c r="C749" s="5">
        <f>125</f>
        <v>125</v>
      </c>
      <c r="D749" s="6">
        <f t="shared" si="163"/>
        <v>87371.62999999999</v>
      </c>
      <c r="E749" s="6">
        <f t="shared" si="164"/>
        <v>6.5060666944444447</v>
      </c>
      <c r="F749" s="6">
        <f>SUM($D$8:D749)</f>
        <v>30346368.510000046</v>
      </c>
      <c r="G749" s="6">
        <f t="shared" si="165"/>
        <v>412628.37</v>
      </c>
      <c r="H749" s="23">
        <f t="shared" si="166"/>
        <v>-0.27525674</v>
      </c>
      <c r="I749" s="31">
        <f t="shared" si="171"/>
        <v>0.99119178431999999</v>
      </c>
      <c r="J749" s="16">
        <f t="shared" si="167"/>
        <v>106.36056546238719</v>
      </c>
      <c r="K749" s="24" t="s">
        <v>544</v>
      </c>
      <c r="L749" s="25">
        <f t="shared" si="161"/>
        <v>69430</v>
      </c>
      <c r="M749" s="26">
        <f t="shared" si="168"/>
        <v>0</v>
      </c>
      <c r="N749" s="27">
        <f t="shared" si="169"/>
        <v>0</v>
      </c>
      <c r="O749" s="27">
        <f t="shared" si="170"/>
        <v>0</v>
      </c>
    </row>
    <row r="750" spans="1:15" ht="13.2" x14ac:dyDescent="0.25">
      <c r="A750" s="13" t="s">
        <v>545</v>
      </c>
      <c r="B750" s="17">
        <f t="shared" si="162"/>
        <v>68240</v>
      </c>
      <c r="C750" s="5">
        <f>125</f>
        <v>125</v>
      </c>
      <c r="D750" s="6">
        <f t="shared" si="163"/>
        <v>87496.62999999999</v>
      </c>
      <c r="E750" s="6">
        <f t="shared" si="164"/>
        <v>7.2341636111111116</v>
      </c>
      <c r="F750" s="6">
        <f>SUM($D$8:D750)</f>
        <v>30433865.140000045</v>
      </c>
      <c r="G750" s="6">
        <f t="shared" si="165"/>
        <v>412503.37</v>
      </c>
      <c r="H750" s="23">
        <f t="shared" si="166"/>
        <v>-0.27500674000000003</v>
      </c>
      <c r="I750" s="31">
        <f t="shared" si="171"/>
        <v>0.99119978432</v>
      </c>
      <c r="J750" s="16">
        <f t="shared" si="167"/>
        <v>106.66436344197132</v>
      </c>
      <c r="K750" s="24" t="s">
        <v>545</v>
      </c>
      <c r="L750" s="25">
        <f t="shared" si="161"/>
        <v>69458</v>
      </c>
      <c r="M750" s="26">
        <f t="shared" si="168"/>
        <v>0</v>
      </c>
      <c r="N750" s="27">
        <f t="shared" si="169"/>
        <v>0</v>
      </c>
      <c r="O750" s="27">
        <f t="shared" si="170"/>
        <v>0</v>
      </c>
    </row>
    <row r="751" spans="1:15" ht="13.2" x14ac:dyDescent="0.25">
      <c r="A751" s="13" t="s">
        <v>544</v>
      </c>
      <c r="B751" s="17">
        <f t="shared" si="162"/>
        <v>68271</v>
      </c>
      <c r="C751" s="5">
        <f>125</f>
        <v>125</v>
      </c>
      <c r="D751" s="6">
        <f t="shared" si="163"/>
        <v>87621.62999999999</v>
      </c>
      <c r="E751" s="6">
        <f t="shared" si="164"/>
        <v>7.9633021944444451</v>
      </c>
      <c r="F751" s="6">
        <f>SUM($D$8:D751)</f>
        <v>30521486.770000044</v>
      </c>
      <c r="G751" s="6">
        <f t="shared" si="165"/>
        <v>412378.37</v>
      </c>
      <c r="H751" s="23">
        <f t="shared" si="166"/>
        <v>-0.27475674000000005</v>
      </c>
      <c r="I751" s="31">
        <f t="shared" si="171"/>
        <v>0.99120778432000001</v>
      </c>
      <c r="J751" s="16">
        <f t="shared" si="167"/>
        <v>106.96858406698018</v>
      </c>
      <c r="K751" s="24" t="s">
        <v>544</v>
      </c>
      <c r="L751" s="25">
        <f t="shared" si="161"/>
        <v>69489</v>
      </c>
      <c r="M751" s="26">
        <f t="shared" si="168"/>
        <v>0</v>
      </c>
      <c r="N751" s="27">
        <f t="shared" si="169"/>
        <v>0</v>
      </c>
      <c r="O751" s="27">
        <f t="shared" si="170"/>
        <v>0</v>
      </c>
    </row>
    <row r="752" spans="1:15" ht="13.2" x14ac:dyDescent="0.25">
      <c r="A752" s="13" t="s">
        <v>545</v>
      </c>
      <c r="B752" s="17">
        <f t="shared" si="162"/>
        <v>68301</v>
      </c>
      <c r="C752" s="5">
        <f>125</f>
        <v>125</v>
      </c>
      <c r="D752" s="6">
        <f t="shared" si="163"/>
        <v>87746.62999999999</v>
      </c>
      <c r="E752" s="6">
        <f t="shared" si="164"/>
        <v>8.6934824444444452</v>
      </c>
      <c r="F752" s="6">
        <f>SUM($D$8:D752)</f>
        <v>30609233.400000043</v>
      </c>
      <c r="G752" s="6">
        <f t="shared" si="165"/>
        <v>412253.37</v>
      </c>
      <c r="H752" s="23">
        <f t="shared" si="166"/>
        <v>-0.27450674000000003</v>
      </c>
      <c r="I752" s="31">
        <f t="shared" si="171"/>
        <v>0.99121578432000002</v>
      </c>
      <c r="J752" s="16">
        <f t="shared" si="167"/>
        <v>107.2732270346182</v>
      </c>
      <c r="K752" s="24" t="s">
        <v>545</v>
      </c>
      <c r="L752" s="25">
        <f t="shared" si="161"/>
        <v>69519</v>
      </c>
      <c r="M752" s="26">
        <f t="shared" si="168"/>
        <v>0</v>
      </c>
      <c r="N752" s="27">
        <f t="shared" si="169"/>
        <v>0</v>
      </c>
      <c r="O752" s="27">
        <f t="shared" si="170"/>
        <v>0</v>
      </c>
    </row>
    <row r="753" spans="1:15" ht="13.2" x14ac:dyDescent="0.25">
      <c r="A753" s="13" t="s">
        <v>654</v>
      </c>
      <c r="B753" s="17">
        <f t="shared" si="162"/>
        <v>68332</v>
      </c>
      <c r="C753" s="5">
        <f>125</f>
        <v>125</v>
      </c>
      <c r="D753" s="6">
        <f t="shared" si="163"/>
        <v>87880.319999999992</v>
      </c>
      <c r="E753" s="6">
        <f t="shared" si="164"/>
        <v>0.73129433333333338</v>
      </c>
      <c r="F753" s="6">
        <f>SUM($D$8:D753)</f>
        <v>30697113.720000044</v>
      </c>
      <c r="G753" s="6">
        <f t="shared" si="165"/>
        <v>412119.68</v>
      </c>
      <c r="H753" s="23">
        <f t="shared" si="166"/>
        <v>-0.27423936000000004</v>
      </c>
      <c r="I753" s="31">
        <f t="shared" si="171"/>
        <v>0.99122434047999997</v>
      </c>
      <c r="J753" s="16">
        <f t="shared" si="167"/>
        <v>107.58245415211162</v>
      </c>
      <c r="K753" s="24" t="s">
        <v>654</v>
      </c>
      <c r="L753" s="25">
        <f t="shared" si="161"/>
        <v>69550</v>
      </c>
      <c r="M753" s="26">
        <f t="shared" si="168"/>
        <v>0</v>
      </c>
      <c r="N753" s="27">
        <f t="shared" si="169"/>
        <v>0</v>
      </c>
      <c r="O753" s="27">
        <f t="shared" si="170"/>
        <v>0</v>
      </c>
    </row>
    <row r="754" spans="1:15" ht="13.2" x14ac:dyDescent="0.25">
      <c r="A754" s="13" t="s">
        <v>655</v>
      </c>
      <c r="B754" s="17">
        <f t="shared" si="162"/>
        <v>68361</v>
      </c>
      <c r="C754" s="5">
        <f>125</f>
        <v>125</v>
      </c>
      <c r="D754" s="6">
        <f t="shared" si="163"/>
        <v>88005.319999999992</v>
      </c>
      <c r="E754" s="6">
        <f t="shared" si="164"/>
        <v>1.4636997777777778</v>
      </c>
      <c r="F754" s="6">
        <f>SUM($D$8:D754)</f>
        <v>30785119.040000044</v>
      </c>
      <c r="G754" s="6">
        <f t="shared" si="165"/>
        <v>411994.68</v>
      </c>
      <c r="H754" s="23">
        <f t="shared" si="166"/>
        <v>-0.27398936000000002</v>
      </c>
      <c r="I754" s="31">
        <f t="shared" si="171"/>
        <v>0.99123234047999997</v>
      </c>
      <c r="J754" s="16">
        <f t="shared" si="167"/>
        <v>107.88797743087248</v>
      </c>
      <c r="K754" s="24" t="s">
        <v>655</v>
      </c>
      <c r="L754" s="25">
        <f t="shared" si="161"/>
        <v>69580</v>
      </c>
      <c r="M754" s="26">
        <f t="shared" si="168"/>
        <v>0</v>
      </c>
      <c r="N754" s="27">
        <f t="shared" si="169"/>
        <v>0</v>
      </c>
      <c r="O754" s="27">
        <f t="shared" si="170"/>
        <v>0</v>
      </c>
    </row>
    <row r="755" spans="1:15" ht="13.2" x14ac:dyDescent="0.25">
      <c r="A755" s="13" t="s">
        <v>656</v>
      </c>
      <c r="B755" s="17">
        <f t="shared" si="162"/>
        <v>68391</v>
      </c>
      <c r="C755" s="5">
        <f>125</f>
        <v>125</v>
      </c>
      <c r="D755" s="6">
        <f t="shared" si="163"/>
        <v>88130.319999999992</v>
      </c>
      <c r="E755" s="6">
        <f t="shared" si="164"/>
        <v>2.1970774444444445</v>
      </c>
      <c r="F755" s="6">
        <f>SUM($D$8:D755)</f>
        <v>30873249.360000044</v>
      </c>
      <c r="G755" s="6">
        <f t="shared" si="165"/>
        <v>411869.68</v>
      </c>
      <c r="H755" s="23">
        <f t="shared" si="166"/>
        <v>-0.27373935999999999</v>
      </c>
      <c r="I755" s="31">
        <f t="shared" si="171"/>
        <v>0.99124034047999998</v>
      </c>
      <c r="J755" s="16">
        <f t="shared" si="167"/>
        <v>108.19392213635949</v>
      </c>
      <c r="K755" s="24" t="s">
        <v>656</v>
      </c>
      <c r="L755" s="25">
        <f t="shared" si="161"/>
        <v>69611</v>
      </c>
      <c r="M755" s="26">
        <f t="shared" si="168"/>
        <v>0</v>
      </c>
      <c r="N755" s="27">
        <f t="shared" si="169"/>
        <v>0</v>
      </c>
      <c r="O755" s="27">
        <f t="shared" si="170"/>
        <v>0</v>
      </c>
    </row>
    <row r="756" spans="1:15" ht="13.2" x14ac:dyDescent="0.25">
      <c r="A756" s="13" t="s">
        <v>657</v>
      </c>
      <c r="B756" s="17">
        <f t="shared" si="162"/>
        <v>68422</v>
      </c>
      <c r="C756" s="5">
        <f>125</f>
        <v>125</v>
      </c>
      <c r="D756" s="6">
        <f t="shared" si="163"/>
        <v>88255.319999999992</v>
      </c>
      <c r="E756" s="6">
        <f t="shared" si="164"/>
        <v>2.9314967777777778</v>
      </c>
      <c r="F756" s="6">
        <f>SUM($D$8:D756)</f>
        <v>30961504.680000044</v>
      </c>
      <c r="G756" s="6">
        <f t="shared" si="165"/>
        <v>411744.68</v>
      </c>
      <c r="H756" s="23">
        <f t="shared" si="166"/>
        <v>-0.27348936000000001</v>
      </c>
      <c r="I756" s="31">
        <f t="shared" si="171"/>
        <v>0.99124834047999999</v>
      </c>
      <c r="J756" s="16">
        <f t="shared" si="167"/>
        <v>108.5002879627893</v>
      </c>
      <c r="K756" s="24" t="s">
        <v>657</v>
      </c>
      <c r="L756" s="25">
        <f t="shared" si="161"/>
        <v>69642</v>
      </c>
      <c r="M756" s="26">
        <f t="shared" si="168"/>
        <v>0</v>
      </c>
      <c r="N756" s="27">
        <f t="shared" si="169"/>
        <v>0</v>
      </c>
      <c r="O756" s="27">
        <f t="shared" si="170"/>
        <v>0</v>
      </c>
    </row>
    <row r="757" spans="1:15" ht="13.2" x14ac:dyDescent="0.25">
      <c r="A757" s="13" t="s">
        <v>544</v>
      </c>
      <c r="B757" s="17">
        <f t="shared" si="162"/>
        <v>68452</v>
      </c>
      <c r="C757" s="5">
        <f>125</f>
        <v>125</v>
      </c>
      <c r="D757" s="6">
        <f t="shared" si="163"/>
        <v>88380.319999999992</v>
      </c>
      <c r="E757" s="6">
        <f t="shared" si="164"/>
        <v>3.6669577777777778</v>
      </c>
      <c r="F757" s="6">
        <f>SUM($D$8:D757)</f>
        <v>31049885.000000045</v>
      </c>
      <c r="G757" s="6">
        <f t="shared" si="165"/>
        <v>411619.68</v>
      </c>
      <c r="H757" s="23">
        <f t="shared" si="166"/>
        <v>-0.27323936000000004</v>
      </c>
      <c r="I757" s="31">
        <f t="shared" si="171"/>
        <v>0.99125634048</v>
      </c>
      <c r="J757" s="16">
        <f t="shared" si="167"/>
        <v>108.80707460366386</v>
      </c>
      <c r="K757" s="24" t="s">
        <v>544</v>
      </c>
      <c r="L757" s="25">
        <f t="shared" si="161"/>
        <v>69672</v>
      </c>
      <c r="M757" s="26">
        <f t="shared" si="168"/>
        <v>0</v>
      </c>
      <c r="N757" s="27">
        <f t="shared" si="169"/>
        <v>0</v>
      </c>
      <c r="O757" s="27">
        <f t="shared" si="170"/>
        <v>0</v>
      </c>
    </row>
    <row r="758" spans="1:15" ht="13.2" x14ac:dyDescent="0.25">
      <c r="A758" s="13" t="s">
        <v>545</v>
      </c>
      <c r="B758" s="17">
        <f t="shared" si="162"/>
        <v>68483</v>
      </c>
      <c r="C758" s="5">
        <f>125</f>
        <v>125</v>
      </c>
      <c r="D758" s="6">
        <f t="shared" si="163"/>
        <v>88505.319999999992</v>
      </c>
      <c r="E758" s="6">
        <f t="shared" si="164"/>
        <v>4.4034604444444447</v>
      </c>
      <c r="F758" s="6">
        <f>SUM($D$8:D758)</f>
        <v>31138390.320000045</v>
      </c>
      <c r="G758" s="6">
        <f t="shared" si="165"/>
        <v>411494.68</v>
      </c>
      <c r="H758" s="23">
        <f t="shared" si="166"/>
        <v>-0.27298936000000001</v>
      </c>
      <c r="I758" s="31">
        <f t="shared" si="171"/>
        <v>0.99126434048000001</v>
      </c>
      <c r="J758" s="16">
        <f t="shared" si="167"/>
        <v>109.11428175177436</v>
      </c>
      <c r="K758" s="24" t="s">
        <v>545</v>
      </c>
      <c r="L758" s="25">
        <f t="shared" si="161"/>
        <v>69703</v>
      </c>
      <c r="M758" s="26">
        <f t="shared" si="168"/>
        <v>0</v>
      </c>
      <c r="N758" s="27">
        <f t="shared" si="169"/>
        <v>0</v>
      </c>
      <c r="O758" s="27">
        <f t="shared" si="170"/>
        <v>0</v>
      </c>
    </row>
    <row r="759" spans="1:15" ht="13.2" x14ac:dyDescent="0.25">
      <c r="A759" s="13" t="s">
        <v>544</v>
      </c>
      <c r="B759" s="17">
        <f t="shared" si="162"/>
        <v>68513</v>
      </c>
      <c r="C759" s="5">
        <f>125</f>
        <v>125</v>
      </c>
      <c r="D759" s="6">
        <f t="shared" si="163"/>
        <v>88630.319999999992</v>
      </c>
      <c r="E759" s="6">
        <f t="shared" si="164"/>
        <v>5.1410047777777779</v>
      </c>
      <c r="F759" s="6">
        <f>SUM($D$8:D759)</f>
        <v>31227020.640000045</v>
      </c>
      <c r="G759" s="6">
        <f t="shared" si="165"/>
        <v>411369.68</v>
      </c>
      <c r="H759" s="23">
        <f t="shared" si="166"/>
        <v>-0.27273935999999999</v>
      </c>
      <c r="I759" s="31">
        <f t="shared" si="171"/>
        <v>0.99127234048000001</v>
      </c>
      <c r="J759" s="16">
        <f t="shared" si="167"/>
        <v>109.42190909920505</v>
      </c>
      <c r="K759" s="24" t="s">
        <v>544</v>
      </c>
      <c r="L759" s="25">
        <f t="shared" si="161"/>
        <v>69733</v>
      </c>
      <c r="M759" s="26">
        <f t="shared" si="168"/>
        <v>0</v>
      </c>
      <c r="N759" s="27">
        <f t="shared" si="169"/>
        <v>0</v>
      </c>
      <c r="O759" s="27">
        <f t="shared" si="170"/>
        <v>0</v>
      </c>
    </row>
    <row r="760" spans="1:15" ht="13.2" x14ac:dyDescent="0.25">
      <c r="A760" s="13" t="s">
        <v>545</v>
      </c>
      <c r="B760" s="17">
        <f t="shared" si="162"/>
        <v>68544</v>
      </c>
      <c r="C760" s="5">
        <f>125</f>
        <v>125</v>
      </c>
      <c r="D760" s="6">
        <f t="shared" si="163"/>
        <v>88755.319999999992</v>
      </c>
      <c r="E760" s="6">
        <f t="shared" si="164"/>
        <v>5.8795907777777776</v>
      </c>
      <c r="F760" s="6">
        <f>SUM($D$8:D760)</f>
        <v>31315775.960000046</v>
      </c>
      <c r="G760" s="6">
        <f t="shared" si="165"/>
        <v>411244.68</v>
      </c>
      <c r="H760" s="23">
        <f t="shared" si="166"/>
        <v>-0.27248936000000001</v>
      </c>
      <c r="I760" s="31">
        <f t="shared" si="171"/>
        <v>0.99128034048000002</v>
      </c>
      <c r="J760" s="16">
        <f t="shared" si="167"/>
        <v>109.72995633733726</v>
      </c>
      <c r="K760" s="24" t="s">
        <v>545</v>
      </c>
      <c r="L760" s="25">
        <f t="shared" si="161"/>
        <v>69764</v>
      </c>
      <c r="M760" s="26">
        <f t="shared" si="168"/>
        <v>0</v>
      </c>
      <c r="N760" s="27">
        <f t="shared" si="169"/>
        <v>0</v>
      </c>
      <c r="O760" s="27">
        <f t="shared" si="170"/>
        <v>0</v>
      </c>
    </row>
    <row r="761" spans="1:15" ht="13.2" x14ac:dyDescent="0.25">
      <c r="A761" s="13" t="s">
        <v>658</v>
      </c>
      <c r="B761" s="17">
        <f t="shared" si="162"/>
        <v>68575</v>
      </c>
      <c r="C761" s="5">
        <f>125</f>
        <v>125</v>
      </c>
      <c r="D761" s="6">
        <f t="shared" si="163"/>
        <v>88880.319999999992</v>
      </c>
      <c r="E761" s="6">
        <f t="shared" si="164"/>
        <v>6.619218444444444</v>
      </c>
      <c r="F761" s="6">
        <f>SUM($D$8:D761)</f>
        <v>31404656.280000046</v>
      </c>
      <c r="G761" s="6">
        <f t="shared" si="165"/>
        <v>411119.68</v>
      </c>
      <c r="H761" s="23">
        <f t="shared" si="166"/>
        <v>-0.27223936000000004</v>
      </c>
      <c r="I761" s="31">
        <f t="shared" si="171"/>
        <v>0.99128834048000003</v>
      </c>
      <c r="J761" s="16">
        <f t="shared" si="167"/>
        <v>110.03842315685318</v>
      </c>
      <c r="K761" s="24" t="s">
        <v>658</v>
      </c>
      <c r="L761" s="25">
        <f t="shared" si="161"/>
        <v>69795</v>
      </c>
      <c r="M761" s="26">
        <f t="shared" si="168"/>
        <v>0</v>
      </c>
      <c r="N761" s="27">
        <f t="shared" si="169"/>
        <v>0</v>
      </c>
      <c r="O761" s="27">
        <f t="shared" si="170"/>
        <v>0</v>
      </c>
    </row>
    <row r="762" spans="1:15" ht="13.2" x14ac:dyDescent="0.25">
      <c r="A762" s="13" t="s">
        <v>659</v>
      </c>
      <c r="B762" s="17">
        <f t="shared" si="162"/>
        <v>68605</v>
      </c>
      <c r="C762" s="5">
        <f>125</f>
        <v>125</v>
      </c>
      <c r="D762" s="6">
        <f t="shared" si="163"/>
        <v>89005.319999999992</v>
      </c>
      <c r="E762" s="6">
        <f t="shared" si="164"/>
        <v>7.3598877777777769</v>
      </c>
      <c r="F762" s="6">
        <f>SUM($D$8:D762)</f>
        <v>31493661.600000046</v>
      </c>
      <c r="G762" s="6">
        <f t="shared" si="165"/>
        <v>410994.68</v>
      </c>
      <c r="H762" s="23">
        <f t="shared" si="166"/>
        <v>-0.27198936000000001</v>
      </c>
      <c r="I762" s="31">
        <f t="shared" si="171"/>
        <v>0.99129634048000004</v>
      </c>
      <c r="J762" s="16">
        <f t="shared" si="167"/>
        <v>110.34730924773986</v>
      </c>
      <c r="K762" s="24" t="s">
        <v>659</v>
      </c>
      <c r="L762" s="25">
        <f t="shared" si="161"/>
        <v>69823</v>
      </c>
      <c r="M762" s="26">
        <f t="shared" si="168"/>
        <v>0</v>
      </c>
      <c r="N762" s="27">
        <f t="shared" si="169"/>
        <v>0</v>
      </c>
      <c r="O762" s="27">
        <f t="shared" si="170"/>
        <v>0</v>
      </c>
    </row>
    <row r="763" spans="1:15" ht="13.2" x14ac:dyDescent="0.25">
      <c r="A763" s="13" t="s">
        <v>660</v>
      </c>
      <c r="B763" s="17">
        <f t="shared" si="162"/>
        <v>68636</v>
      </c>
      <c r="C763" s="5">
        <f>125</f>
        <v>125</v>
      </c>
      <c r="D763" s="6">
        <f t="shared" si="163"/>
        <v>89130.319999999992</v>
      </c>
      <c r="E763" s="6">
        <f t="shared" si="164"/>
        <v>8.1015987777777774</v>
      </c>
      <c r="F763" s="6">
        <f>SUM($D$8:D763)</f>
        <v>31582791.920000046</v>
      </c>
      <c r="G763" s="6">
        <f t="shared" si="165"/>
        <v>410869.68</v>
      </c>
      <c r="H763" s="23">
        <f t="shared" si="166"/>
        <v>-0.27173935999999999</v>
      </c>
      <c r="I763" s="31">
        <f t="shared" si="171"/>
        <v>0.99130434048000005</v>
      </c>
      <c r="J763" s="16">
        <f t="shared" si="167"/>
        <v>110.65661429929297</v>
      </c>
      <c r="K763" s="24" t="s">
        <v>660</v>
      </c>
      <c r="L763" s="25">
        <f t="shared" si="161"/>
        <v>69854</v>
      </c>
      <c r="M763" s="26">
        <f t="shared" si="168"/>
        <v>0</v>
      </c>
      <c r="N763" s="27">
        <f t="shared" si="169"/>
        <v>0</v>
      </c>
      <c r="O763" s="27">
        <f t="shared" si="170"/>
        <v>0</v>
      </c>
    </row>
    <row r="764" spans="1:15" ht="13.2" x14ac:dyDescent="0.25">
      <c r="A764" s="13" t="s">
        <v>661</v>
      </c>
      <c r="B764" s="17">
        <f t="shared" si="162"/>
        <v>68666</v>
      </c>
      <c r="C764" s="5">
        <f>125</f>
        <v>125</v>
      </c>
      <c r="D764" s="6">
        <f t="shared" si="163"/>
        <v>89255.319999999992</v>
      </c>
      <c r="E764" s="6">
        <f t="shared" si="164"/>
        <v>8.8443514444444435</v>
      </c>
      <c r="F764" s="6">
        <f>SUM($D$8:D764)</f>
        <v>31672047.240000047</v>
      </c>
      <c r="G764" s="6">
        <f t="shared" si="165"/>
        <v>410744.68</v>
      </c>
      <c r="H764" s="23">
        <f t="shared" si="166"/>
        <v>-0.27148936000000001</v>
      </c>
      <c r="I764" s="31">
        <f t="shared" si="171"/>
        <v>0.99131234048000005</v>
      </c>
      <c r="J764" s="16">
        <f t="shared" si="167"/>
        <v>110.96633800012087</v>
      </c>
      <c r="K764" s="24" t="s">
        <v>661</v>
      </c>
      <c r="L764" s="25">
        <f t="shared" si="161"/>
        <v>69884</v>
      </c>
      <c r="M764" s="26">
        <f t="shared" si="168"/>
        <v>0</v>
      </c>
      <c r="N764" s="27">
        <f t="shared" si="169"/>
        <v>0</v>
      </c>
      <c r="O764" s="27">
        <f t="shared" si="170"/>
        <v>0</v>
      </c>
    </row>
    <row r="765" spans="1:15" ht="13.2" x14ac:dyDescent="0.25">
      <c r="A765" s="13" t="s">
        <v>544</v>
      </c>
      <c r="B765" s="17">
        <f t="shared" si="162"/>
        <v>68697</v>
      </c>
      <c r="C765" s="5">
        <f>125</f>
        <v>125</v>
      </c>
      <c r="D765" s="6">
        <f t="shared" si="163"/>
        <v>89389.159999999989</v>
      </c>
      <c r="E765" s="6">
        <f t="shared" si="164"/>
        <v>0.74386800000000008</v>
      </c>
      <c r="F765" s="6">
        <f>SUM($D$8:D765)</f>
        <v>31761436.400000047</v>
      </c>
      <c r="G765" s="6">
        <f t="shared" si="165"/>
        <v>410610.84</v>
      </c>
      <c r="H765" s="23">
        <f t="shared" si="166"/>
        <v>-0.27122168000000002</v>
      </c>
      <c r="I765" s="31">
        <f t="shared" si="171"/>
        <v>0.99132090624000002</v>
      </c>
      <c r="J765" s="16">
        <f t="shared" si="167"/>
        <v>111.28086508844231</v>
      </c>
      <c r="K765" s="24" t="s">
        <v>544</v>
      </c>
      <c r="L765" s="25">
        <f t="shared" si="161"/>
        <v>69915</v>
      </c>
      <c r="M765" s="26">
        <f t="shared" si="168"/>
        <v>0</v>
      </c>
      <c r="N765" s="27">
        <f t="shared" si="169"/>
        <v>0</v>
      </c>
      <c r="O765" s="27">
        <f t="shared" si="170"/>
        <v>0</v>
      </c>
    </row>
    <row r="766" spans="1:15" ht="13.2" x14ac:dyDescent="0.25">
      <c r="A766" s="13" t="s">
        <v>545</v>
      </c>
      <c r="B766" s="17">
        <f t="shared" si="162"/>
        <v>68726</v>
      </c>
      <c r="C766" s="5">
        <f>125</f>
        <v>125</v>
      </c>
      <c r="D766" s="6">
        <f t="shared" si="163"/>
        <v>89514.159999999989</v>
      </c>
      <c r="E766" s="6">
        <f t="shared" si="164"/>
        <v>1.488847111111111</v>
      </c>
      <c r="F766" s="6">
        <f>SUM($D$8:D766)</f>
        <v>31850950.560000047</v>
      </c>
      <c r="G766" s="6">
        <f t="shared" si="165"/>
        <v>410485.84</v>
      </c>
      <c r="H766" s="23">
        <f t="shared" si="166"/>
        <v>-0.27097168000000005</v>
      </c>
      <c r="I766" s="31">
        <f t="shared" si="171"/>
        <v>0.99132890624000003</v>
      </c>
      <c r="J766" s="16">
        <f t="shared" si="167"/>
        <v>111.59146240620002</v>
      </c>
      <c r="K766" s="24" t="s">
        <v>545</v>
      </c>
      <c r="L766" s="25">
        <f t="shared" si="161"/>
        <v>69945</v>
      </c>
      <c r="M766" s="26">
        <f t="shared" si="168"/>
        <v>0</v>
      </c>
      <c r="N766" s="27">
        <f t="shared" si="169"/>
        <v>0</v>
      </c>
      <c r="O766" s="27">
        <f t="shared" si="170"/>
        <v>0</v>
      </c>
    </row>
    <row r="767" spans="1:15" ht="13.2" x14ac:dyDescent="0.25">
      <c r="A767" s="13" t="s">
        <v>544</v>
      </c>
      <c r="B767" s="17">
        <f t="shared" si="162"/>
        <v>68757</v>
      </c>
      <c r="C767" s="5">
        <f>125</f>
        <v>125</v>
      </c>
      <c r="D767" s="6">
        <f t="shared" si="163"/>
        <v>89639.159999999989</v>
      </c>
      <c r="E767" s="6">
        <f t="shared" si="164"/>
        <v>2.2347984444444444</v>
      </c>
      <c r="F767" s="6">
        <f>SUM($D$8:D767)</f>
        <v>31940589.720000047</v>
      </c>
      <c r="G767" s="6">
        <f t="shared" si="165"/>
        <v>410360.84</v>
      </c>
      <c r="H767" s="23">
        <f t="shared" si="166"/>
        <v>-0.27072168000000002</v>
      </c>
      <c r="I767" s="31">
        <f t="shared" si="171"/>
        <v>0.99133690624000004</v>
      </c>
      <c r="J767" s="16">
        <f t="shared" si="167"/>
        <v>111.90247743098941</v>
      </c>
      <c r="K767" s="24" t="s">
        <v>544</v>
      </c>
      <c r="L767" s="25">
        <f t="shared" si="161"/>
        <v>69976</v>
      </c>
      <c r="M767" s="26">
        <f t="shared" si="168"/>
        <v>0</v>
      </c>
      <c r="N767" s="27">
        <f t="shared" si="169"/>
        <v>0</v>
      </c>
      <c r="O767" s="27">
        <f t="shared" si="170"/>
        <v>0</v>
      </c>
    </row>
    <row r="768" spans="1:15" ht="13.2" x14ac:dyDescent="0.25">
      <c r="A768" s="13" t="s">
        <v>545</v>
      </c>
      <c r="B768" s="17">
        <f t="shared" si="162"/>
        <v>68788</v>
      </c>
      <c r="C768" s="5">
        <f>125</f>
        <v>125</v>
      </c>
      <c r="D768" s="6">
        <f t="shared" si="163"/>
        <v>89764.159999999989</v>
      </c>
      <c r="E768" s="6">
        <f t="shared" si="164"/>
        <v>2.9817914444444442</v>
      </c>
      <c r="F768" s="6">
        <f>SUM($D$8:D768)</f>
        <v>32030353.880000047</v>
      </c>
      <c r="G768" s="6">
        <f t="shared" si="165"/>
        <v>410235.84</v>
      </c>
      <c r="H768" s="23">
        <f t="shared" si="166"/>
        <v>-0.27047167999999999</v>
      </c>
      <c r="I768" s="31">
        <f t="shared" si="171"/>
        <v>0.99134490624000005</v>
      </c>
      <c r="J768" s="16">
        <f t="shared" si="167"/>
        <v>112.21390984861929</v>
      </c>
      <c r="K768" s="24" t="s">
        <v>545</v>
      </c>
      <c r="L768" s="25">
        <f t="shared" si="161"/>
        <v>70007</v>
      </c>
      <c r="M768" s="26">
        <f t="shared" si="168"/>
        <v>0</v>
      </c>
      <c r="N768" s="27">
        <f t="shared" si="169"/>
        <v>0</v>
      </c>
      <c r="O768" s="27">
        <f t="shared" si="170"/>
        <v>0</v>
      </c>
    </row>
    <row r="769" spans="1:15" ht="13.2" x14ac:dyDescent="0.25">
      <c r="A769" s="13" t="s">
        <v>662</v>
      </c>
      <c r="B769" s="17">
        <f t="shared" si="162"/>
        <v>68818</v>
      </c>
      <c r="C769" s="5">
        <f>125</f>
        <v>125</v>
      </c>
      <c r="D769" s="6">
        <f t="shared" si="163"/>
        <v>89889.159999999989</v>
      </c>
      <c r="E769" s="6">
        <f t="shared" si="164"/>
        <v>3.7298261111111106</v>
      </c>
      <c r="F769" s="6">
        <f>SUM($D$8:D769)</f>
        <v>32120243.040000048</v>
      </c>
      <c r="G769" s="6">
        <f t="shared" si="165"/>
        <v>410110.84</v>
      </c>
      <c r="H769" s="23">
        <f t="shared" si="166"/>
        <v>-0.27022168000000002</v>
      </c>
      <c r="I769" s="31">
        <f t="shared" si="171"/>
        <v>0.99135290624000005</v>
      </c>
      <c r="J769" s="16">
        <f t="shared" si="167"/>
        <v>112.52575934423086</v>
      </c>
      <c r="K769" s="24" t="s">
        <v>662</v>
      </c>
      <c r="L769" s="25">
        <f t="shared" si="161"/>
        <v>70037</v>
      </c>
      <c r="M769" s="26">
        <f t="shared" si="168"/>
        <v>0</v>
      </c>
      <c r="N769" s="27">
        <f t="shared" si="169"/>
        <v>0</v>
      </c>
      <c r="O769" s="27">
        <f t="shared" si="170"/>
        <v>0</v>
      </c>
    </row>
    <row r="770" spans="1:15" ht="13.2" x14ac:dyDescent="0.25">
      <c r="A770" s="13" t="s">
        <v>663</v>
      </c>
      <c r="B770" s="17">
        <f t="shared" si="162"/>
        <v>68849</v>
      </c>
      <c r="C770" s="5">
        <f>125</f>
        <v>125</v>
      </c>
      <c r="D770" s="6">
        <f t="shared" si="163"/>
        <v>90014.159999999989</v>
      </c>
      <c r="E770" s="6">
        <f t="shared" si="164"/>
        <v>4.4789024444444436</v>
      </c>
      <c r="F770" s="6">
        <f>SUM($D$8:D770)</f>
        <v>32210257.200000048</v>
      </c>
      <c r="G770" s="6">
        <f t="shared" si="165"/>
        <v>409985.84</v>
      </c>
      <c r="H770" s="23">
        <f t="shared" si="166"/>
        <v>-0.26997168000000005</v>
      </c>
      <c r="I770" s="31">
        <f t="shared" si="171"/>
        <v>0.99136090623999995</v>
      </c>
      <c r="J770" s="16">
        <f t="shared" si="167"/>
        <v>112.83802560230176</v>
      </c>
      <c r="K770" s="24" t="s">
        <v>663</v>
      </c>
      <c r="L770" s="25">
        <f t="shared" si="161"/>
        <v>70068</v>
      </c>
      <c r="M770" s="26">
        <f t="shared" si="168"/>
        <v>0</v>
      </c>
      <c r="N770" s="27">
        <f t="shared" si="169"/>
        <v>0</v>
      </c>
      <c r="O770" s="27">
        <f t="shared" si="170"/>
        <v>0</v>
      </c>
    </row>
    <row r="771" spans="1:15" ht="13.2" x14ac:dyDescent="0.25">
      <c r="A771" s="13" t="s">
        <v>664</v>
      </c>
      <c r="B771" s="17">
        <f t="shared" si="162"/>
        <v>68879</v>
      </c>
      <c r="C771" s="5">
        <f>125</f>
        <v>125</v>
      </c>
      <c r="D771" s="6">
        <f t="shared" si="163"/>
        <v>90139.159999999989</v>
      </c>
      <c r="E771" s="6">
        <f t="shared" si="164"/>
        <v>5.2290204444444432</v>
      </c>
      <c r="F771" s="6">
        <f>SUM($D$8:D771)</f>
        <v>32300396.360000048</v>
      </c>
      <c r="G771" s="6">
        <f t="shared" si="165"/>
        <v>409860.84</v>
      </c>
      <c r="H771" s="23">
        <f t="shared" si="166"/>
        <v>-0.26972168000000007</v>
      </c>
      <c r="I771" s="31">
        <f t="shared" si="171"/>
        <v>0.99136890623999996</v>
      </c>
      <c r="J771" s="16">
        <f t="shared" si="167"/>
        <v>113.1507083066498</v>
      </c>
      <c r="K771" s="24" t="s">
        <v>664</v>
      </c>
      <c r="L771" s="25">
        <f t="shared" si="161"/>
        <v>70098</v>
      </c>
      <c r="M771" s="26">
        <f t="shared" si="168"/>
        <v>0</v>
      </c>
      <c r="N771" s="27">
        <f t="shared" si="169"/>
        <v>0</v>
      </c>
      <c r="O771" s="27">
        <f t="shared" si="170"/>
        <v>0</v>
      </c>
    </row>
    <row r="772" spans="1:15" ht="13.2" x14ac:dyDescent="0.25">
      <c r="A772" s="13" t="s">
        <v>665</v>
      </c>
      <c r="B772" s="17">
        <f t="shared" si="162"/>
        <v>68910</v>
      </c>
      <c r="C772" s="5">
        <f>125</f>
        <v>125</v>
      </c>
      <c r="D772" s="6">
        <f t="shared" si="163"/>
        <v>90264.159999999989</v>
      </c>
      <c r="E772" s="6">
        <f t="shared" si="164"/>
        <v>5.9801801111111104</v>
      </c>
      <c r="F772" s="6">
        <f>SUM($D$8:D772)</f>
        <v>32390660.520000048</v>
      </c>
      <c r="G772" s="6">
        <f t="shared" si="165"/>
        <v>409735.84</v>
      </c>
      <c r="H772" s="23">
        <f t="shared" si="166"/>
        <v>-0.26947168000000005</v>
      </c>
      <c r="I772" s="31">
        <f t="shared" si="171"/>
        <v>0.99137690623999997</v>
      </c>
      <c r="J772" s="16">
        <f t="shared" si="167"/>
        <v>113.46380714043723</v>
      </c>
      <c r="K772" s="24" t="s">
        <v>665</v>
      </c>
      <c r="L772" s="25">
        <f t="shared" si="161"/>
        <v>70129</v>
      </c>
      <c r="M772" s="26">
        <f t="shared" si="168"/>
        <v>0</v>
      </c>
      <c r="N772" s="27">
        <f t="shared" si="169"/>
        <v>0</v>
      </c>
      <c r="O772" s="27">
        <f t="shared" si="170"/>
        <v>0</v>
      </c>
    </row>
    <row r="773" spans="1:15" ht="13.2" x14ac:dyDescent="0.25">
      <c r="A773" s="13" t="s">
        <v>544</v>
      </c>
      <c r="B773" s="17">
        <f t="shared" si="162"/>
        <v>68941</v>
      </c>
      <c r="C773" s="5">
        <f>125</f>
        <v>125</v>
      </c>
      <c r="D773" s="6">
        <f t="shared" si="163"/>
        <v>90389.159999999989</v>
      </c>
      <c r="E773" s="6">
        <f t="shared" si="164"/>
        <v>6.7323814444444432</v>
      </c>
      <c r="F773" s="6">
        <f>SUM($D$8:D773)</f>
        <v>32481049.680000048</v>
      </c>
      <c r="G773" s="6">
        <f t="shared" si="165"/>
        <v>409610.84</v>
      </c>
      <c r="H773" s="23">
        <f t="shared" si="166"/>
        <v>-0.26922168000000002</v>
      </c>
      <c r="I773" s="31">
        <f t="shared" si="171"/>
        <v>0.99138490623999997</v>
      </c>
      <c r="J773" s="16">
        <f t="shared" si="167"/>
        <v>113.77732178617435</v>
      </c>
      <c r="K773" s="24" t="s">
        <v>544</v>
      </c>
      <c r="L773" s="25">
        <f t="shared" si="161"/>
        <v>70160</v>
      </c>
      <c r="M773" s="26">
        <f t="shared" si="168"/>
        <v>0</v>
      </c>
      <c r="N773" s="27">
        <f t="shared" si="169"/>
        <v>0</v>
      </c>
      <c r="O773" s="27">
        <f t="shared" si="170"/>
        <v>0</v>
      </c>
    </row>
    <row r="774" spans="1:15" ht="13.2" x14ac:dyDescent="0.25">
      <c r="A774" s="13" t="s">
        <v>545</v>
      </c>
      <c r="B774" s="17">
        <f t="shared" si="162"/>
        <v>68971</v>
      </c>
      <c r="C774" s="5">
        <f>125</f>
        <v>125</v>
      </c>
      <c r="D774" s="6">
        <f t="shared" si="163"/>
        <v>90514.159999999989</v>
      </c>
      <c r="E774" s="6">
        <f t="shared" si="164"/>
        <v>7.4856244444444435</v>
      </c>
      <c r="F774" s="6">
        <f>SUM($D$8:D774)</f>
        <v>32571563.840000048</v>
      </c>
      <c r="G774" s="6">
        <f t="shared" si="165"/>
        <v>409485.84</v>
      </c>
      <c r="H774" s="23">
        <f t="shared" si="166"/>
        <v>-0.26897168000000005</v>
      </c>
      <c r="I774" s="31">
        <f t="shared" si="171"/>
        <v>0.99139290623999998</v>
      </c>
      <c r="J774" s="16">
        <f t="shared" si="167"/>
        <v>114.09125192572364</v>
      </c>
      <c r="K774" s="24" t="s">
        <v>545</v>
      </c>
      <c r="L774" s="25">
        <f t="shared" si="161"/>
        <v>70189</v>
      </c>
      <c r="M774" s="26">
        <f t="shared" si="168"/>
        <v>0</v>
      </c>
      <c r="N774" s="27">
        <f t="shared" si="169"/>
        <v>0</v>
      </c>
      <c r="O774" s="27">
        <f t="shared" si="170"/>
        <v>0</v>
      </c>
    </row>
    <row r="775" spans="1:15" ht="13.2" x14ac:dyDescent="0.25">
      <c r="A775" s="13" t="s">
        <v>544</v>
      </c>
      <c r="B775" s="17">
        <f t="shared" si="162"/>
        <v>69002</v>
      </c>
      <c r="C775" s="5">
        <f>125</f>
        <v>125</v>
      </c>
      <c r="D775" s="6">
        <f t="shared" si="163"/>
        <v>90639.159999999989</v>
      </c>
      <c r="E775" s="6">
        <f t="shared" si="164"/>
        <v>8.2399091111111105</v>
      </c>
      <c r="F775" s="6">
        <f>SUM($D$8:D775)</f>
        <v>32662203.000000048</v>
      </c>
      <c r="G775" s="6">
        <f t="shared" si="165"/>
        <v>409360.84</v>
      </c>
      <c r="H775" s="23">
        <f t="shared" si="166"/>
        <v>-0.26872168000000007</v>
      </c>
      <c r="I775" s="31">
        <f t="shared" si="171"/>
        <v>0.99140090623999999</v>
      </c>
      <c r="J775" s="16">
        <f t="shared" si="167"/>
        <v>114.40559724030365</v>
      </c>
      <c r="K775" s="24" t="s">
        <v>544</v>
      </c>
      <c r="L775" s="25">
        <f t="shared" si="161"/>
        <v>70220</v>
      </c>
      <c r="M775" s="26">
        <f t="shared" si="168"/>
        <v>0</v>
      </c>
      <c r="N775" s="27">
        <f t="shared" si="169"/>
        <v>0</v>
      </c>
      <c r="O775" s="27">
        <f t="shared" si="170"/>
        <v>0</v>
      </c>
    </row>
    <row r="776" spans="1:15" ht="13.2" x14ac:dyDescent="0.25">
      <c r="A776" s="13" t="s">
        <v>545</v>
      </c>
      <c r="B776" s="17">
        <f t="shared" si="162"/>
        <v>69032</v>
      </c>
      <c r="C776" s="5">
        <f>125</f>
        <v>125</v>
      </c>
      <c r="D776" s="6">
        <f t="shared" si="163"/>
        <v>90764.159999999989</v>
      </c>
      <c r="E776" s="6">
        <f t="shared" si="164"/>
        <v>8.9952354444444431</v>
      </c>
      <c r="F776" s="6">
        <f>SUM($D$8:D776)</f>
        <v>32752967.160000049</v>
      </c>
      <c r="G776" s="6">
        <f t="shared" si="165"/>
        <v>409235.84</v>
      </c>
      <c r="H776" s="23">
        <f t="shared" si="166"/>
        <v>-0.26847168000000005</v>
      </c>
      <c r="I776" s="31">
        <f t="shared" si="171"/>
        <v>0.99140890624</v>
      </c>
      <c r="J776" s="16">
        <f t="shared" si="167"/>
        <v>114.72035741049302</v>
      </c>
      <c r="K776" s="24" t="s">
        <v>545</v>
      </c>
      <c r="L776" s="25">
        <f t="shared" si="161"/>
        <v>70250</v>
      </c>
      <c r="M776" s="26">
        <f t="shared" si="168"/>
        <v>0</v>
      </c>
      <c r="N776" s="27">
        <f t="shared" si="169"/>
        <v>0</v>
      </c>
      <c r="O776" s="27">
        <f t="shared" si="170"/>
        <v>0</v>
      </c>
    </row>
    <row r="777" spans="1:15" ht="13.2" x14ac:dyDescent="0.25">
      <c r="A777" s="13" t="s">
        <v>666</v>
      </c>
      <c r="B777" s="17">
        <f t="shared" si="162"/>
        <v>69063</v>
      </c>
      <c r="C777" s="5">
        <f>125</f>
        <v>125</v>
      </c>
      <c r="D777" s="6">
        <f t="shared" si="163"/>
        <v>90898.159999999989</v>
      </c>
      <c r="E777" s="6">
        <f t="shared" si="164"/>
        <v>0.75644299999999998</v>
      </c>
      <c r="F777" s="6">
        <f>SUM($D$8:D777)</f>
        <v>32843865.320000049</v>
      </c>
      <c r="G777" s="6">
        <f t="shared" si="165"/>
        <v>409101.84</v>
      </c>
      <c r="H777" s="23">
        <f t="shared" si="166"/>
        <v>-0.26820368000000006</v>
      </c>
      <c r="I777" s="31">
        <f t="shared" si="171"/>
        <v>0.99141748224000004</v>
      </c>
      <c r="J777" s="16">
        <f t="shared" si="167"/>
        <v>115.04015298616203</v>
      </c>
      <c r="K777" s="24" t="s">
        <v>666</v>
      </c>
      <c r="L777" s="25">
        <f t="shared" si="161"/>
        <v>70281</v>
      </c>
      <c r="M777" s="26">
        <f t="shared" si="168"/>
        <v>0</v>
      </c>
      <c r="N777" s="27">
        <f t="shared" si="169"/>
        <v>0</v>
      </c>
      <c r="O777" s="27">
        <f t="shared" si="170"/>
        <v>0</v>
      </c>
    </row>
    <row r="778" spans="1:15" ht="13.2" x14ac:dyDescent="0.25">
      <c r="A778" s="13" t="s">
        <v>667</v>
      </c>
      <c r="B778" s="17">
        <f t="shared" si="162"/>
        <v>69092</v>
      </c>
      <c r="C778" s="5">
        <f>125</f>
        <v>125</v>
      </c>
      <c r="D778" s="6">
        <f t="shared" si="163"/>
        <v>91023.159999999989</v>
      </c>
      <c r="E778" s="6">
        <f t="shared" si="164"/>
        <v>1.513997111111111</v>
      </c>
      <c r="F778" s="6">
        <f>SUM($D$8:D778)</f>
        <v>32934888.480000049</v>
      </c>
      <c r="G778" s="6">
        <f t="shared" si="165"/>
        <v>408976.84</v>
      </c>
      <c r="H778" s="23">
        <f t="shared" si="166"/>
        <v>-0.26795368000000003</v>
      </c>
      <c r="I778" s="31">
        <f t="shared" si="171"/>
        <v>0.99142548224000004</v>
      </c>
      <c r="J778" s="16">
        <f t="shared" si="167"/>
        <v>115.35577991975212</v>
      </c>
      <c r="K778" s="24" t="s">
        <v>667</v>
      </c>
      <c r="L778" s="25">
        <f t="shared" ref="L778:L841" si="172">DATE(YEAR(L777),MONTH(L777)+1,1)</f>
        <v>70311</v>
      </c>
      <c r="M778" s="26">
        <f t="shared" si="168"/>
        <v>0</v>
      </c>
      <c r="N778" s="27">
        <f t="shared" si="169"/>
        <v>0</v>
      </c>
      <c r="O778" s="27">
        <f t="shared" si="170"/>
        <v>0</v>
      </c>
    </row>
    <row r="779" spans="1:15" ht="13.2" x14ac:dyDescent="0.25">
      <c r="A779" s="13" t="s">
        <v>668</v>
      </c>
      <c r="B779" s="17">
        <f t="shared" si="162"/>
        <v>69122</v>
      </c>
      <c r="C779" s="5">
        <f>125</f>
        <v>125</v>
      </c>
      <c r="D779" s="6">
        <f t="shared" si="163"/>
        <v>91148.159999999989</v>
      </c>
      <c r="E779" s="6">
        <f t="shared" si="164"/>
        <v>2.2725234444444444</v>
      </c>
      <c r="F779" s="6">
        <f>SUM($D$8:D779)</f>
        <v>33026036.640000049</v>
      </c>
      <c r="G779" s="6">
        <f t="shared" si="165"/>
        <v>408851.84</v>
      </c>
      <c r="H779" s="23">
        <f t="shared" si="166"/>
        <v>-0.26770368</v>
      </c>
      <c r="I779" s="31">
        <f t="shared" si="171"/>
        <v>0.99143348224000005</v>
      </c>
      <c r="J779" s="16">
        <f t="shared" si="167"/>
        <v>115.67182074205289</v>
      </c>
      <c r="K779" s="24" t="s">
        <v>668</v>
      </c>
      <c r="L779" s="25">
        <f t="shared" si="172"/>
        <v>70342</v>
      </c>
      <c r="M779" s="26">
        <f t="shared" si="168"/>
        <v>0</v>
      </c>
      <c r="N779" s="27">
        <f t="shared" si="169"/>
        <v>0</v>
      </c>
      <c r="O779" s="27">
        <f t="shared" si="170"/>
        <v>0</v>
      </c>
    </row>
    <row r="780" spans="1:15" ht="13.2" x14ac:dyDescent="0.25">
      <c r="A780" s="13" t="s">
        <v>669</v>
      </c>
      <c r="B780" s="17">
        <f t="shared" ref="B780:B843" si="173">DATE(YEAR(B779),MONTH(B779)+1,IF(MONTH(B779)=1,28,30))</f>
        <v>69153</v>
      </c>
      <c r="C780" s="5">
        <f>125</f>
        <v>125</v>
      </c>
      <c r="D780" s="6">
        <f t="shared" si="163"/>
        <v>91273.159999999989</v>
      </c>
      <c r="E780" s="6">
        <f t="shared" si="164"/>
        <v>3.0320914444444442</v>
      </c>
      <c r="F780" s="6">
        <f>SUM($D$8:D780)</f>
        <v>33117309.800000049</v>
      </c>
      <c r="G780" s="6">
        <f t="shared" si="165"/>
        <v>408726.84</v>
      </c>
      <c r="H780" s="23">
        <f t="shared" si="166"/>
        <v>-0.26745368000000003</v>
      </c>
      <c r="I780" s="31">
        <f t="shared" si="171"/>
        <v>0.99144148223999995</v>
      </c>
      <c r="J780" s="16">
        <f t="shared" si="167"/>
        <v>115.98827513103375</v>
      </c>
      <c r="K780" s="24" t="s">
        <v>669</v>
      </c>
      <c r="L780" s="25">
        <f t="shared" si="172"/>
        <v>70373</v>
      </c>
      <c r="M780" s="26">
        <f t="shared" si="168"/>
        <v>0</v>
      </c>
      <c r="N780" s="27">
        <f t="shared" si="169"/>
        <v>0</v>
      </c>
      <c r="O780" s="27">
        <f t="shared" si="170"/>
        <v>0</v>
      </c>
    </row>
    <row r="781" spans="1:15" ht="13.2" x14ac:dyDescent="0.25">
      <c r="A781" s="13" t="s">
        <v>544</v>
      </c>
      <c r="B781" s="17">
        <f t="shared" si="173"/>
        <v>69183</v>
      </c>
      <c r="C781" s="5">
        <f>125</f>
        <v>125</v>
      </c>
      <c r="D781" s="6">
        <f t="shared" si="163"/>
        <v>91398.159999999989</v>
      </c>
      <c r="E781" s="6">
        <f t="shared" si="164"/>
        <v>3.7927011111111106</v>
      </c>
      <c r="F781" s="6">
        <f>SUM($D$8:D781)</f>
        <v>33208707.960000049</v>
      </c>
      <c r="G781" s="6">
        <f t="shared" si="165"/>
        <v>408601.84</v>
      </c>
      <c r="H781" s="23">
        <f t="shared" si="166"/>
        <v>-0.26720368000000005</v>
      </c>
      <c r="I781" s="31">
        <f t="shared" si="171"/>
        <v>0.99144948223999996</v>
      </c>
      <c r="J781" s="16">
        <f t="shared" si="167"/>
        <v>116.30514276404416</v>
      </c>
      <c r="K781" s="24" t="s">
        <v>544</v>
      </c>
      <c r="L781" s="25">
        <f t="shared" si="172"/>
        <v>70403</v>
      </c>
      <c r="M781" s="26">
        <f t="shared" si="168"/>
        <v>0</v>
      </c>
      <c r="N781" s="27">
        <f t="shared" si="169"/>
        <v>0</v>
      </c>
      <c r="O781" s="27">
        <f t="shared" si="170"/>
        <v>0</v>
      </c>
    </row>
    <row r="782" spans="1:15" ht="13.2" x14ac:dyDescent="0.25">
      <c r="A782" s="13" t="s">
        <v>545</v>
      </c>
      <c r="B782" s="17">
        <f t="shared" si="173"/>
        <v>69214</v>
      </c>
      <c r="C782" s="5">
        <f>125</f>
        <v>125</v>
      </c>
      <c r="D782" s="6">
        <f t="shared" si="163"/>
        <v>91523.159999999989</v>
      </c>
      <c r="E782" s="6">
        <f t="shared" si="164"/>
        <v>4.5543524444444436</v>
      </c>
      <c r="F782" s="6">
        <f>SUM($D$8:D782)</f>
        <v>33300231.120000049</v>
      </c>
      <c r="G782" s="6">
        <f t="shared" si="165"/>
        <v>408476.84</v>
      </c>
      <c r="H782" s="23">
        <f t="shared" si="166"/>
        <v>-0.26695368000000003</v>
      </c>
      <c r="I782" s="31">
        <f t="shared" si="171"/>
        <v>0.99145748223999997</v>
      </c>
      <c r="J782" s="16">
        <f t="shared" si="167"/>
        <v>116.62242331781754</v>
      </c>
      <c r="K782" s="24" t="s">
        <v>545</v>
      </c>
      <c r="L782" s="25">
        <f t="shared" si="172"/>
        <v>70434</v>
      </c>
      <c r="M782" s="26">
        <f t="shared" si="168"/>
        <v>0</v>
      </c>
      <c r="N782" s="27">
        <f t="shared" si="169"/>
        <v>0</v>
      </c>
      <c r="O782" s="27">
        <f t="shared" si="170"/>
        <v>0</v>
      </c>
    </row>
    <row r="783" spans="1:15" ht="13.2" x14ac:dyDescent="0.25">
      <c r="A783" s="13" t="s">
        <v>544</v>
      </c>
      <c r="B783" s="17">
        <f t="shared" si="173"/>
        <v>69244</v>
      </c>
      <c r="C783" s="5">
        <f>125</f>
        <v>125</v>
      </c>
      <c r="D783" s="6">
        <f t="shared" si="163"/>
        <v>91648.159999999989</v>
      </c>
      <c r="E783" s="6">
        <f t="shared" si="164"/>
        <v>5.3170454444444433</v>
      </c>
      <c r="F783" s="6">
        <f>SUM($D$8:D783)</f>
        <v>33391879.28000005</v>
      </c>
      <c r="G783" s="6">
        <f t="shared" si="165"/>
        <v>408351.84</v>
      </c>
      <c r="H783" s="23">
        <f t="shared" si="166"/>
        <v>-0.26670368</v>
      </c>
      <c r="I783" s="31">
        <f t="shared" si="171"/>
        <v>0.99146548223999997</v>
      </c>
      <c r="J783" s="16">
        <f t="shared" si="167"/>
        <v>116.94011646847538</v>
      </c>
      <c r="K783" s="24" t="s">
        <v>544</v>
      </c>
      <c r="L783" s="25">
        <f t="shared" si="172"/>
        <v>70464</v>
      </c>
      <c r="M783" s="26">
        <f t="shared" si="168"/>
        <v>0</v>
      </c>
      <c r="N783" s="27">
        <f t="shared" si="169"/>
        <v>0</v>
      </c>
      <c r="O783" s="27">
        <f t="shared" si="170"/>
        <v>0</v>
      </c>
    </row>
    <row r="784" spans="1:15" ht="13.2" x14ac:dyDescent="0.25">
      <c r="A784" s="13" t="s">
        <v>545</v>
      </c>
      <c r="B784" s="17">
        <f t="shared" si="173"/>
        <v>69275</v>
      </c>
      <c r="C784" s="5">
        <f>125</f>
        <v>125</v>
      </c>
      <c r="D784" s="6">
        <f t="shared" si="163"/>
        <v>91773.159999999989</v>
      </c>
      <c r="E784" s="6">
        <f t="shared" si="164"/>
        <v>6.0807801111111104</v>
      </c>
      <c r="F784" s="6">
        <f>SUM($D$8:D784)</f>
        <v>33483652.44000005</v>
      </c>
      <c r="G784" s="6">
        <f t="shared" si="165"/>
        <v>408226.84</v>
      </c>
      <c r="H784" s="23">
        <f t="shared" si="166"/>
        <v>-0.26645368000000003</v>
      </c>
      <c r="I784" s="31">
        <f t="shared" si="171"/>
        <v>0.99147348223999998</v>
      </c>
      <c r="J784" s="16">
        <f t="shared" si="167"/>
        <v>117.25822189153118</v>
      </c>
      <c r="K784" s="24" t="s">
        <v>545</v>
      </c>
      <c r="L784" s="25">
        <f t="shared" si="172"/>
        <v>70495</v>
      </c>
      <c r="M784" s="26">
        <f t="shared" si="168"/>
        <v>0</v>
      </c>
      <c r="N784" s="27">
        <f t="shared" si="169"/>
        <v>0</v>
      </c>
      <c r="O784" s="27">
        <f t="shared" si="170"/>
        <v>0</v>
      </c>
    </row>
    <row r="785" spans="1:15" ht="13.2" x14ac:dyDescent="0.25">
      <c r="A785" s="13" t="s">
        <v>670</v>
      </c>
      <c r="B785" s="17">
        <f t="shared" si="173"/>
        <v>69306</v>
      </c>
      <c r="C785" s="5">
        <f>125</f>
        <v>125</v>
      </c>
      <c r="D785" s="6">
        <f t="shared" si="163"/>
        <v>91898.159999999989</v>
      </c>
      <c r="E785" s="6">
        <f t="shared" si="164"/>
        <v>6.8455564444444441</v>
      </c>
      <c r="F785" s="6">
        <f>SUM($D$8:D785)</f>
        <v>33575550.600000046</v>
      </c>
      <c r="G785" s="6">
        <f t="shared" si="165"/>
        <v>408101.84</v>
      </c>
      <c r="H785" s="23">
        <f t="shared" si="166"/>
        <v>-0.26620368000000005</v>
      </c>
      <c r="I785" s="31">
        <f t="shared" si="171"/>
        <v>0.99148148223999999</v>
      </c>
      <c r="J785" s="16">
        <f t="shared" si="167"/>
        <v>117.57673926189426</v>
      </c>
      <c r="K785" s="24" t="s">
        <v>670</v>
      </c>
      <c r="L785" s="25">
        <f t="shared" si="172"/>
        <v>70526</v>
      </c>
      <c r="M785" s="26">
        <f t="shared" si="168"/>
        <v>0</v>
      </c>
      <c r="N785" s="27">
        <f t="shared" si="169"/>
        <v>0</v>
      </c>
      <c r="O785" s="27">
        <f t="shared" si="170"/>
        <v>0</v>
      </c>
    </row>
    <row r="786" spans="1:15" ht="13.2" x14ac:dyDescent="0.25">
      <c r="A786" s="13" t="s">
        <v>671</v>
      </c>
      <c r="B786" s="17">
        <f t="shared" si="173"/>
        <v>69336</v>
      </c>
      <c r="C786" s="5">
        <f>125</f>
        <v>125</v>
      </c>
      <c r="D786" s="6">
        <f t="shared" si="163"/>
        <v>92023.159999999989</v>
      </c>
      <c r="E786" s="6">
        <f t="shared" si="164"/>
        <v>7.6113744444444436</v>
      </c>
      <c r="F786" s="6">
        <f>SUM($D$8:D786)</f>
        <v>33667573.760000043</v>
      </c>
      <c r="G786" s="6">
        <f t="shared" si="165"/>
        <v>407976.84</v>
      </c>
      <c r="H786" s="23">
        <f t="shared" si="166"/>
        <v>-0.26595368000000003</v>
      </c>
      <c r="I786" s="31">
        <f t="shared" si="171"/>
        <v>0.99148948224</v>
      </c>
      <c r="J786" s="16">
        <f t="shared" si="167"/>
        <v>117.89566825387395</v>
      </c>
      <c r="K786" s="24" t="s">
        <v>671</v>
      </c>
      <c r="L786" s="25">
        <f t="shared" si="172"/>
        <v>70554</v>
      </c>
      <c r="M786" s="26">
        <f t="shared" si="168"/>
        <v>0</v>
      </c>
      <c r="N786" s="27">
        <f t="shared" si="169"/>
        <v>0</v>
      </c>
      <c r="O786" s="27">
        <f t="shared" si="170"/>
        <v>0</v>
      </c>
    </row>
    <row r="787" spans="1:15" ht="13.2" x14ac:dyDescent="0.25">
      <c r="A787" s="13" t="s">
        <v>672</v>
      </c>
      <c r="B787" s="17">
        <f t="shared" si="173"/>
        <v>69367</v>
      </c>
      <c r="C787" s="5">
        <f>125</f>
        <v>125</v>
      </c>
      <c r="D787" s="6">
        <f t="shared" si="163"/>
        <v>92148.159999999989</v>
      </c>
      <c r="E787" s="6">
        <f t="shared" si="164"/>
        <v>8.3782341111111105</v>
      </c>
      <c r="F787" s="6">
        <f>SUM($D$8:D787)</f>
        <v>33759721.920000039</v>
      </c>
      <c r="G787" s="6">
        <f t="shared" si="165"/>
        <v>407851.84</v>
      </c>
      <c r="H787" s="23">
        <f t="shared" si="166"/>
        <v>-0.26570368</v>
      </c>
      <c r="I787" s="31">
        <f t="shared" si="171"/>
        <v>0.99149748224000001</v>
      </c>
      <c r="J787" s="16">
        <f t="shared" si="167"/>
        <v>118.21500854118349</v>
      </c>
      <c r="K787" s="24" t="s">
        <v>672</v>
      </c>
      <c r="L787" s="25">
        <f t="shared" si="172"/>
        <v>70585</v>
      </c>
      <c r="M787" s="26">
        <f t="shared" si="168"/>
        <v>0</v>
      </c>
      <c r="N787" s="27">
        <f t="shared" si="169"/>
        <v>0</v>
      </c>
      <c r="O787" s="27">
        <f t="shared" si="170"/>
        <v>0</v>
      </c>
    </row>
    <row r="788" spans="1:15" ht="13.2" x14ac:dyDescent="0.25">
      <c r="A788" s="13" t="s">
        <v>673</v>
      </c>
      <c r="B788" s="17">
        <f t="shared" si="173"/>
        <v>69397</v>
      </c>
      <c r="C788" s="5">
        <f>125</f>
        <v>125</v>
      </c>
      <c r="D788" s="6">
        <f t="shared" si="163"/>
        <v>92273.159999999989</v>
      </c>
      <c r="E788" s="6">
        <f t="shared" si="164"/>
        <v>9.1461354444444432</v>
      </c>
      <c r="F788" s="6">
        <f>SUM($D$8:D788)</f>
        <v>33851995.080000035</v>
      </c>
      <c r="G788" s="6">
        <f t="shared" si="165"/>
        <v>407726.84</v>
      </c>
      <c r="H788" s="23">
        <f t="shared" si="166"/>
        <v>-0.26545368000000003</v>
      </c>
      <c r="I788" s="31">
        <f t="shared" si="171"/>
        <v>0.99150548224000001</v>
      </c>
      <c r="J788" s="16">
        <f t="shared" si="167"/>
        <v>118.53475979694396</v>
      </c>
      <c r="K788" s="24" t="s">
        <v>673</v>
      </c>
      <c r="L788" s="25">
        <f t="shared" si="172"/>
        <v>70615</v>
      </c>
      <c r="M788" s="26">
        <f t="shared" si="168"/>
        <v>0</v>
      </c>
      <c r="N788" s="27">
        <f t="shared" si="169"/>
        <v>0</v>
      </c>
      <c r="O788" s="27">
        <f t="shared" si="170"/>
        <v>0</v>
      </c>
    </row>
    <row r="789" spans="1:15" ht="13.2" x14ac:dyDescent="0.25">
      <c r="A789" s="13" t="s">
        <v>544</v>
      </c>
      <c r="B789" s="17">
        <f t="shared" si="173"/>
        <v>69428</v>
      </c>
      <c r="C789" s="5">
        <f>125</f>
        <v>125</v>
      </c>
      <c r="D789" s="6">
        <f t="shared" si="163"/>
        <v>92407.309999999983</v>
      </c>
      <c r="E789" s="6">
        <f t="shared" si="164"/>
        <v>0.76901924999999993</v>
      </c>
      <c r="F789" s="6">
        <f>SUM($D$8:D789)</f>
        <v>33944402.390000038</v>
      </c>
      <c r="G789" s="6">
        <f t="shared" si="165"/>
        <v>407592.69</v>
      </c>
      <c r="H789" s="23">
        <f t="shared" si="166"/>
        <v>-0.26518538000000003</v>
      </c>
      <c r="I789" s="31">
        <f t="shared" si="171"/>
        <v>0.99151406783999996</v>
      </c>
      <c r="J789" s="16">
        <f t="shared" si="167"/>
        <v>118.85978128015418</v>
      </c>
      <c r="K789" s="24" t="s">
        <v>544</v>
      </c>
      <c r="L789" s="25">
        <f t="shared" si="172"/>
        <v>70646</v>
      </c>
      <c r="M789" s="26">
        <f t="shared" si="168"/>
        <v>0</v>
      </c>
      <c r="N789" s="27">
        <f t="shared" si="169"/>
        <v>0</v>
      </c>
      <c r="O789" s="27">
        <f t="shared" si="170"/>
        <v>0</v>
      </c>
    </row>
    <row r="790" spans="1:15" ht="13.2" x14ac:dyDescent="0.25">
      <c r="A790" s="13" t="s">
        <v>545</v>
      </c>
      <c r="B790" s="17">
        <f t="shared" si="173"/>
        <v>69457</v>
      </c>
      <c r="C790" s="5">
        <f>125</f>
        <v>125</v>
      </c>
      <c r="D790" s="6">
        <f t="shared" si="163"/>
        <v>92532.309999999983</v>
      </c>
      <c r="E790" s="6">
        <f t="shared" si="164"/>
        <v>1.5391496111111109</v>
      </c>
      <c r="F790" s="6">
        <f>SUM($D$8:D790)</f>
        <v>34036934.70000004</v>
      </c>
      <c r="G790" s="6">
        <f t="shared" si="165"/>
        <v>407467.69</v>
      </c>
      <c r="H790" s="23">
        <f t="shared" si="166"/>
        <v>-0.26493538000000005</v>
      </c>
      <c r="I790" s="31">
        <f t="shared" si="171"/>
        <v>0.99152206783999997</v>
      </c>
      <c r="J790" s="16">
        <f t="shared" si="167"/>
        <v>119.18039221550863</v>
      </c>
      <c r="K790" s="24" t="s">
        <v>545</v>
      </c>
      <c r="L790" s="25">
        <f t="shared" si="172"/>
        <v>70676</v>
      </c>
      <c r="M790" s="26">
        <f t="shared" si="168"/>
        <v>0</v>
      </c>
      <c r="N790" s="27">
        <f t="shared" si="169"/>
        <v>0</v>
      </c>
      <c r="O790" s="27">
        <f t="shared" si="170"/>
        <v>0</v>
      </c>
    </row>
    <row r="791" spans="1:15" ht="13.2" x14ac:dyDescent="0.25">
      <c r="A791" s="13" t="s">
        <v>544</v>
      </c>
      <c r="B791" s="17">
        <f t="shared" si="173"/>
        <v>69487</v>
      </c>
      <c r="C791" s="5">
        <f>125</f>
        <v>125</v>
      </c>
      <c r="D791" s="6">
        <f t="shared" si="163"/>
        <v>92657.309999999983</v>
      </c>
      <c r="E791" s="6">
        <f t="shared" si="164"/>
        <v>2.3102521944444443</v>
      </c>
      <c r="F791" s="6">
        <f>SUM($D$8:D791)</f>
        <v>34129592.010000043</v>
      </c>
      <c r="G791" s="6">
        <f t="shared" si="165"/>
        <v>407342.69</v>
      </c>
      <c r="H791" s="23">
        <f t="shared" si="166"/>
        <v>-0.26468538000000008</v>
      </c>
      <c r="I791" s="31">
        <f t="shared" si="171"/>
        <v>0.99153006783999997</v>
      </c>
      <c r="J791" s="16">
        <f t="shared" si="167"/>
        <v>119.50141312947315</v>
      </c>
      <c r="K791" s="24" t="s">
        <v>544</v>
      </c>
      <c r="L791" s="25">
        <f t="shared" si="172"/>
        <v>70707</v>
      </c>
      <c r="M791" s="26">
        <f t="shared" si="168"/>
        <v>0</v>
      </c>
      <c r="N791" s="27">
        <f t="shared" si="169"/>
        <v>0</v>
      </c>
      <c r="O791" s="27">
        <f t="shared" si="170"/>
        <v>0</v>
      </c>
    </row>
    <row r="792" spans="1:15" ht="13.2" x14ac:dyDescent="0.25">
      <c r="A792" s="13" t="s">
        <v>545</v>
      </c>
      <c r="B792" s="17">
        <f t="shared" si="173"/>
        <v>69518</v>
      </c>
      <c r="C792" s="5">
        <f>125</f>
        <v>125</v>
      </c>
      <c r="D792" s="6">
        <f t="shared" si="163"/>
        <v>92782.309999999983</v>
      </c>
      <c r="E792" s="6">
        <f t="shared" si="164"/>
        <v>3.0823964444444441</v>
      </c>
      <c r="F792" s="6">
        <f>SUM($D$8:D792)</f>
        <v>34222374.320000045</v>
      </c>
      <c r="G792" s="6">
        <f t="shared" si="165"/>
        <v>407217.69</v>
      </c>
      <c r="H792" s="23">
        <f t="shared" si="166"/>
        <v>-0.26443538000000005</v>
      </c>
      <c r="I792" s="31">
        <f t="shared" si="171"/>
        <v>0.99153806783999998</v>
      </c>
      <c r="J792" s="16">
        <f t="shared" si="167"/>
        <v>119.82284369275187</v>
      </c>
      <c r="K792" s="24" t="s">
        <v>545</v>
      </c>
      <c r="L792" s="25">
        <f t="shared" si="172"/>
        <v>70738</v>
      </c>
      <c r="M792" s="26">
        <f t="shared" si="168"/>
        <v>0</v>
      </c>
      <c r="N792" s="27">
        <f t="shared" si="169"/>
        <v>0</v>
      </c>
      <c r="O792" s="27">
        <f t="shared" si="170"/>
        <v>0</v>
      </c>
    </row>
    <row r="793" spans="1:15" ht="13.2" x14ac:dyDescent="0.25">
      <c r="A793" s="13" t="s">
        <v>674</v>
      </c>
      <c r="B793" s="17">
        <f t="shared" si="173"/>
        <v>69548</v>
      </c>
      <c r="C793" s="5">
        <f>125</f>
        <v>125</v>
      </c>
      <c r="D793" s="6">
        <f t="shared" si="163"/>
        <v>92907.309999999983</v>
      </c>
      <c r="E793" s="6">
        <f t="shared" si="164"/>
        <v>3.8555823611111104</v>
      </c>
      <c r="F793" s="6">
        <f>SUM($D$8:D793)</f>
        <v>34315281.630000047</v>
      </c>
      <c r="G793" s="6">
        <f t="shared" si="165"/>
        <v>407092.69</v>
      </c>
      <c r="H793" s="23">
        <f t="shared" si="166"/>
        <v>-0.26418538000000003</v>
      </c>
      <c r="I793" s="31">
        <f t="shared" si="171"/>
        <v>0.99154606783999999</v>
      </c>
      <c r="J793" s="16">
        <f t="shared" si="167"/>
        <v>120.14468357547713</v>
      </c>
      <c r="K793" s="24" t="s">
        <v>674</v>
      </c>
      <c r="L793" s="25">
        <f t="shared" si="172"/>
        <v>70768</v>
      </c>
      <c r="M793" s="26">
        <f t="shared" si="168"/>
        <v>0</v>
      </c>
      <c r="N793" s="27">
        <f t="shared" si="169"/>
        <v>0</v>
      </c>
      <c r="O793" s="27">
        <f t="shared" si="170"/>
        <v>0</v>
      </c>
    </row>
    <row r="794" spans="1:15" ht="13.2" x14ac:dyDescent="0.25">
      <c r="A794" s="13" t="s">
        <v>675</v>
      </c>
      <c r="B794" s="17">
        <f t="shared" si="173"/>
        <v>69579</v>
      </c>
      <c r="C794" s="5">
        <f>125</f>
        <v>125</v>
      </c>
      <c r="D794" s="6">
        <f t="shared" si="163"/>
        <v>93032.309999999983</v>
      </c>
      <c r="E794" s="6">
        <f t="shared" si="164"/>
        <v>4.6298099444444434</v>
      </c>
      <c r="F794" s="6">
        <f>SUM($D$8:D794)</f>
        <v>34408313.94000005</v>
      </c>
      <c r="G794" s="6">
        <f t="shared" si="165"/>
        <v>406967.69</v>
      </c>
      <c r="H794" s="23">
        <f t="shared" si="166"/>
        <v>-0.26393538000000005</v>
      </c>
      <c r="I794" s="31">
        <f t="shared" si="171"/>
        <v>0.99155406784</v>
      </c>
      <c r="J794" s="16">
        <f t="shared" si="167"/>
        <v>120.4669324472134</v>
      </c>
      <c r="K794" s="24" t="s">
        <v>675</v>
      </c>
      <c r="L794" s="25">
        <f t="shared" si="172"/>
        <v>70799</v>
      </c>
      <c r="M794" s="26">
        <f t="shared" si="168"/>
        <v>0</v>
      </c>
      <c r="N794" s="27">
        <f t="shared" si="169"/>
        <v>0</v>
      </c>
      <c r="O794" s="27">
        <f t="shared" si="170"/>
        <v>0</v>
      </c>
    </row>
    <row r="795" spans="1:15" ht="13.2" x14ac:dyDescent="0.25">
      <c r="A795" s="13" t="s">
        <v>676</v>
      </c>
      <c r="B795" s="17">
        <f t="shared" si="173"/>
        <v>69609</v>
      </c>
      <c r="C795" s="5">
        <f>125</f>
        <v>125</v>
      </c>
      <c r="D795" s="6">
        <f t="shared" si="163"/>
        <v>93157.309999999983</v>
      </c>
      <c r="E795" s="6">
        <f t="shared" si="164"/>
        <v>5.4050791944444434</v>
      </c>
      <c r="F795" s="6">
        <f>SUM($D$8:D795)</f>
        <v>34501471.250000052</v>
      </c>
      <c r="G795" s="6">
        <f t="shared" si="165"/>
        <v>406842.69</v>
      </c>
      <c r="H795" s="23">
        <f t="shared" si="166"/>
        <v>-0.26368538000000008</v>
      </c>
      <c r="I795" s="31">
        <f t="shared" si="171"/>
        <v>0.99156206784000001</v>
      </c>
      <c r="J795" s="16">
        <f t="shared" si="167"/>
        <v>120.78958997696107</v>
      </c>
      <c r="K795" s="24" t="s">
        <v>676</v>
      </c>
      <c r="L795" s="25">
        <f t="shared" si="172"/>
        <v>70829</v>
      </c>
      <c r="M795" s="26">
        <f t="shared" si="168"/>
        <v>0</v>
      </c>
      <c r="N795" s="27">
        <f t="shared" si="169"/>
        <v>0</v>
      </c>
      <c r="O795" s="27">
        <f t="shared" si="170"/>
        <v>0</v>
      </c>
    </row>
    <row r="796" spans="1:15" ht="13.2" x14ac:dyDescent="0.25">
      <c r="A796" s="13" t="s">
        <v>677</v>
      </c>
      <c r="B796" s="17">
        <f t="shared" si="173"/>
        <v>69640</v>
      </c>
      <c r="C796" s="5">
        <f>125</f>
        <v>125</v>
      </c>
      <c r="D796" s="6">
        <f t="shared" si="163"/>
        <v>93282.309999999983</v>
      </c>
      <c r="E796" s="6">
        <f t="shared" si="164"/>
        <v>6.18139011111111</v>
      </c>
      <c r="F796" s="6">
        <f>SUM($D$8:D796)</f>
        <v>34594753.560000055</v>
      </c>
      <c r="G796" s="6">
        <f t="shared" si="165"/>
        <v>406717.69</v>
      </c>
      <c r="H796" s="23">
        <f t="shared" si="166"/>
        <v>-0.26343538000000005</v>
      </c>
      <c r="I796" s="31">
        <f t="shared" si="171"/>
        <v>0.99157006784000001</v>
      </c>
      <c r="J796" s="16">
        <f t="shared" si="167"/>
        <v>121.11265583316064</v>
      </c>
      <c r="K796" s="24" t="s">
        <v>677</v>
      </c>
      <c r="L796" s="25">
        <f t="shared" si="172"/>
        <v>70860</v>
      </c>
      <c r="M796" s="26">
        <f t="shared" si="168"/>
        <v>0</v>
      </c>
      <c r="N796" s="27">
        <f t="shared" si="169"/>
        <v>0</v>
      </c>
      <c r="O796" s="27">
        <f t="shared" si="170"/>
        <v>0</v>
      </c>
    </row>
    <row r="797" spans="1:15" ht="13.2" x14ac:dyDescent="0.25">
      <c r="A797" s="13" t="s">
        <v>544</v>
      </c>
      <c r="B797" s="17">
        <f t="shared" si="173"/>
        <v>69671</v>
      </c>
      <c r="C797" s="5">
        <f>125</f>
        <v>125</v>
      </c>
      <c r="D797" s="6">
        <f t="shared" ref="D797:D860" si="174">C797+D796+IF(MONTH(B797)=1,ROUND(E796,2),0)</f>
        <v>93407.309999999983</v>
      </c>
      <c r="E797" s="6">
        <f t="shared" ref="E797:E860" si="175">MAX(0,IF(MONTH(B797)=1,0,E796)+(D797-C797)*$C$5*30/360+C797*$C$5*(30-DAY(B797))/360)</f>
        <v>6.9587426944444433</v>
      </c>
      <c r="F797" s="6">
        <f>SUM($D$8:D797)</f>
        <v>34688160.870000057</v>
      </c>
      <c r="G797" s="6">
        <f t="shared" ref="G797:G860" si="176">MAX($C$2-D797,50%*$C$2)</f>
        <v>406592.69</v>
      </c>
      <c r="H797" s="23">
        <f t="shared" ref="H797:H860" si="177">D797/$C$2-$H$3</f>
        <v>-0.26318538000000002</v>
      </c>
      <c r="I797" s="31">
        <f t="shared" si="171"/>
        <v>0.99157806784000002</v>
      </c>
      <c r="J797" s="16">
        <f t="shared" ref="J797:J860" si="178">(200*$M$5*I797)/(G797/750+$H$2*G797*G797/(F797+3*G797))</f>
        <v>121.43612968369681</v>
      </c>
      <c r="K797" s="24" t="s">
        <v>544</v>
      </c>
      <c r="L797" s="25">
        <f t="shared" si="172"/>
        <v>70891</v>
      </c>
      <c r="M797" s="26">
        <f t="shared" ref="M797:M860" si="179">MIN($M$5,-N796-O796)</f>
        <v>0</v>
      </c>
      <c r="N797" s="27">
        <f t="shared" ref="N797:N860" si="180">M797+N796+O796</f>
        <v>0</v>
      </c>
      <c r="O797" s="27">
        <f t="shared" ref="O797:O860" si="181">N797*$M$6/12</f>
        <v>0</v>
      </c>
    </row>
    <row r="798" spans="1:15" ht="13.2" x14ac:dyDescent="0.25">
      <c r="A798" s="13" t="s">
        <v>545</v>
      </c>
      <c r="B798" s="17">
        <f t="shared" si="173"/>
        <v>69701</v>
      </c>
      <c r="C798" s="5">
        <f>125</f>
        <v>125</v>
      </c>
      <c r="D798" s="6">
        <f t="shared" si="174"/>
        <v>93532.309999999983</v>
      </c>
      <c r="E798" s="6">
        <f t="shared" si="175"/>
        <v>7.7371369444444431</v>
      </c>
      <c r="F798" s="6">
        <f>SUM($D$8:D798)</f>
        <v>34781693.180000059</v>
      </c>
      <c r="G798" s="6">
        <f t="shared" si="176"/>
        <v>406467.69</v>
      </c>
      <c r="H798" s="23">
        <f t="shared" si="177"/>
        <v>-0.26293538000000005</v>
      </c>
      <c r="I798" s="31">
        <f t="shared" si="171"/>
        <v>0.99158606784000003</v>
      </c>
      <c r="J798" s="16">
        <f t="shared" si="178"/>
        <v>121.76001119590219</v>
      </c>
      <c r="K798" s="24" t="s">
        <v>545</v>
      </c>
      <c r="L798" s="25">
        <f t="shared" si="172"/>
        <v>70919</v>
      </c>
      <c r="M798" s="26">
        <f t="shared" si="179"/>
        <v>0</v>
      </c>
      <c r="N798" s="27">
        <f t="shared" si="180"/>
        <v>0</v>
      </c>
      <c r="O798" s="27">
        <f t="shared" si="181"/>
        <v>0</v>
      </c>
    </row>
    <row r="799" spans="1:15" ht="13.2" x14ac:dyDescent="0.25">
      <c r="A799" s="13" t="s">
        <v>544</v>
      </c>
      <c r="B799" s="17">
        <f t="shared" si="173"/>
        <v>69732</v>
      </c>
      <c r="C799" s="5">
        <f>125</f>
        <v>125</v>
      </c>
      <c r="D799" s="6">
        <f t="shared" si="174"/>
        <v>93657.309999999983</v>
      </c>
      <c r="E799" s="6">
        <f t="shared" si="175"/>
        <v>8.5165728611111096</v>
      </c>
      <c r="F799" s="6">
        <f>SUM($D$8:D799)</f>
        <v>34875350.490000062</v>
      </c>
      <c r="G799" s="6">
        <f t="shared" si="176"/>
        <v>406342.69</v>
      </c>
      <c r="H799" s="23">
        <f t="shared" si="177"/>
        <v>-0.26268538000000008</v>
      </c>
      <c r="I799" s="31">
        <f t="shared" si="171"/>
        <v>0.99159406784000004</v>
      </c>
      <c r="J799" s="16">
        <f t="shared" si="178"/>
        <v>122.08430003656167</v>
      </c>
      <c r="K799" s="24" t="s">
        <v>544</v>
      </c>
      <c r="L799" s="25">
        <f t="shared" si="172"/>
        <v>70950</v>
      </c>
      <c r="M799" s="26">
        <f t="shared" si="179"/>
        <v>0</v>
      </c>
      <c r="N799" s="27">
        <f t="shared" si="180"/>
        <v>0</v>
      </c>
      <c r="O799" s="27">
        <f t="shared" si="181"/>
        <v>0</v>
      </c>
    </row>
    <row r="800" spans="1:15" ht="13.2" x14ac:dyDescent="0.25">
      <c r="A800" s="13" t="s">
        <v>545</v>
      </c>
      <c r="B800" s="17">
        <f t="shared" si="173"/>
        <v>69762</v>
      </c>
      <c r="C800" s="5">
        <f>125</f>
        <v>125</v>
      </c>
      <c r="D800" s="6">
        <f t="shared" si="174"/>
        <v>93782.309999999983</v>
      </c>
      <c r="E800" s="6">
        <f t="shared" si="175"/>
        <v>9.2970504444444426</v>
      </c>
      <c r="F800" s="6">
        <f>SUM($D$8:D800)</f>
        <v>34969132.800000064</v>
      </c>
      <c r="G800" s="6">
        <f t="shared" si="176"/>
        <v>406217.69</v>
      </c>
      <c r="H800" s="23">
        <f t="shared" si="177"/>
        <v>-0.26243538000000005</v>
      </c>
      <c r="I800" s="31">
        <f t="shared" si="171"/>
        <v>0.99160206784000005</v>
      </c>
      <c r="J800" s="16">
        <f t="shared" si="178"/>
        <v>122.40899587191605</v>
      </c>
      <c r="K800" s="24" t="s">
        <v>545</v>
      </c>
      <c r="L800" s="25">
        <f t="shared" si="172"/>
        <v>70980</v>
      </c>
      <c r="M800" s="26">
        <f t="shared" si="179"/>
        <v>0</v>
      </c>
      <c r="N800" s="27">
        <f t="shared" si="180"/>
        <v>0</v>
      </c>
      <c r="O800" s="27">
        <f t="shared" si="181"/>
        <v>0</v>
      </c>
    </row>
    <row r="801" spans="1:15" ht="13.2" x14ac:dyDescent="0.25">
      <c r="A801" s="13" t="s">
        <v>678</v>
      </c>
      <c r="B801" s="17">
        <f t="shared" si="173"/>
        <v>69793</v>
      </c>
      <c r="C801" s="5">
        <f>125</f>
        <v>125</v>
      </c>
      <c r="D801" s="6">
        <f t="shared" si="174"/>
        <v>93916.609999999986</v>
      </c>
      <c r="E801" s="6">
        <f t="shared" si="175"/>
        <v>0.78159674999999995</v>
      </c>
      <c r="F801" s="6">
        <f>SUM($D$8:D801)</f>
        <v>35063049.410000063</v>
      </c>
      <c r="G801" s="6">
        <f t="shared" si="176"/>
        <v>406083.39</v>
      </c>
      <c r="H801" s="23">
        <f t="shared" si="177"/>
        <v>-0.26216678000000004</v>
      </c>
      <c r="I801" s="31">
        <f t="shared" si="171"/>
        <v>0.99161066304000001</v>
      </c>
      <c r="J801" s="16">
        <f t="shared" si="178"/>
        <v>122.73920463469655</v>
      </c>
      <c r="K801" s="24" t="s">
        <v>678</v>
      </c>
      <c r="L801" s="25">
        <f t="shared" si="172"/>
        <v>71011</v>
      </c>
      <c r="M801" s="26">
        <f t="shared" si="179"/>
        <v>0</v>
      </c>
      <c r="N801" s="27">
        <f t="shared" si="180"/>
        <v>0</v>
      </c>
      <c r="O801" s="27">
        <f t="shared" si="181"/>
        <v>0</v>
      </c>
    </row>
    <row r="802" spans="1:15" ht="13.2" x14ac:dyDescent="0.25">
      <c r="A802" s="13" t="s">
        <v>679</v>
      </c>
      <c r="B802" s="17">
        <f t="shared" si="173"/>
        <v>69822</v>
      </c>
      <c r="C802" s="5">
        <f>125</f>
        <v>125</v>
      </c>
      <c r="D802" s="6">
        <f t="shared" si="174"/>
        <v>94041.609999999986</v>
      </c>
      <c r="E802" s="6">
        <f t="shared" si="175"/>
        <v>1.564304611111111</v>
      </c>
      <c r="F802" s="6">
        <f>SUM($D$8:D802)</f>
        <v>35157091.020000063</v>
      </c>
      <c r="G802" s="6">
        <f t="shared" si="176"/>
        <v>405958.39</v>
      </c>
      <c r="H802" s="23">
        <f t="shared" si="177"/>
        <v>-0.26191678000000007</v>
      </c>
      <c r="I802" s="31">
        <f t="shared" si="171"/>
        <v>0.99161866304000001</v>
      </c>
      <c r="J802" s="16">
        <f t="shared" si="178"/>
        <v>123.0647528913119</v>
      </c>
      <c r="K802" s="24" t="s">
        <v>679</v>
      </c>
      <c r="L802" s="25">
        <f t="shared" si="172"/>
        <v>71041</v>
      </c>
      <c r="M802" s="26">
        <f t="shared" si="179"/>
        <v>0</v>
      </c>
      <c r="N802" s="27">
        <f t="shared" si="180"/>
        <v>0</v>
      </c>
      <c r="O802" s="27">
        <f t="shared" si="181"/>
        <v>0</v>
      </c>
    </row>
    <row r="803" spans="1:15" ht="13.2" x14ac:dyDescent="0.25">
      <c r="A803" s="13" t="s">
        <v>680</v>
      </c>
      <c r="B803" s="17">
        <f t="shared" si="173"/>
        <v>69852</v>
      </c>
      <c r="C803" s="5">
        <f>125</f>
        <v>125</v>
      </c>
      <c r="D803" s="6">
        <f t="shared" si="174"/>
        <v>94166.609999999986</v>
      </c>
      <c r="E803" s="6">
        <f t="shared" si="175"/>
        <v>2.3479846944444445</v>
      </c>
      <c r="F803" s="6">
        <f>SUM($D$8:D803)</f>
        <v>35251257.630000062</v>
      </c>
      <c r="G803" s="6">
        <f t="shared" si="176"/>
        <v>405833.39</v>
      </c>
      <c r="H803" s="23">
        <f t="shared" si="177"/>
        <v>-0.26166678000000004</v>
      </c>
      <c r="I803" s="31">
        <f t="shared" si="171"/>
        <v>0.99162666304000002</v>
      </c>
      <c r="J803" s="16">
        <f t="shared" si="178"/>
        <v>123.39070713156359</v>
      </c>
      <c r="K803" s="24" t="s">
        <v>680</v>
      </c>
      <c r="L803" s="25">
        <f t="shared" si="172"/>
        <v>71072</v>
      </c>
      <c r="M803" s="26">
        <f t="shared" si="179"/>
        <v>0</v>
      </c>
      <c r="N803" s="27">
        <f t="shared" si="180"/>
        <v>0</v>
      </c>
      <c r="O803" s="27">
        <f t="shared" si="181"/>
        <v>0</v>
      </c>
    </row>
    <row r="804" spans="1:15" ht="13.2" x14ac:dyDescent="0.25">
      <c r="A804" s="13" t="s">
        <v>681</v>
      </c>
      <c r="B804" s="17">
        <f t="shared" si="173"/>
        <v>69883</v>
      </c>
      <c r="C804" s="5">
        <f>125</f>
        <v>125</v>
      </c>
      <c r="D804" s="6">
        <f t="shared" si="174"/>
        <v>94291.609999999986</v>
      </c>
      <c r="E804" s="6">
        <f t="shared" si="175"/>
        <v>3.1327064444444446</v>
      </c>
      <c r="F804" s="6">
        <f>SUM($D$8:D804)</f>
        <v>35345549.240000062</v>
      </c>
      <c r="G804" s="6">
        <f t="shared" si="176"/>
        <v>405708.39</v>
      </c>
      <c r="H804" s="23">
        <f t="shared" si="177"/>
        <v>-0.26141678000000002</v>
      </c>
      <c r="I804" s="31">
        <f t="shared" si="171"/>
        <v>0.99163466304000003</v>
      </c>
      <c r="J804" s="16">
        <f t="shared" si="178"/>
        <v>123.7170670194695</v>
      </c>
      <c r="K804" s="24" t="s">
        <v>681</v>
      </c>
      <c r="L804" s="25">
        <f t="shared" si="172"/>
        <v>71103</v>
      </c>
      <c r="M804" s="26">
        <f t="shared" si="179"/>
        <v>0</v>
      </c>
      <c r="N804" s="27">
        <f t="shared" si="180"/>
        <v>0</v>
      </c>
      <c r="O804" s="27">
        <f t="shared" si="181"/>
        <v>0</v>
      </c>
    </row>
    <row r="805" spans="1:15" ht="13.2" x14ac:dyDescent="0.25">
      <c r="A805" s="13" t="s">
        <v>544</v>
      </c>
      <c r="B805" s="17">
        <f t="shared" si="173"/>
        <v>69913</v>
      </c>
      <c r="C805" s="5">
        <f>125</f>
        <v>125</v>
      </c>
      <c r="D805" s="6">
        <f t="shared" si="174"/>
        <v>94416.609999999986</v>
      </c>
      <c r="E805" s="6">
        <f t="shared" si="175"/>
        <v>3.9184698611111113</v>
      </c>
      <c r="F805" s="6">
        <f>SUM($D$8:D805)</f>
        <v>35439965.850000061</v>
      </c>
      <c r="G805" s="6">
        <f t="shared" si="176"/>
        <v>405583.39</v>
      </c>
      <c r="H805" s="23">
        <f t="shared" si="177"/>
        <v>-0.26116678000000004</v>
      </c>
      <c r="I805" s="31">
        <f t="shared" si="171"/>
        <v>0.99164266304000004</v>
      </c>
      <c r="J805" s="16">
        <f t="shared" si="178"/>
        <v>124.04383221852375</v>
      </c>
      <c r="K805" s="24" t="s">
        <v>544</v>
      </c>
      <c r="L805" s="25">
        <f t="shared" si="172"/>
        <v>71133</v>
      </c>
      <c r="M805" s="26">
        <f t="shared" si="179"/>
        <v>0</v>
      </c>
      <c r="N805" s="27">
        <f t="shared" si="180"/>
        <v>0</v>
      </c>
      <c r="O805" s="27">
        <f t="shared" si="181"/>
        <v>0</v>
      </c>
    </row>
    <row r="806" spans="1:15" ht="13.2" x14ac:dyDescent="0.25">
      <c r="A806" s="13" t="s">
        <v>545</v>
      </c>
      <c r="B806" s="17">
        <f t="shared" si="173"/>
        <v>69944</v>
      </c>
      <c r="C806" s="5">
        <f>125</f>
        <v>125</v>
      </c>
      <c r="D806" s="6">
        <f t="shared" si="174"/>
        <v>94541.609999999986</v>
      </c>
      <c r="E806" s="6">
        <f t="shared" si="175"/>
        <v>4.7052749444444446</v>
      </c>
      <c r="F806" s="6">
        <f>SUM($D$8:D806)</f>
        <v>35534507.46000006</v>
      </c>
      <c r="G806" s="6">
        <f t="shared" si="176"/>
        <v>405458.39</v>
      </c>
      <c r="H806" s="23">
        <f t="shared" si="177"/>
        <v>-0.26091678000000007</v>
      </c>
      <c r="I806" s="31">
        <f t="shared" si="171"/>
        <v>0.99165066304000005</v>
      </c>
      <c r="J806" s="16">
        <f t="shared" si="178"/>
        <v>124.37100239170107</v>
      </c>
      <c r="K806" s="24" t="s">
        <v>545</v>
      </c>
      <c r="L806" s="25">
        <f t="shared" si="172"/>
        <v>71164</v>
      </c>
      <c r="M806" s="26">
        <f t="shared" si="179"/>
        <v>0</v>
      </c>
      <c r="N806" s="27">
        <f t="shared" si="180"/>
        <v>0</v>
      </c>
      <c r="O806" s="27">
        <f t="shared" si="181"/>
        <v>0</v>
      </c>
    </row>
    <row r="807" spans="1:15" ht="13.2" x14ac:dyDescent="0.25">
      <c r="A807" s="13" t="s">
        <v>544</v>
      </c>
      <c r="B807" s="17">
        <f t="shared" si="173"/>
        <v>69974</v>
      </c>
      <c r="C807" s="5">
        <f>125</f>
        <v>125</v>
      </c>
      <c r="D807" s="6">
        <f t="shared" si="174"/>
        <v>94666.609999999986</v>
      </c>
      <c r="E807" s="6">
        <f t="shared" si="175"/>
        <v>5.4931216944444445</v>
      </c>
      <c r="F807" s="6">
        <f>SUM($D$8:D807)</f>
        <v>35629174.07000006</v>
      </c>
      <c r="G807" s="6">
        <f t="shared" si="176"/>
        <v>405333.39</v>
      </c>
      <c r="H807" s="23">
        <f t="shared" si="177"/>
        <v>-0.26066678000000004</v>
      </c>
      <c r="I807" s="31">
        <f t="shared" si="171"/>
        <v>0.99165866303999994</v>
      </c>
      <c r="J807" s="16">
        <f t="shared" si="178"/>
        <v>124.69857720146045</v>
      </c>
      <c r="K807" s="24" t="s">
        <v>544</v>
      </c>
      <c r="L807" s="25">
        <f t="shared" si="172"/>
        <v>71194</v>
      </c>
      <c r="M807" s="26">
        <f t="shared" si="179"/>
        <v>0</v>
      </c>
      <c r="N807" s="27">
        <f t="shared" si="180"/>
        <v>0</v>
      </c>
      <c r="O807" s="27">
        <f t="shared" si="181"/>
        <v>0</v>
      </c>
    </row>
    <row r="808" spans="1:15" ht="13.2" x14ac:dyDescent="0.25">
      <c r="A808" s="13" t="s">
        <v>545</v>
      </c>
      <c r="B808" s="17">
        <f t="shared" si="173"/>
        <v>70005</v>
      </c>
      <c r="C808" s="5">
        <f>125</f>
        <v>125</v>
      </c>
      <c r="D808" s="6">
        <f t="shared" si="174"/>
        <v>94791.609999999986</v>
      </c>
      <c r="E808" s="6">
        <f t="shared" si="175"/>
        <v>6.2820101111111111</v>
      </c>
      <c r="F808" s="6">
        <f>SUM($D$8:D808)</f>
        <v>35723965.680000059</v>
      </c>
      <c r="G808" s="6">
        <f t="shared" si="176"/>
        <v>405208.39</v>
      </c>
      <c r="H808" s="23">
        <f t="shared" si="177"/>
        <v>-0.26041678000000001</v>
      </c>
      <c r="I808" s="31">
        <f t="shared" si="171"/>
        <v>0.99166666303999995</v>
      </c>
      <c r="J808" s="16">
        <f t="shared" si="178"/>
        <v>125.02655630974951</v>
      </c>
      <c r="K808" s="24" t="s">
        <v>545</v>
      </c>
      <c r="L808" s="25">
        <f t="shared" si="172"/>
        <v>71225</v>
      </c>
      <c r="M808" s="26">
        <f t="shared" si="179"/>
        <v>0</v>
      </c>
      <c r="N808" s="27">
        <f t="shared" si="180"/>
        <v>0</v>
      </c>
      <c r="O808" s="27">
        <f t="shared" si="181"/>
        <v>0</v>
      </c>
    </row>
    <row r="809" spans="1:15" ht="13.2" x14ac:dyDescent="0.25">
      <c r="A809" s="13" t="s">
        <v>682</v>
      </c>
      <c r="B809" s="17">
        <f t="shared" si="173"/>
        <v>70036</v>
      </c>
      <c r="C809" s="5">
        <f>125</f>
        <v>125</v>
      </c>
      <c r="D809" s="6">
        <f t="shared" si="174"/>
        <v>94916.609999999986</v>
      </c>
      <c r="E809" s="6">
        <f t="shared" si="175"/>
        <v>7.0719401944444442</v>
      </c>
      <c r="F809" s="6">
        <f>SUM($D$8:D809)</f>
        <v>35818882.290000059</v>
      </c>
      <c r="G809" s="6">
        <f t="shared" si="176"/>
        <v>405083.39</v>
      </c>
      <c r="H809" s="23">
        <f t="shared" si="177"/>
        <v>-0.26016678000000004</v>
      </c>
      <c r="I809" s="31">
        <f t="shared" ref="I809:I872" si="182">1-64*($M$5-0.004*$C$2)/$C$2*H809</f>
        <v>0.99167466303999996</v>
      </c>
      <c r="J809" s="16">
        <f t="shared" si="178"/>
        <v>125.35493937800828</v>
      </c>
      <c r="K809" s="24" t="s">
        <v>682</v>
      </c>
      <c r="L809" s="25">
        <f t="shared" si="172"/>
        <v>71256</v>
      </c>
      <c r="M809" s="26">
        <f t="shared" si="179"/>
        <v>0</v>
      </c>
      <c r="N809" s="27">
        <f t="shared" si="180"/>
        <v>0</v>
      </c>
      <c r="O809" s="27">
        <f t="shared" si="181"/>
        <v>0</v>
      </c>
    </row>
    <row r="810" spans="1:15" ht="13.2" x14ac:dyDescent="0.25">
      <c r="A810" s="13" t="s">
        <v>683</v>
      </c>
      <c r="B810" s="17">
        <f t="shared" si="173"/>
        <v>70066</v>
      </c>
      <c r="C810" s="5">
        <f>125</f>
        <v>125</v>
      </c>
      <c r="D810" s="6">
        <f t="shared" si="174"/>
        <v>95041.609999999986</v>
      </c>
      <c r="E810" s="6">
        <f t="shared" si="175"/>
        <v>7.862911944444444</v>
      </c>
      <c r="F810" s="6">
        <f>SUM($D$8:D810)</f>
        <v>35913923.900000058</v>
      </c>
      <c r="G810" s="6">
        <f t="shared" si="176"/>
        <v>404958.39</v>
      </c>
      <c r="H810" s="23">
        <f t="shared" si="177"/>
        <v>-0.25991678000000007</v>
      </c>
      <c r="I810" s="31">
        <f t="shared" si="182"/>
        <v>0.99168266303999997</v>
      </c>
      <c r="J810" s="16">
        <f t="shared" si="178"/>
        <v>125.68372606717327</v>
      </c>
      <c r="K810" s="24" t="s">
        <v>683</v>
      </c>
      <c r="L810" s="25">
        <f t="shared" si="172"/>
        <v>71284</v>
      </c>
      <c r="M810" s="26">
        <f t="shared" si="179"/>
        <v>0</v>
      </c>
      <c r="N810" s="27">
        <f t="shared" si="180"/>
        <v>0</v>
      </c>
      <c r="O810" s="27">
        <f t="shared" si="181"/>
        <v>0</v>
      </c>
    </row>
    <row r="811" spans="1:15" ht="13.2" x14ac:dyDescent="0.25">
      <c r="A811" s="13" t="s">
        <v>684</v>
      </c>
      <c r="B811" s="17">
        <f t="shared" si="173"/>
        <v>70097</v>
      </c>
      <c r="C811" s="5">
        <f>125</f>
        <v>125</v>
      </c>
      <c r="D811" s="6">
        <f t="shared" si="174"/>
        <v>95166.609999999986</v>
      </c>
      <c r="E811" s="6">
        <f t="shared" si="175"/>
        <v>8.6549253611111112</v>
      </c>
      <c r="F811" s="6">
        <f>SUM($D$8:D811)</f>
        <v>36009090.510000058</v>
      </c>
      <c r="G811" s="6">
        <f t="shared" si="176"/>
        <v>404833.39</v>
      </c>
      <c r="H811" s="23">
        <f t="shared" si="177"/>
        <v>-0.25966678000000004</v>
      </c>
      <c r="I811" s="31">
        <f t="shared" si="182"/>
        <v>0.99169066303999998</v>
      </c>
      <c r="J811" s="16">
        <f t="shared" si="178"/>
        <v>126.01291603768158</v>
      </c>
      <c r="K811" s="24" t="s">
        <v>684</v>
      </c>
      <c r="L811" s="25">
        <f t="shared" si="172"/>
        <v>71315</v>
      </c>
      <c r="M811" s="26">
        <f t="shared" si="179"/>
        <v>0</v>
      </c>
      <c r="N811" s="27">
        <f t="shared" si="180"/>
        <v>0</v>
      </c>
      <c r="O811" s="27">
        <f t="shared" si="181"/>
        <v>0</v>
      </c>
    </row>
    <row r="812" spans="1:15" ht="13.2" x14ac:dyDescent="0.25">
      <c r="A812" s="13" t="s">
        <v>685</v>
      </c>
      <c r="B812" s="17">
        <f t="shared" si="173"/>
        <v>70127</v>
      </c>
      <c r="C812" s="5">
        <f>125</f>
        <v>125</v>
      </c>
      <c r="D812" s="6">
        <f t="shared" si="174"/>
        <v>95291.609999999986</v>
      </c>
      <c r="E812" s="6">
        <f t="shared" si="175"/>
        <v>9.4479804444444451</v>
      </c>
      <c r="F812" s="6">
        <f>SUM($D$8:D812)</f>
        <v>36104382.120000057</v>
      </c>
      <c r="G812" s="6">
        <f t="shared" si="176"/>
        <v>404708.39</v>
      </c>
      <c r="H812" s="23">
        <f t="shared" si="177"/>
        <v>-0.25941678000000001</v>
      </c>
      <c r="I812" s="31">
        <f t="shared" si="182"/>
        <v>0.99169866303999998</v>
      </c>
      <c r="J812" s="16">
        <f t="shared" si="178"/>
        <v>126.3425089494749</v>
      </c>
      <c r="K812" s="24" t="s">
        <v>685</v>
      </c>
      <c r="L812" s="25">
        <f t="shared" si="172"/>
        <v>71345</v>
      </c>
      <c r="M812" s="26">
        <f t="shared" si="179"/>
        <v>0</v>
      </c>
      <c r="N812" s="27">
        <f t="shared" si="180"/>
        <v>0</v>
      </c>
      <c r="O812" s="27">
        <f t="shared" si="181"/>
        <v>0</v>
      </c>
    </row>
    <row r="813" spans="1:15" ht="13.2" x14ac:dyDescent="0.25">
      <c r="A813" s="13" t="s">
        <v>544</v>
      </c>
      <c r="B813" s="17">
        <f t="shared" si="173"/>
        <v>70158</v>
      </c>
      <c r="C813" s="5">
        <f>125</f>
        <v>125</v>
      </c>
      <c r="D813" s="6">
        <f t="shared" si="174"/>
        <v>95426.059999999983</v>
      </c>
      <c r="E813" s="6">
        <f t="shared" si="175"/>
        <v>0.79417549999999992</v>
      </c>
      <c r="F813" s="6">
        <f>SUM($D$8:D813)</f>
        <v>36199808.180000059</v>
      </c>
      <c r="G813" s="6">
        <f t="shared" si="176"/>
        <v>404573.94</v>
      </c>
      <c r="H813" s="23">
        <f t="shared" si="177"/>
        <v>-0.25914788000000005</v>
      </c>
      <c r="I813" s="31">
        <f t="shared" si="182"/>
        <v>0.99170726783999996</v>
      </c>
      <c r="J813" s="16">
        <f t="shared" si="178"/>
        <v>126.67786547865293</v>
      </c>
      <c r="K813" s="24" t="s">
        <v>544</v>
      </c>
      <c r="L813" s="25">
        <f t="shared" si="172"/>
        <v>71376</v>
      </c>
      <c r="M813" s="26">
        <f t="shared" si="179"/>
        <v>0</v>
      </c>
      <c r="N813" s="27">
        <f t="shared" si="180"/>
        <v>0</v>
      </c>
      <c r="O813" s="27">
        <f t="shared" si="181"/>
        <v>0</v>
      </c>
    </row>
    <row r="814" spans="1:15" ht="13.2" x14ac:dyDescent="0.25">
      <c r="A814" s="13" t="s">
        <v>545</v>
      </c>
      <c r="B814" s="17">
        <f t="shared" si="173"/>
        <v>70187</v>
      </c>
      <c r="C814" s="5">
        <f>125</f>
        <v>125</v>
      </c>
      <c r="D814" s="6">
        <f t="shared" si="174"/>
        <v>95551.059999999983</v>
      </c>
      <c r="E814" s="6">
        <f t="shared" si="175"/>
        <v>1.5894621111111109</v>
      </c>
      <c r="F814" s="6">
        <f>SUM($D$8:D814)</f>
        <v>36295359.240000062</v>
      </c>
      <c r="G814" s="6">
        <f t="shared" si="176"/>
        <v>404448.94</v>
      </c>
      <c r="H814" s="23">
        <f t="shared" si="177"/>
        <v>-0.25889788000000002</v>
      </c>
      <c r="I814" s="31">
        <f t="shared" si="182"/>
        <v>0.99171526783999997</v>
      </c>
      <c r="J814" s="16">
        <f t="shared" si="178"/>
        <v>127.00830339256342</v>
      </c>
      <c r="K814" s="24" t="s">
        <v>545</v>
      </c>
      <c r="L814" s="25">
        <f t="shared" si="172"/>
        <v>71406</v>
      </c>
      <c r="M814" s="26">
        <f t="shared" si="179"/>
        <v>0</v>
      </c>
      <c r="N814" s="27">
        <f t="shared" si="180"/>
        <v>0</v>
      </c>
      <c r="O814" s="27">
        <f t="shared" si="181"/>
        <v>0</v>
      </c>
    </row>
    <row r="815" spans="1:15" ht="13.2" x14ac:dyDescent="0.25">
      <c r="A815" s="13" t="s">
        <v>544</v>
      </c>
      <c r="B815" s="17">
        <f t="shared" si="173"/>
        <v>70218</v>
      </c>
      <c r="C815" s="5">
        <f>125</f>
        <v>125</v>
      </c>
      <c r="D815" s="6">
        <f t="shared" si="174"/>
        <v>95676.059999999983</v>
      </c>
      <c r="E815" s="6">
        <f t="shared" si="175"/>
        <v>2.385720944444444</v>
      </c>
      <c r="F815" s="6">
        <f>SUM($D$8:D815)</f>
        <v>36391035.300000064</v>
      </c>
      <c r="G815" s="6">
        <f t="shared" si="176"/>
        <v>404323.94</v>
      </c>
      <c r="H815" s="23">
        <f t="shared" si="177"/>
        <v>-0.25864788000000005</v>
      </c>
      <c r="I815" s="31">
        <f t="shared" si="182"/>
        <v>0.99172326783999998</v>
      </c>
      <c r="J815" s="16">
        <f t="shared" si="178"/>
        <v>127.33914321721961</v>
      </c>
      <c r="K815" s="24" t="s">
        <v>544</v>
      </c>
      <c r="L815" s="25">
        <f t="shared" si="172"/>
        <v>71437</v>
      </c>
      <c r="M815" s="26">
        <f t="shared" si="179"/>
        <v>0</v>
      </c>
      <c r="N815" s="27">
        <f t="shared" si="180"/>
        <v>0</v>
      </c>
      <c r="O815" s="27">
        <f t="shared" si="181"/>
        <v>0</v>
      </c>
    </row>
    <row r="816" spans="1:15" ht="13.2" x14ac:dyDescent="0.25">
      <c r="A816" s="13" t="s">
        <v>545</v>
      </c>
      <c r="B816" s="17">
        <f t="shared" si="173"/>
        <v>70249</v>
      </c>
      <c r="C816" s="5">
        <f>125</f>
        <v>125</v>
      </c>
      <c r="D816" s="6">
        <f t="shared" si="174"/>
        <v>95801.059999999983</v>
      </c>
      <c r="E816" s="6">
        <f t="shared" si="175"/>
        <v>3.183021444444444</v>
      </c>
      <c r="F816" s="6">
        <f>SUM($D$8:D816)</f>
        <v>36486836.360000066</v>
      </c>
      <c r="G816" s="6">
        <f t="shared" si="176"/>
        <v>404198.94</v>
      </c>
      <c r="H816" s="23">
        <f t="shared" si="177"/>
        <v>-0.25839788000000008</v>
      </c>
      <c r="I816" s="31">
        <f t="shared" si="182"/>
        <v>0.99173126783999999</v>
      </c>
      <c r="J816" s="16">
        <f t="shared" si="178"/>
        <v>127.67038461053497</v>
      </c>
      <c r="K816" s="24" t="s">
        <v>545</v>
      </c>
      <c r="L816" s="25">
        <f t="shared" si="172"/>
        <v>71468</v>
      </c>
      <c r="M816" s="26">
        <f t="shared" si="179"/>
        <v>0</v>
      </c>
      <c r="N816" s="27">
        <f t="shared" si="180"/>
        <v>0</v>
      </c>
      <c r="O816" s="27">
        <f t="shared" si="181"/>
        <v>0</v>
      </c>
    </row>
    <row r="817" spans="1:15" ht="13.2" x14ac:dyDescent="0.25">
      <c r="A817" s="13" t="s">
        <v>686</v>
      </c>
      <c r="B817" s="17">
        <f t="shared" si="173"/>
        <v>70279</v>
      </c>
      <c r="C817" s="5">
        <f>125</f>
        <v>125</v>
      </c>
      <c r="D817" s="6">
        <f t="shared" si="174"/>
        <v>95926.059999999983</v>
      </c>
      <c r="E817" s="6">
        <f t="shared" si="175"/>
        <v>3.9813636111111106</v>
      </c>
      <c r="F817" s="6">
        <f>SUM($D$8:D817)</f>
        <v>36582762.420000069</v>
      </c>
      <c r="G817" s="6">
        <f t="shared" si="176"/>
        <v>404073.94</v>
      </c>
      <c r="H817" s="23">
        <f t="shared" si="177"/>
        <v>-0.25814788000000005</v>
      </c>
      <c r="I817" s="31">
        <f t="shared" si="182"/>
        <v>0.99173926783999999</v>
      </c>
      <c r="J817" s="16">
        <f t="shared" si="178"/>
        <v>128.00202722994786</v>
      </c>
      <c r="K817" s="24" t="s">
        <v>686</v>
      </c>
      <c r="L817" s="25">
        <f t="shared" si="172"/>
        <v>71498</v>
      </c>
      <c r="M817" s="26">
        <f t="shared" si="179"/>
        <v>0</v>
      </c>
      <c r="N817" s="27">
        <f t="shared" si="180"/>
        <v>0</v>
      </c>
      <c r="O817" s="27">
        <f t="shared" si="181"/>
        <v>0</v>
      </c>
    </row>
    <row r="818" spans="1:15" ht="13.2" x14ac:dyDescent="0.25">
      <c r="A818" s="13" t="s">
        <v>687</v>
      </c>
      <c r="B818" s="17">
        <f t="shared" si="173"/>
        <v>70310</v>
      </c>
      <c r="C818" s="5">
        <f>125</f>
        <v>125</v>
      </c>
      <c r="D818" s="6">
        <f t="shared" si="174"/>
        <v>96051.059999999983</v>
      </c>
      <c r="E818" s="6">
        <f t="shared" si="175"/>
        <v>4.7807474444444438</v>
      </c>
      <c r="F818" s="6">
        <f>SUM($D$8:D818)</f>
        <v>36678813.480000071</v>
      </c>
      <c r="G818" s="6">
        <f t="shared" si="176"/>
        <v>403948.94</v>
      </c>
      <c r="H818" s="23">
        <f t="shared" si="177"/>
        <v>-0.25789788000000002</v>
      </c>
      <c r="I818" s="31">
        <f t="shared" si="182"/>
        <v>0.99174726784</v>
      </c>
      <c r="J818" s="16">
        <f t="shared" si="178"/>
        <v>128.3340707324258</v>
      </c>
      <c r="K818" s="24" t="s">
        <v>687</v>
      </c>
      <c r="L818" s="25">
        <f t="shared" si="172"/>
        <v>71529</v>
      </c>
      <c r="M818" s="26">
        <f t="shared" si="179"/>
        <v>0</v>
      </c>
      <c r="N818" s="27">
        <f t="shared" si="180"/>
        <v>0</v>
      </c>
      <c r="O818" s="27">
        <f t="shared" si="181"/>
        <v>0</v>
      </c>
    </row>
    <row r="819" spans="1:15" ht="13.2" x14ac:dyDescent="0.25">
      <c r="A819" s="13" t="s">
        <v>688</v>
      </c>
      <c r="B819" s="17">
        <f t="shared" si="173"/>
        <v>70340</v>
      </c>
      <c r="C819" s="5">
        <f>125</f>
        <v>125</v>
      </c>
      <c r="D819" s="6">
        <f t="shared" si="174"/>
        <v>96176.059999999983</v>
      </c>
      <c r="E819" s="6">
        <f t="shared" si="175"/>
        <v>5.581172944444444</v>
      </c>
      <c r="F819" s="6">
        <f>SUM($D$8:D819)</f>
        <v>36774989.540000074</v>
      </c>
      <c r="G819" s="6">
        <f t="shared" si="176"/>
        <v>403823.94</v>
      </c>
      <c r="H819" s="23">
        <f t="shared" si="177"/>
        <v>-0.25764788000000005</v>
      </c>
      <c r="I819" s="31">
        <f t="shared" si="182"/>
        <v>0.99175526784000001</v>
      </c>
      <c r="J819" s="16">
        <f t="shared" si="178"/>
        <v>128.66651477446905</v>
      </c>
      <c r="K819" s="24" t="s">
        <v>688</v>
      </c>
      <c r="L819" s="25">
        <f t="shared" si="172"/>
        <v>71559</v>
      </c>
      <c r="M819" s="26">
        <f t="shared" si="179"/>
        <v>0</v>
      </c>
      <c r="N819" s="27">
        <f t="shared" si="180"/>
        <v>0</v>
      </c>
      <c r="O819" s="27">
        <f t="shared" si="181"/>
        <v>0</v>
      </c>
    </row>
    <row r="820" spans="1:15" ht="13.2" x14ac:dyDescent="0.25">
      <c r="A820" s="13" t="s">
        <v>689</v>
      </c>
      <c r="B820" s="17">
        <f t="shared" si="173"/>
        <v>70371</v>
      </c>
      <c r="C820" s="5">
        <f>125</f>
        <v>125</v>
      </c>
      <c r="D820" s="6">
        <f t="shared" si="174"/>
        <v>96301.059999999983</v>
      </c>
      <c r="E820" s="6">
        <f t="shared" si="175"/>
        <v>6.3826401111111108</v>
      </c>
      <c r="F820" s="6">
        <f>SUM($D$8:D820)</f>
        <v>36871290.600000076</v>
      </c>
      <c r="G820" s="6">
        <f t="shared" si="176"/>
        <v>403698.94</v>
      </c>
      <c r="H820" s="23">
        <f t="shared" si="177"/>
        <v>-0.25739788000000008</v>
      </c>
      <c r="I820" s="31">
        <f t="shared" si="182"/>
        <v>0.99176326784000002</v>
      </c>
      <c r="J820" s="16">
        <f t="shared" si="178"/>
        <v>128.99935901211512</v>
      </c>
      <c r="K820" s="24" t="s">
        <v>689</v>
      </c>
      <c r="L820" s="25">
        <f t="shared" si="172"/>
        <v>71590</v>
      </c>
      <c r="M820" s="26">
        <f t="shared" si="179"/>
        <v>0</v>
      </c>
      <c r="N820" s="27">
        <f t="shared" si="180"/>
        <v>0</v>
      </c>
      <c r="O820" s="27">
        <f t="shared" si="181"/>
        <v>0</v>
      </c>
    </row>
    <row r="821" spans="1:15" ht="13.2" x14ac:dyDescent="0.25">
      <c r="A821" s="13" t="s">
        <v>544</v>
      </c>
      <c r="B821" s="17">
        <f t="shared" si="173"/>
        <v>70402</v>
      </c>
      <c r="C821" s="5">
        <f>125</f>
        <v>125</v>
      </c>
      <c r="D821" s="6">
        <f t="shared" si="174"/>
        <v>96426.059999999983</v>
      </c>
      <c r="E821" s="6">
        <f t="shared" si="175"/>
        <v>7.1851489444444443</v>
      </c>
      <c r="F821" s="6">
        <f>SUM($D$8:D821)</f>
        <v>36967716.660000078</v>
      </c>
      <c r="G821" s="6">
        <f t="shared" si="176"/>
        <v>403573.94</v>
      </c>
      <c r="H821" s="23">
        <f t="shared" si="177"/>
        <v>-0.25714788000000005</v>
      </c>
      <c r="I821" s="31">
        <f t="shared" si="182"/>
        <v>0.99177126784000003</v>
      </c>
      <c r="J821" s="16">
        <f t="shared" si="178"/>
        <v>129.33260310094261</v>
      </c>
      <c r="K821" s="24" t="s">
        <v>544</v>
      </c>
      <c r="L821" s="25">
        <f t="shared" si="172"/>
        <v>71621</v>
      </c>
      <c r="M821" s="26">
        <f t="shared" si="179"/>
        <v>0</v>
      </c>
      <c r="N821" s="27">
        <f t="shared" si="180"/>
        <v>0</v>
      </c>
      <c r="O821" s="27">
        <f t="shared" si="181"/>
        <v>0</v>
      </c>
    </row>
    <row r="822" spans="1:15" ht="13.2" x14ac:dyDescent="0.25">
      <c r="A822" s="13" t="s">
        <v>545</v>
      </c>
      <c r="B822" s="17">
        <f t="shared" si="173"/>
        <v>70432</v>
      </c>
      <c r="C822" s="5">
        <f>125</f>
        <v>125</v>
      </c>
      <c r="D822" s="6">
        <f t="shared" si="174"/>
        <v>96551.059999999983</v>
      </c>
      <c r="E822" s="6">
        <f t="shared" si="175"/>
        <v>7.9886994444444444</v>
      </c>
      <c r="F822" s="6">
        <f>SUM($D$8:D822)</f>
        <v>37064267.720000081</v>
      </c>
      <c r="G822" s="6">
        <f t="shared" si="176"/>
        <v>403448.94</v>
      </c>
      <c r="H822" s="23">
        <f t="shared" si="177"/>
        <v>-0.25689788000000002</v>
      </c>
      <c r="I822" s="31">
        <f t="shared" si="182"/>
        <v>0.99177926784000003</v>
      </c>
      <c r="J822" s="16">
        <f t="shared" si="178"/>
        <v>129.66624669607518</v>
      </c>
      <c r="K822" s="24" t="s">
        <v>545</v>
      </c>
      <c r="L822" s="25">
        <f t="shared" si="172"/>
        <v>71650</v>
      </c>
      <c r="M822" s="26">
        <f t="shared" si="179"/>
        <v>0</v>
      </c>
      <c r="N822" s="27">
        <f t="shared" si="180"/>
        <v>0</v>
      </c>
      <c r="O822" s="27">
        <f t="shared" si="181"/>
        <v>0</v>
      </c>
    </row>
    <row r="823" spans="1:15" ht="13.2" x14ac:dyDescent="0.25">
      <c r="A823" s="13" t="s">
        <v>544</v>
      </c>
      <c r="B823" s="17">
        <f t="shared" si="173"/>
        <v>70463</v>
      </c>
      <c r="C823" s="5">
        <f>125</f>
        <v>125</v>
      </c>
      <c r="D823" s="6">
        <f t="shared" si="174"/>
        <v>96676.059999999983</v>
      </c>
      <c r="E823" s="6">
        <f t="shared" si="175"/>
        <v>8.7932916111111101</v>
      </c>
      <c r="F823" s="6">
        <f>SUM($D$8:D823)</f>
        <v>37160943.780000083</v>
      </c>
      <c r="G823" s="6">
        <f t="shared" si="176"/>
        <v>403323.94</v>
      </c>
      <c r="H823" s="23">
        <f t="shared" si="177"/>
        <v>-0.25664788000000005</v>
      </c>
      <c r="I823" s="31">
        <f t="shared" si="182"/>
        <v>0.99178726784000004</v>
      </c>
      <c r="J823" s="16">
        <f t="shared" si="178"/>
        <v>130.00028945218557</v>
      </c>
      <c r="K823" s="24" t="s">
        <v>544</v>
      </c>
      <c r="L823" s="25">
        <f t="shared" si="172"/>
        <v>71681</v>
      </c>
      <c r="M823" s="26">
        <f t="shared" si="179"/>
        <v>0</v>
      </c>
      <c r="N823" s="27">
        <f t="shared" si="180"/>
        <v>0</v>
      </c>
      <c r="O823" s="27">
        <f t="shared" si="181"/>
        <v>0</v>
      </c>
    </row>
    <row r="824" spans="1:15" ht="13.2" x14ac:dyDescent="0.25">
      <c r="A824" s="13" t="s">
        <v>545</v>
      </c>
      <c r="B824" s="17">
        <f t="shared" si="173"/>
        <v>70493</v>
      </c>
      <c r="C824" s="5">
        <f>125</f>
        <v>125</v>
      </c>
      <c r="D824" s="6">
        <f t="shared" si="174"/>
        <v>96801.059999999983</v>
      </c>
      <c r="E824" s="6">
        <f t="shared" si="175"/>
        <v>9.5989254444444434</v>
      </c>
      <c r="F824" s="6">
        <f>SUM($D$8:D824)</f>
        <v>37257744.840000086</v>
      </c>
      <c r="G824" s="6">
        <f t="shared" si="176"/>
        <v>403198.94</v>
      </c>
      <c r="H824" s="23">
        <f t="shared" si="177"/>
        <v>-0.25639788000000008</v>
      </c>
      <c r="I824" s="31">
        <f t="shared" si="182"/>
        <v>0.99179526784000005</v>
      </c>
      <c r="J824" s="16">
        <f t="shared" si="178"/>
        <v>130.33473102349987</v>
      </c>
      <c r="K824" s="24" t="s">
        <v>545</v>
      </c>
      <c r="L824" s="25">
        <f t="shared" si="172"/>
        <v>71711</v>
      </c>
      <c r="M824" s="26">
        <f t="shared" si="179"/>
        <v>0</v>
      </c>
      <c r="N824" s="27">
        <f t="shared" si="180"/>
        <v>0</v>
      </c>
      <c r="O824" s="27">
        <f t="shared" si="181"/>
        <v>0</v>
      </c>
    </row>
    <row r="825" spans="1:15" ht="13.2" x14ac:dyDescent="0.25">
      <c r="A825" s="13" t="s">
        <v>690</v>
      </c>
      <c r="B825" s="17">
        <f t="shared" si="173"/>
        <v>70524</v>
      </c>
      <c r="C825" s="5">
        <f>125</f>
        <v>125</v>
      </c>
      <c r="D825" s="6">
        <f t="shared" si="174"/>
        <v>96935.659999999989</v>
      </c>
      <c r="E825" s="6">
        <f t="shared" si="175"/>
        <v>0.80675550000000007</v>
      </c>
      <c r="F825" s="6">
        <f>SUM($D$8:D825)</f>
        <v>37354680.500000082</v>
      </c>
      <c r="G825" s="6">
        <f t="shared" si="176"/>
        <v>403064.34</v>
      </c>
      <c r="H825" s="23">
        <f t="shared" si="177"/>
        <v>-0.25612868</v>
      </c>
      <c r="I825" s="31">
        <f t="shared" si="182"/>
        <v>0.99180388224000005</v>
      </c>
      <c r="J825" s="16">
        <f t="shared" si="178"/>
        <v>130.6751950024302</v>
      </c>
      <c r="K825" s="24" t="s">
        <v>690</v>
      </c>
      <c r="L825" s="25">
        <f t="shared" si="172"/>
        <v>71742</v>
      </c>
      <c r="M825" s="26">
        <f t="shared" si="179"/>
        <v>0</v>
      </c>
      <c r="N825" s="27">
        <f t="shared" si="180"/>
        <v>0</v>
      </c>
      <c r="O825" s="27">
        <f t="shared" si="181"/>
        <v>0</v>
      </c>
    </row>
    <row r="826" spans="1:15" ht="13.2" x14ac:dyDescent="0.25">
      <c r="A826" s="13" t="s">
        <v>691</v>
      </c>
      <c r="B826" s="17">
        <f t="shared" si="173"/>
        <v>70553</v>
      </c>
      <c r="C826" s="5">
        <f>125</f>
        <v>125</v>
      </c>
      <c r="D826" s="6">
        <f t="shared" si="174"/>
        <v>97060.659999999989</v>
      </c>
      <c r="E826" s="6">
        <f t="shared" si="175"/>
        <v>1.614622111111111</v>
      </c>
      <c r="F826" s="6">
        <f>SUM($D$8:D826)</f>
        <v>37451741.160000078</v>
      </c>
      <c r="G826" s="6">
        <f t="shared" si="176"/>
        <v>402939.34</v>
      </c>
      <c r="H826" s="23">
        <f t="shared" si="177"/>
        <v>-0.25587868000000002</v>
      </c>
      <c r="I826" s="31">
        <f t="shared" si="182"/>
        <v>0.99181188224000005</v>
      </c>
      <c r="J826" s="16">
        <f t="shared" si="178"/>
        <v>131.0104740097108</v>
      </c>
      <c r="K826" s="24" t="s">
        <v>691</v>
      </c>
      <c r="L826" s="25">
        <f t="shared" si="172"/>
        <v>71772</v>
      </c>
      <c r="M826" s="26">
        <f t="shared" si="179"/>
        <v>0</v>
      </c>
      <c r="N826" s="27">
        <f t="shared" si="180"/>
        <v>0</v>
      </c>
      <c r="O826" s="27">
        <f t="shared" si="181"/>
        <v>0</v>
      </c>
    </row>
    <row r="827" spans="1:15" ht="13.2" x14ac:dyDescent="0.25">
      <c r="A827" s="13" t="s">
        <v>692</v>
      </c>
      <c r="B827" s="17">
        <f t="shared" si="173"/>
        <v>70583</v>
      </c>
      <c r="C827" s="5">
        <f>125</f>
        <v>125</v>
      </c>
      <c r="D827" s="6">
        <f t="shared" si="174"/>
        <v>97185.659999999989</v>
      </c>
      <c r="E827" s="6">
        <f t="shared" si="175"/>
        <v>2.4234609444444444</v>
      </c>
      <c r="F827" s="6">
        <f>SUM($D$8:D827)</f>
        <v>37548926.820000075</v>
      </c>
      <c r="G827" s="6">
        <f t="shared" si="176"/>
        <v>402814.34</v>
      </c>
      <c r="H827" s="23">
        <f t="shared" si="177"/>
        <v>-0.25562868000000005</v>
      </c>
      <c r="I827" s="31">
        <f t="shared" si="182"/>
        <v>0.99181988223999995</v>
      </c>
      <c r="J827" s="16">
        <f t="shared" si="178"/>
        <v>131.34615078392105</v>
      </c>
      <c r="K827" s="24" t="s">
        <v>692</v>
      </c>
      <c r="L827" s="25">
        <f t="shared" si="172"/>
        <v>71803</v>
      </c>
      <c r="M827" s="26">
        <f t="shared" si="179"/>
        <v>0</v>
      </c>
      <c r="N827" s="27">
        <f t="shared" si="180"/>
        <v>0</v>
      </c>
      <c r="O827" s="27">
        <f t="shared" si="181"/>
        <v>0</v>
      </c>
    </row>
    <row r="828" spans="1:15" ht="13.2" x14ac:dyDescent="0.25">
      <c r="A828" s="13" t="s">
        <v>693</v>
      </c>
      <c r="B828" s="17">
        <f t="shared" si="173"/>
        <v>70614</v>
      </c>
      <c r="C828" s="5">
        <f>125</f>
        <v>125</v>
      </c>
      <c r="D828" s="6">
        <f t="shared" si="174"/>
        <v>97310.659999999989</v>
      </c>
      <c r="E828" s="6">
        <f t="shared" si="175"/>
        <v>3.2333414444444442</v>
      </c>
      <c r="F828" s="6">
        <f>SUM($D$8:D828)</f>
        <v>37646237.480000071</v>
      </c>
      <c r="G828" s="6">
        <f t="shared" si="176"/>
        <v>402689.34</v>
      </c>
      <c r="H828" s="23">
        <f t="shared" si="177"/>
        <v>-0.25537868000000002</v>
      </c>
      <c r="I828" s="31">
        <f t="shared" si="182"/>
        <v>0.99182788223999996</v>
      </c>
      <c r="J828" s="16">
        <f t="shared" si="178"/>
        <v>131.68222497745438</v>
      </c>
      <c r="K828" s="24" t="s">
        <v>693</v>
      </c>
      <c r="L828" s="25">
        <f t="shared" si="172"/>
        <v>71834</v>
      </c>
      <c r="M828" s="26">
        <f t="shared" si="179"/>
        <v>0</v>
      </c>
      <c r="N828" s="27">
        <f t="shared" si="180"/>
        <v>0</v>
      </c>
      <c r="O828" s="27">
        <f t="shared" si="181"/>
        <v>0</v>
      </c>
    </row>
    <row r="829" spans="1:15" ht="13.2" x14ac:dyDescent="0.25">
      <c r="A829" s="13" t="s">
        <v>544</v>
      </c>
      <c r="B829" s="17">
        <f t="shared" si="173"/>
        <v>70644</v>
      </c>
      <c r="C829" s="5">
        <f>125</f>
        <v>125</v>
      </c>
      <c r="D829" s="6">
        <f t="shared" si="174"/>
        <v>97435.659999999989</v>
      </c>
      <c r="E829" s="6">
        <f t="shared" si="175"/>
        <v>4.044263611111111</v>
      </c>
      <c r="F829" s="6">
        <f>SUM($D$8:D829)</f>
        <v>37743673.140000068</v>
      </c>
      <c r="G829" s="6">
        <f t="shared" si="176"/>
        <v>402564.34</v>
      </c>
      <c r="H829" s="23">
        <f t="shared" si="177"/>
        <v>-0.25512868</v>
      </c>
      <c r="I829" s="31">
        <f t="shared" si="182"/>
        <v>0.99183588223999997</v>
      </c>
      <c r="J829" s="16">
        <f t="shared" si="178"/>
        <v>132.01869624227783</v>
      </c>
      <c r="K829" s="24" t="s">
        <v>544</v>
      </c>
      <c r="L829" s="25">
        <f t="shared" si="172"/>
        <v>71864</v>
      </c>
      <c r="M829" s="26">
        <f t="shared" si="179"/>
        <v>0</v>
      </c>
      <c r="N829" s="27">
        <f t="shared" si="180"/>
        <v>0</v>
      </c>
      <c r="O829" s="27">
        <f t="shared" si="181"/>
        <v>0</v>
      </c>
    </row>
    <row r="830" spans="1:15" ht="13.2" x14ac:dyDescent="0.25">
      <c r="A830" s="13" t="s">
        <v>545</v>
      </c>
      <c r="B830" s="17">
        <f t="shared" si="173"/>
        <v>70675</v>
      </c>
      <c r="C830" s="5">
        <f>125</f>
        <v>125</v>
      </c>
      <c r="D830" s="6">
        <f t="shared" si="174"/>
        <v>97560.659999999989</v>
      </c>
      <c r="E830" s="6">
        <f t="shared" si="175"/>
        <v>4.8562274444444444</v>
      </c>
      <c r="F830" s="6">
        <f>SUM($D$8:D830)</f>
        <v>37841233.800000064</v>
      </c>
      <c r="G830" s="6">
        <f t="shared" si="176"/>
        <v>402439.34</v>
      </c>
      <c r="H830" s="23">
        <f t="shared" si="177"/>
        <v>-0.25487868000000002</v>
      </c>
      <c r="I830" s="31">
        <f t="shared" si="182"/>
        <v>0.99184388223999997</v>
      </c>
      <c r="J830" s="16">
        <f t="shared" si="178"/>
        <v>132.35556422993608</v>
      </c>
      <c r="K830" s="24" t="s">
        <v>545</v>
      </c>
      <c r="L830" s="25">
        <f t="shared" si="172"/>
        <v>71895</v>
      </c>
      <c r="M830" s="26">
        <f t="shared" si="179"/>
        <v>0</v>
      </c>
      <c r="N830" s="27">
        <f t="shared" si="180"/>
        <v>0</v>
      </c>
      <c r="O830" s="27">
        <f t="shared" si="181"/>
        <v>0</v>
      </c>
    </row>
    <row r="831" spans="1:15" ht="13.2" x14ac:dyDescent="0.25">
      <c r="A831" s="13" t="s">
        <v>544</v>
      </c>
      <c r="B831" s="17">
        <f t="shared" si="173"/>
        <v>70705</v>
      </c>
      <c r="C831" s="5">
        <f>125</f>
        <v>125</v>
      </c>
      <c r="D831" s="6">
        <f t="shared" si="174"/>
        <v>97685.659999999989</v>
      </c>
      <c r="E831" s="6">
        <f t="shared" si="175"/>
        <v>5.6692329444444445</v>
      </c>
      <c r="F831" s="6">
        <f>SUM($D$8:D831)</f>
        <v>37938919.46000006</v>
      </c>
      <c r="G831" s="6">
        <f t="shared" si="176"/>
        <v>402314.34</v>
      </c>
      <c r="H831" s="23">
        <f t="shared" si="177"/>
        <v>-0.25462868000000005</v>
      </c>
      <c r="I831" s="31">
        <f t="shared" si="182"/>
        <v>0.99185188223999998</v>
      </c>
      <c r="J831" s="16">
        <f t="shared" si="178"/>
        <v>132.69282859155558</v>
      </c>
      <c r="K831" s="24" t="s">
        <v>544</v>
      </c>
      <c r="L831" s="25">
        <f t="shared" si="172"/>
        <v>71925</v>
      </c>
      <c r="M831" s="26">
        <f t="shared" si="179"/>
        <v>0</v>
      </c>
      <c r="N831" s="27">
        <f t="shared" si="180"/>
        <v>0</v>
      </c>
      <c r="O831" s="27">
        <f t="shared" si="181"/>
        <v>0</v>
      </c>
    </row>
    <row r="832" spans="1:15" ht="13.2" x14ac:dyDescent="0.25">
      <c r="A832" s="13" t="s">
        <v>545</v>
      </c>
      <c r="B832" s="17">
        <f t="shared" si="173"/>
        <v>70736</v>
      </c>
      <c r="C832" s="5">
        <f>125</f>
        <v>125</v>
      </c>
      <c r="D832" s="6">
        <f t="shared" si="174"/>
        <v>97810.659999999989</v>
      </c>
      <c r="E832" s="6">
        <f t="shared" si="175"/>
        <v>6.4832801111111111</v>
      </c>
      <c r="F832" s="6">
        <f>SUM($D$8:D832)</f>
        <v>38036730.120000057</v>
      </c>
      <c r="G832" s="6">
        <f t="shared" si="176"/>
        <v>402189.34</v>
      </c>
      <c r="H832" s="23">
        <f t="shared" si="177"/>
        <v>-0.25437868000000002</v>
      </c>
      <c r="I832" s="31">
        <f t="shared" si="182"/>
        <v>0.99185988223999999</v>
      </c>
      <c r="J832" s="16">
        <f t="shared" si="178"/>
        <v>133.03048897784845</v>
      </c>
      <c r="K832" s="24" t="s">
        <v>545</v>
      </c>
      <c r="L832" s="25">
        <f t="shared" si="172"/>
        <v>71956</v>
      </c>
      <c r="M832" s="26">
        <f t="shared" si="179"/>
        <v>0</v>
      </c>
      <c r="N832" s="27">
        <f t="shared" si="180"/>
        <v>0</v>
      </c>
      <c r="O832" s="27">
        <f t="shared" si="181"/>
        <v>0</v>
      </c>
    </row>
    <row r="833" spans="1:15" ht="13.2" x14ac:dyDescent="0.25">
      <c r="A833" s="13" t="s">
        <v>694</v>
      </c>
      <c r="B833" s="17">
        <f t="shared" si="173"/>
        <v>70767</v>
      </c>
      <c r="C833" s="5">
        <f>125</f>
        <v>125</v>
      </c>
      <c r="D833" s="6">
        <f t="shared" si="174"/>
        <v>97935.659999999989</v>
      </c>
      <c r="E833" s="6">
        <f t="shared" si="175"/>
        <v>7.2983689444444444</v>
      </c>
      <c r="F833" s="6">
        <f>SUM($D$8:D833)</f>
        <v>38134665.780000053</v>
      </c>
      <c r="G833" s="6">
        <f t="shared" si="176"/>
        <v>402064.34</v>
      </c>
      <c r="H833" s="23">
        <f t="shared" si="177"/>
        <v>-0.25412868</v>
      </c>
      <c r="I833" s="31">
        <f t="shared" si="182"/>
        <v>0.99186788224</v>
      </c>
      <c r="J833" s="16">
        <f t="shared" si="178"/>
        <v>133.36854503911661</v>
      </c>
      <c r="K833" s="24" t="s">
        <v>694</v>
      </c>
      <c r="L833" s="25">
        <f t="shared" si="172"/>
        <v>71987</v>
      </c>
      <c r="M833" s="26">
        <f t="shared" si="179"/>
        <v>0</v>
      </c>
      <c r="N833" s="27">
        <f t="shared" si="180"/>
        <v>0</v>
      </c>
      <c r="O833" s="27">
        <f t="shared" si="181"/>
        <v>0</v>
      </c>
    </row>
    <row r="834" spans="1:15" ht="13.2" x14ac:dyDescent="0.25">
      <c r="A834" s="13" t="s">
        <v>695</v>
      </c>
      <c r="B834" s="17">
        <f t="shared" si="173"/>
        <v>70797</v>
      </c>
      <c r="C834" s="5">
        <f>125</f>
        <v>125</v>
      </c>
      <c r="D834" s="6">
        <f t="shared" si="174"/>
        <v>98060.659999999989</v>
      </c>
      <c r="E834" s="6">
        <f t="shared" si="175"/>
        <v>8.1144994444444443</v>
      </c>
      <c r="F834" s="6">
        <f>SUM($D$8:D834)</f>
        <v>38232726.44000005</v>
      </c>
      <c r="G834" s="6">
        <f t="shared" si="176"/>
        <v>401939.34</v>
      </c>
      <c r="H834" s="23">
        <f t="shared" si="177"/>
        <v>-0.25387868000000002</v>
      </c>
      <c r="I834" s="31">
        <f t="shared" si="182"/>
        <v>0.99187588224000001</v>
      </c>
      <c r="J834" s="16">
        <f t="shared" si="178"/>
        <v>133.70699642525582</v>
      </c>
      <c r="K834" s="24" t="s">
        <v>695</v>
      </c>
      <c r="L834" s="25">
        <f t="shared" si="172"/>
        <v>72015</v>
      </c>
      <c r="M834" s="26">
        <f t="shared" si="179"/>
        <v>0</v>
      </c>
      <c r="N834" s="27">
        <f t="shared" si="180"/>
        <v>0</v>
      </c>
      <c r="O834" s="27">
        <f t="shared" si="181"/>
        <v>0</v>
      </c>
    </row>
    <row r="835" spans="1:15" ht="13.2" x14ac:dyDescent="0.25">
      <c r="A835" s="13" t="s">
        <v>696</v>
      </c>
      <c r="B835" s="17">
        <f t="shared" si="173"/>
        <v>70828</v>
      </c>
      <c r="C835" s="5">
        <f>125</f>
        <v>125</v>
      </c>
      <c r="D835" s="6">
        <f t="shared" si="174"/>
        <v>98185.659999999989</v>
      </c>
      <c r="E835" s="6">
        <f t="shared" si="175"/>
        <v>8.9316716111111116</v>
      </c>
      <c r="F835" s="6">
        <f>SUM($D$8:D835)</f>
        <v>38330912.100000046</v>
      </c>
      <c r="G835" s="6">
        <f t="shared" si="176"/>
        <v>401814.34</v>
      </c>
      <c r="H835" s="23">
        <f t="shared" si="177"/>
        <v>-0.25362868000000005</v>
      </c>
      <c r="I835" s="31">
        <f t="shared" si="182"/>
        <v>0.99188388224000001</v>
      </c>
      <c r="J835" s="16">
        <f t="shared" si="178"/>
        <v>134.04584278575965</v>
      </c>
      <c r="K835" s="24" t="s">
        <v>696</v>
      </c>
      <c r="L835" s="25">
        <f t="shared" si="172"/>
        <v>72046</v>
      </c>
      <c r="M835" s="26">
        <f t="shared" si="179"/>
        <v>0</v>
      </c>
      <c r="N835" s="27">
        <f t="shared" si="180"/>
        <v>0</v>
      </c>
      <c r="O835" s="27">
        <f t="shared" si="181"/>
        <v>0</v>
      </c>
    </row>
    <row r="836" spans="1:15" ht="13.2" x14ac:dyDescent="0.25">
      <c r="A836" s="13" t="s">
        <v>697</v>
      </c>
      <c r="B836" s="17">
        <f t="shared" si="173"/>
        <v>70858</v>
      </c>
      <c r="C836" s="5">
        <f>125</f>
        <v>125</v>
      </c>
      <c r="D836" s="6">
        <f t="shared" si="174"/>
        <v>98310.659999999989</v>
      </c>
      <c r="E836" s="6">
        <f t="shared" si="175"/>
        <v>9.7498854444444447</v>
      </c>
      <c r="F836" s="6">
        <f>SUM($D$8:D836)</f>
        <v>38429222.760000043</v>
      </c>
      <c r="G836" s="6">
        <f t="shared" si="176"/>
        <v>401689.34</v>
      </c>
      <c r="H836" s="23">
        <f t="shared" si="177"/>
        <v>-0.25337868000000002</v>
      </c>
      <c r="I836" s="31">
        <f t="shared" si="182"/>
        <v>0.99189188224000002</v>
      </c>
      <c r="J836" s="16">
        <f t="shared" si="178"/>
        <v>134.38508376972359</v>
      </c>
      <c r="K836" s="24" t="s">
        <v>697</v>
      </c>
      <c r="L836" s="25">
        <f t="shared" si="172"/>
        <v>72076</v>
      </c>
      <c r="M836" s="26">
        <f t="shared" si="179"/>
        <v>0</v>
      </c>
      <c r="N836" s="27">
        <f t="shared" si="180"/>
        <v>0</v>
      </c>
      <c r="O836" s="27">
        <f t="shared" si="181"/>
        <v>0</v>
      </c>
    </row>
    <row r="837" spans="1:15" ht="13.2" x14ac:dyDescent="0.25">
      <c r="A837" s="13" t="s">
        <v>544</v>
      </c>
      <c r="B837" s="17">
        <f t="shared" si="173"/>
        <v>70889</v>
      </c>
      <c r="C837" s="5">
        <f>125</f>
        <v>125</v>
      </c>
      <c r="D837" s="6">
        <f t="shared" si="174"/>
        <v>98445.409999999989</v>
      </c>
      <c r="E837" s="6">
        <f t="shared" si="175"/>
        <v>0.81933674999999995</v>
      </c>
      <c r="F837" s="6">
        <f>SUM($D$8:D837)</f>
        <v>38527668.170000039</v>
      </c>
      <c r="G837" s="6">
        <f t="shared" si="176"/>
        <v>401554.59</v>
      </c>
      <c r="H837" s="23">
        <f t="shared" si="177"/>
        <v>-0.25310918000000004</v>
      </c>
      <c r="I837" s="31">
        <f t="shared" si="182"/>
        <v>0.99190050624000003</v>
      </c>
      <c r="J837" s="16">
        <f t="shared" si="178"/>
        <v>134.7306141604609</v>
      </c>
      <c r="K837" s="24" t="s">
        <v>544</v>
      </c>
      <c r="L837" s="25">
        <f t="shared" si="172"/>
        <v>72107</v>
      </c>
      <c r="M837" s="26">
        <f t="shared" si="179"/>
        <v>0</v>
      </c>
      <c r="N837" s="27">
        <f t="shared" si="180"/>
        <v>0</v>
      </c>
      <c r="O837" s="27">
        <f t="shared" si="181"/>
        <v>0</v>
      </c>
    </row>
    <row r="838" spans="1:15" ht="13.2" x14ac:dyDescent="0.25">
      <c r="A838" s="13" t="s">
        <v>545</v>
      </c>
      <c r="B838" s="17">
        <f t="shared" si="173"/>
        <v>70918</v>
      </c>
      <c r="C838" s="5">
        <f>125</f>
        <v>125</v>
      </c>
      <c r="D838" s="6">
        <f t="shared" si="174"/>
        <v>98570.409999999989</v>
      </c>
      <c r="E838" s="6">
        <f t="shared" si="175"/>
        <v>1.639784611111111</v>
      </c>
      <c r="F838" s="6">
        <f>SUM($D$8:D838)</f>
        <v>38626238.580000035</v>
      </c>
      <c r="G838" s="6">
        <f t="shared" si="176"/>
        <v>401429.59</v>
      </c>
      <c r="H838" s="23">
        <f t="shared" si="177"/>
        <v>-0.25285918000000007</v>
      </c>
      <c r="I838" s="31">
        <f t="shared" si="182"/>
        <v>0.99190850624000004</v>
      </c>
      <c r="J838" s="16">
        <f t="shared" si="178"/>
        <v>135.07068488109903</v>
      </c>
      <c r="K838" s="24" t="s">
        <v>545</v>
      </c>
      <c r="L838" s="25">
        <f t="shared" si="172"/>
        <v>72137</v>
      </c>
      <c r="M838" s="26">
        <f t="shared" si="179"/>
        <v>0</v>
      </c>
      <c r="N838" s="27">
        <f t="shared" si="180"/>
        <v>0</v>
      </c>
      <c r="O838" s="27">
        <f t="shared" si="181"/>
        <v>0</v>
      </c>
    </row>
    <row r="839" spans="1:15" ht="13.2" x14ac:dyDescent="0.25">
      <c r="A839" s="13" t="s">
        <v>544</v>
      </c>
      <c r="B839" s="17">
        <f t="shared" si="173"/>
        <v>70948</v>
      </c>
      <c r="C839" s="5">
        <f>125</f>
        <v>125</v>
      </c>
      <c r="D839" s="6">
        <f t="shared" si="174"/>
        <v>98695.409999999989</v>
      </c>
      <c r="E839" s="6">
        <f t="shared" si="175"/>
        <v>2.4612046944444441</v>
      </c>
      <c r="F839" s="6">
        <f>SUM($D$8:D839)</f>
        <v>38724933.990000032</v>
      </c>
      <c r="G839" s="6">
        <f t="shared" si="176"/>
        <v>401304.59</v>
      </c>
      <c r="H839" s="23">
        <f t="shared" si="177"/>
        <v>-0.25260918000000004</v>
      </c>
      <c r="I839" s="31">
        <f t="shared" si="182"/>
        <v>0.99191650624000005</v>
      </c>
      <c r="J839" s="16">
        <f t="shared" si="178"/>
        <v>135.41114916093937</v>
      </c>
      <c r="K839" s="24" t="s">
        <v>544</v>
      </c>
      <c r="L839" s="25">
        <f t="shared" si="172"/>
        <v>72168</v>
      </c>
      <c r="M839" s="26">
        <f t="shared" si="179"/>
        <v>0</v>
      </c>
      <c r="N839" s="27">
        <f t="shared" si="180"/>
        <v>0</v>
      </c>
      <c r="O839" s="27">
        <f t="shared" si="181"/>
        <v>0</v>
      </c>
    </row>
    <row r="840" spans="1:15" ht="13.2" x14ac:dyDescent="0.25">
      <c r="A840" s="13" t="s">
        <v>545</v>
      </c>
      <c r="B840" s="17">
        <f t="shared" si="173"/>
        <v>70979</v>
      </c>
      <c r="C840" s="5">
        <f>125</f>
        <v>125</v>
      </c>
      <c r="D840" s="6">
        <f t="shared" si="174"/>
        <v>98820.409999999989</v>
      </c>
      <c r="E840" s="6">
        <f t="shared" si="175"/>
        <v>3.2836664444444441</v>
      </c>
      <c r="F840" s="6">
        <f>SUM($D$8:D840)</f>
        <v>38823754.400000028</v>
      </c>
      <c r="G840" s="6">
        <f t="shared" si="176"/>
        <v>401179.59</v>
      </c>
      <c r="H840" s="23">
        <f t="shared" si="177"/>
        <v>-0.25235918000000002</v>
      </c>
      <c r="I840" s="31">
        <f t="shared" si="182"/>
        <v>0.99192450623999995</v>
      </c>
      <c r="J840" s="16">
        <f t="shared" si="178"/>
        <v>135.75200664744074</v>
      </c>
      <c r="K840" s="24" t="s">
        <v>545</v>
      </c>
      <c r="L840" s="25">
        <f t="shared" si="172"/>
        <v>72199</v>
      </c>
      <c r="M840" s="26">
        <f t="shared" si="179"/>
        <v>0</v>
      </c>
      <c r="N840" s="27">
        <f t="shared" si="180"/>
        <v>0</v>
      </c>
      <c r="O840" s="27">
        <f t="shared" si="181"/>
        <v>0</v>
      </c>
    </row>
    <row r="841" spans="1:15" ht="13.2" x14ac:dyDescent="0.25">
      <c r="A841" s="13" t="s">
        <v>698</v>
      </c>
      <c r="B841" s="17">
        <f t="shared" si="173"/>
        <v>71009</v>
      </c>
      <c r="C841" s="5">
        <f>125</f>
        <v>125</v>
      </c>
      <c r="D841" s="6">
        <f t="shared" si="174"/>
        <v>98945.409999999989</v>
      </c>
      <c r="E841" s="6">
        <f t="shared" si="175"/>
        <v>4.1071698611111112</v>
      </c>
      <c r="F841" s="6">
        <f>SUM($D$8:D841)</f>
        <v>38922699.810000025</v>
      </c>
      <c r="G841" s="6">
        <f t="shared" si="176"/>
        <v>401054.59</v>
      </c>
      <c r="H841" s="23">
        <f t="shared" si="177"/>
        <v>-0.25210918000000004</v>
      </c>
      <c r="I841" s="31">
        <f t="shared" si="182"/>
        <v>0.99193250623999996</v>
      </c>
      <c r="J841" s="16">
        <f t="shared" si="178"/>
        <v>136.09325698768433</v>
      </c>
      <c r="K841" s="24" t="s">
        <v>698</v>
      </c>
      <c r="L841" s="25">
        <f t="shared" si="172"/>
        <v>72229</v>
      </c>
      <c r="M841" s="26">
        <f t="shared" si="179"/>
        <v>0</v>
      </c>
      <c r="N841" s="27">
        <f t="shared" si="180"/>
        <v>0</v>
      </c>
      <c r="O841" s="27">
        <f t="shared" si="181"/>
        <v>0</v>
      </c>
    </row>
    <row r="842" spans="1:15" ht="13.2" x14ac:dyDescent="0.25">
      <c r="A842" s="13" t="s">
        <v>699</v>
      </c>
      <c r="B842" s="17">
        <f t="shared" si="173"/>
        <v>71040</v>
      </c>
      <c r="C842" s="5">
        <f>125</f>
        <v>125</v>
      </c>
      <c r="D842" s="6">
        <f t="shared" si="174"/>
        <v>99070.409999999989</v>
      </c>
      <c r="E842" s="6">
        <f t="shared" si="175"/>
        <v>4.9317149444444448</v>
      </c>
      <c r="F842" s="6">
        <f>SUM($D$8:D842)</f>
        <v>39021770.220000021</v>
      </c>
      <c r="G842" s="6">
        <f t="shared" si="176"/>
        <v>400929.59</v>
      </c>
      <c r="H842" s="23">
        <f t="shared" si="177"/>
        <v>-0.25185918000000007</v>
      </c>
      <c r="I842" s="31">
        <f t="shared" si="182"/>
        <v>0.99194050623999996</v>
      </c>
      <c r="J842" s="16">
        <f t="shared" si="178"/>
        <v>136.43489982837761</v>
      </c>
      <c r="K842" s="24" t="s">
        <v>699</v>
      </c>
      <c r="L842" s="25">
        <f t="shared" ref="L842:L905" si="183">DATE(YEAR(L841),MONTH(L841)+1,1)</f>
        <v>72260</v>
      </c>
      <c r="M842" s="26">
        <f t="shared" si="179"/>
        <v>0</v>
      </c>
      <c r="N842" s="27">
        <f t="shared" si="180"/>
        <v>0</v>
      </c>
      <c r="O842" s="27">
        <f t="shared" si="181"/>
        <v>0</v>
      </c>
    </row>
    <row r="843" spans="1:15" ht="13.2" x14ac:dyDescent="0.25">
      <c r="A843" s="13" t="s">
        <v>700</v>
      </c>
      <c r="B843" s="17">
        <f t="shared" si="173"/>
        <v>71070</v>
      </c>
      <c r="C843" s="5">
        <f>125</f>
        <v>125</v>
      </c>
      <c r="D843" s="6">
        <f t="shared" si="174"/>
        <v>99195.409999999989</v>
      </c>
      <c r="E843" s="6">
        <f t="shared" si="175"/>
        <v>5.7573016944444451</v>
      </c>
      <c r="F843" s="6">
        <f>SUM($D$8:D843)</f>
        <v>39120965.630000018</v>
      </c>
      <c r="G843" s="6">
        <f t="shared" si="176"/>
        <v>400804.59</v>
      </c>
      <c r="H843" s="23">
        <f t="shared" si="177"/>
        <v>-0.25160918000000004</v>
      </c>
      <c r="I843" s="31">
        <f t="shared" si="182"/>
        <v>0.99194850623999997</v>
      </c>
      <c r="J843" s="16">
        <f t="shared" si="178"/>
        <v>136.77693481585857</v>
      </c>
      <c r="K843" s="24" t="s">
        <v>700</v>
      </c>
      <c r="L843" s="25">
        <f t="shared" si="183"/>
        <v>72290</v>
      </c>
      <c r="M843" s="26">
        <f t="shared" si="179"/>
        <v>0</v>
      </c>
      <c r="N843" s="27">
        <f t="shared" si="180"/>
        <v>0</v>
      </c>
      <c r="O843" s="27">
        <f t="shared" si="181"/>
        <v>0</v>
      </c>
    </row>
    <row r="844" spans="1:15" ht="13.2" x14ac:dyDescent="0.25">
      <c r="A844" s="13" t="s">
        <v>701</v>
      </c>
      <c r="B844" s="17">
        <f t="shared" ref="B844:B907" si="184">DATE(YEAR(B843),MONTH(B843)+1,IF(MONTH(B843)=1,28,30))</f>
        <v>71101</v>
      </c>
      <c r="C844" s="5">
        <f>125</f>
        <v>125</v>
      </c>
      <c r="D844" s="6">
        <f t="shared" si="174"/>
        <v>99320.409999999989</v>
      </c>
      <c r="E844" s="6">
        <f t="shared" si="175"/>
        <v>6.5839301111111119</v>
      </c>
      <c r="F844" s="6">
        <f>SUM($D$8:D844)</f>
        <v>39220286.040000014</v>
      </c>
      <c r="G844" s="6">
        <f t="shared" si="176"/>
        <v>400679.59</v>
      </c>
      <c r="H844" s="23">
        <f t="shared" si="177"/>
        <v>-0.25135918000000002</v>
      </c>
      <c r="I844" s="31">
        <f t="shared" si="182"/>
        <v>0.99195650623999998</v>
      </c>
      <c r="J844" s="16">
        <f t="shared" si="178"/>
        <v>137.11936159609959</v>
      </c>
      <c r="K844" s="24" t="s">
        <v>701</v>
      </c>
      <c r="L844" s="25">
        <f t="shared" si="183"/>
        <v>72321</v>
      </c>
      <c r="M844" s="26">
        <f t="shared" si="179"/>
        <v>0</v>
      </c>
      <c r="N844" s="27">
        <f t="shared" si="180"/>
        <v>0</v>
      </c>
      <c r="O844" s="27">
        <f t="shared" si="181"/>
        <v>0</v>
      </c>
    </row>
    <row r="845" spans="1:15" ht="13.2" x14ac:dyDescent="0.25">
      <c r="A845" s="13" t="s">
        <v>544</v>
      </c>
      <c r="B845" s="17">
        <f t="shared" si="184"/>
        <v>71132</v>
      </c>
      <c r="C845" s="5">
        <f>125</f>
        <v>125</v>
      </c>
      <c r="D845" s="6">
        <f t="shared" si="174"/>
        <v>99445.409999999989</v>
      </c>
      <c r="E845" s="6">
        <f t="shared" si="175"/>
        <v>7.4116001944444454</v>
      </c>
      <c r="F845" s="6">
        <f>SUM($D$8:D845)</f>
        <v>39319731.45000001</v>
      </c>
      <c r="G845" s="6">
        <f t="shared" si="176"/>
        <v>400554.59</v>
      </c>
      <c r="H845" s="23">
        <f t="shared" si="177"/>
        <v>-0.25110918000000004</v>
      </c>
      <c r="I845" s="31">
        <f t="shared" si="182"/>
        <v>0.99196450623999999</v>
      </c>
      <c r="J845" s="16">
        <f t="shared" si="178"/>
        <v>137.46217981471153</v>
      </c>
      <c r="K845" s="24" t="s">
        <v>544</v>
      </c>
      <c r="L845" s="25">
        <f t="shared" si="183"/>
        <v>72352</v>
      </c>
      <c r="M845" s="26">
        <f t="shared" si="179"/>
        <v>0</v>
      </c>
      <c r="N845" s="27">
        <f t="shared" si="180"/>
        <v>0</v>
      </c>
      <c r="O845" s="27">
        <f t="shared" si="181"/>
        <v>0</v>
      </c>
    </row>
    <row r="846" spans="1:15" ht="13.2" x14ac:dyDescent="0.25">
      <c r="A846" s="13" t="s">
        <v>545</v>
      </c>
      <c r="B846" s="17">
        <f t="shared" si="184"/>
        <v>71162</v>
      </c>
      <c r="C846" s="5">
        <f>125</f>
        <v>125</v>
      </c>
      <c r="D846" s="6">
        <f t="shared" si="174"/>
        <v>99570.409999999989</v>
      </c>
      <c r="E846" s="6">
        <f t="shared" si="175"/>
        <v>8.2403119444444446</v>
      </c>
      <c r="F846" s="6">
        <f>SUM($D$8:D846)</f>
        <v>39419301.860000007</v>
      </c>
      <c r="G846" s="6">
        <f t="shared" si="176"/>
        <v>400429.59</v>
      </c>
      <c r="H846" s="23">
        <f t="shared" si="177"/>
        <v>-0.25085918000000007</v>
      </c>
      <c r="I846" s="31">
        <f t="shared" si="182"/>
        <v>0.99197250624</v>
      </c>
      <c r="J846" s="16">
        <f t="shared" si="178"/>
        <v>137.80538911694768</v>
      </c>
      <c r="K846" s="24" t="s">
        <v>545</v>
      </c>
      <c r="L846" s="25">
        <f t="shared" si="183"/>
        <v>72380</v>
      </c>
      <c r="M846" s="26">
        <f t="shared" si="179"/>
        <v>0</v>
      </c>
      <c r="N846" s="27">
        <f t="shared" si="180"/>
        <v>0</v>
      </c>
      <c r="O846" s="27">
        <f t="shared" si="181"/>
        <v>0</v>
      </c>
    </row>
    <row r="847" spans="1:15" ht="13.2" x14ac:dyDescent="0.25">
      <c r="A847" s="13" t="s">
        <v>544</v>
      </c>
      <c r="B847" s="17">
        <f t="shared" si="184"/>
        <v>71193</v>
      </c>
      <c r="C847" s="5">
        <f>125</f>
        <v>125</v>
      </c>
      <c r="D847" s="6">
        <f t="shared" si="174"/>
        <v>99695.409999999989</v>
      </c>
      <c r="E847" s="6">
        <f t="shared" si="175"/>
        <v>9.0700653611111122</v>
      </c>
      <c r="F847" s="6">
        <f>SUM($D$8:D847)</f>
        <v>39518997.270000003</v>
      </c>
      <c r="G847" s="6">
        <f t="shared" si="176"/>
        <v>400304.59</v>
      </c>
      <c r="H847" s="23">
        <f t="shared" si="177"/>
        <v>-0.25060918000000004</v>
      </c>
      <c r="I847" s="31">
        <f t="shared" si="182"/>
        <v>0.99198050624</v>
      </c>
      <c r="J847" s="16">
        <f t="shared" si="178"/>
        <v>138.14898914770802</v>
      </c>
      <c r="K847" s="24" t="s">
        <v>544</v>
      </c>
      <c r="L847" s="25">
        <f t="shared" si="183"/>
        <v>72411</v>
      </c>
      <c r="M847" s="26">
        <f t="shared" si="179"/>
        <v>0</v>
      </c>
      <c r="N847" s="27">
        <f t="shared" si="180"/>
        <v>0</v>
      </c>
      <c r="O847" s="27">
        <f t="shared" si="181"/>
        <v>0</v>
      </c>
    </row>
    <row r="848" spans="1:15" ht="13.2" x14ac:dyDescent="0.25">
      <c r="A848" s="13" t="s">
        <v>545</v>
      </c>
      <c r="B848" s="17">
        <f t="shared" si="184"/>
        <v>71223</v>
      </c>
      <c r="C848" s="5">
        <f>125</f>
        <v>125</v>
      </c>
      <c r="D848" s="6">
        <f t="shared" si="174"/>
        <v>99820.409999999989</v>
      </c>
      <c r="E848" s="6">
        <f t="shared" si="175"/>
        <v>9.9008604444444455</v>
      </c>
      <c r="F848" s="6">
        <f>SUM($D$8:D848)</f>
        <v>39618817.68</v>
      </c>
      <c r="G848" s="6">
        <f t="shared" si="176"/>
        <v>400179.59</v>
      </c>
      <c r="H848" s="23">
        <f t="shared" si="177"/>
        <v>-0.25035918000000001</v>
      </c>
      <c r="I848" s="31">
        <f t="shared" si="182"/>
        <v>0.99198850624000001</v>
      </c>
      <c r="J848" s="16">
        <f t="shared" si="178"/>
        <v>138.49297955154287</v>
      </c>
      <c r="K848" s="24" t="s">
        <v>545</v>
      </c>
      <c r="L848" s="25">
        <f t="shared" si="183"/>
        <v>72441</v>
      </c>
      <c r="M848" s="26">
        <f t="shared" si="179"/>
        <v>0</v>
      </c>
      <c r="N848" s="27">
        <f t="shared" si="180"/>
        <v>0</v>
      </c>
      <c r="O848" s="27">
        <f t="shared" si="181"/>
        <v>0</v>
      </c>
    </row>
    <row r="849" spans="1:15" ht="13.2" x14ac:dyDescent="0.25">
      <c r="A849" s="13" t="s">
        <v>702</v>
      </c>
      <c r="B849" s="17">
        <f t="shared" si="184"/>
        <v>71254</v>
      </c>
      <c r="C849" s="5">
        <f>125</f>
        <v>125</v>
      </c>
      <c r="D849" s="6">
        <f t="shared" si="174"/>
        <v>99955.309999999983</v>
      </c>
      <c r="E849" s="6">
        <f t="shared" si="175"/>
        <v>0.83191924999999978</v>
      </c>
      <c r="F849" s="6">
        <f>SUM($D$8:D849)</f>
        <v>39718772.990000002</v>
      </c>
      <c r="G849" s="6">
        <f t="shared" si="176"/>
        <v>400044.69</v>
      </c>
      <c r="H849" s="23">
        <f t="shared" si="177"/>
        <v>-0.25008938000000003</v>
      </c>
      <c r="I849" s="31">
        <f t="shared" si="182"/>
        <v>0.99199713984000004</v>
      </c>
      <c r="J849" s="16">
        <f t="shared" si="178"/>
        <v>138.84353467730531</v>
      </c>
      <c r="K849" s="24" t="s">
        <v>702</v>
      </c>
      <c r="L849" s="25">
        <f t="shared" si="183"/>
        <v>72472</v>
      </c>
      <c r="M849" s="26">
        <f t="shared" si="179"/>
        <v>0</v>
      </c>
      <c r="N849" s="27">
        <f t="shared" si="180"/>
        <v>0</v>
      </c>
      <c r="O849" s="27">
        <f t="shared" si="181"/>
        <v>0</v>
      </c>
    </row>
    <row r="850" spans="1:15" ht="13.2" x14ac:dyDescent="0.25">
      <c r="A850" s="13" t="s">
        <v>703</v>
      </c>
      <c r="B850" s="17">
        <f t="shared" si="184"/>
        <v>71283</v>
      </c>
      <c r="C850" s="5">
        <f>125</f>
        <v>125</v>
      </c>
      <c r="D850" s="6">
        <f t="shared" si="174"/>
        <v>100080.30999999998</v>
      </c>
      <c r="E850" s="6">
        <f t="shared" si="175"/>
        <v>1.6649496111111108</v>
      </c>
      <c r="F850" s="6">
        <f>SUM($D$8:D850)</f>
        <v>39818853.300000004</v>
      </c>
      <c r="G850" s="6">
        <f t="shared" si="176"/>
        <v>399919.69</v>
      </c>
      <c r="H850" s="23">
        <f t="shared" si="177"/>
        <v>-0.24983938000000006</v>
      </c>
      <c r="I850" s="31">
        <f t="shared" si="182"/>
        <v>0.99200513984000005</v>
      </c>
      <c r="J850" s="16">
        <f t="shared" si="178"/>
        <v>139.1883469992832</v>
      </c>
      <c r="K850" s="24" t="s">
        <v>703</v>
      </c>
      <c r="L850" s="25">
        <f t="shared" si="183"/>
        <v>72502</v>
      </c>
      <c r="M850" s="26">
        <f t="shared" si="179"/>
        <v>0</v>
      </c>
      <c r="N850" s="27">
        <f t="shared" si="180"/>
        <v>0</v>
      </c>
      <c r="O850" s="27">
        <f t="shared" si="181"/>
        <v>0</v>
      </c>
    </row>
    <row r="851" spans="1:15" ht="13.2" x14ac:dyDescent="0.25">
      <c r="A851" s="13" t="s">
        <v>704</v>
      </c>
      <c r="B851" s="17">
        <f t="shared" si="184"/>
        <v>71313</v>
      </c>
      <c r="C851" s="5">
        <f>125</f>
        <v>125</v>
      </c>
      <c r="D851" s="6">
        <f t="shared" si="174"/>
        <v>100205.30999999998</v>
      </c>
      <c r="E851" s="6">
        <f t="shared" si="175"/>
        <v>2.4989521944444442</v>
      </c>
      <c r="F851" s="6">
        <f>SUM($D$8:D851)</f>
        <v>39919058.610000007</v>
      </c>
      <c r="G851" s="6">
        <f t="shared" si="176"/>
        <v>399794.69</v>
      </c>
      <c r="H851" s="23">
        <f t="shared" si="177"/>
        <v>-0.24958938000000006</v>
      </c>
      <c r="I851" s="31">
        <f t="shared" si="182"/>
        <v>0.99201313983999995</v>
      </c>
      <c r="J851" s="16">
        <f t="shared" si="178"/>
        <v>139.53354861584774</v>
      </c>
      <c r="K851" s="24" t="s">
        <v>704</v>
      </c>
      <c r="L851" s="25">
        <f t="shared" si="183"/>
        <v>72533</v>
      </c>
      <c r="M851" s="26">
        <f t="shared" si="179"/>
        <v>0</v>
      </c>
      <c r="N851" s="27">
        <f t="shared" si="180"/>
        <v>0</v>
      </c>
      <c r="O851" s="27">
        <f t="shared" si="181"/>
        <v>0</v>
      </c>
    </row>
    <row r="852" spans="1:15" ht="13.2" x14ac:dyDescent="0.25">
      <c r="A852" s="13" t="s">
        <v>705</v>
      </c>
      <c r="B852" s="17">
        <f t="shared" si="184"/>
        <v>71344</v>
      </c>
      <c r="C852" s="5">
        <f>125</f>
        <v>125</v>
      </c>
      <c r="D852" s="6">
        <f t="shared" si="174"/>
        <v>100330.30999999998</v>
      </c>
      <c r="E852" s="6">
        <f t="shared" si="175"/>
        <v>3.3339964444444439</v>
      </c>
      <c r="F852" s="6">
        <f>SUM($D$8:D852)</f>
        <v>40019388.920000009</v>
      </c>
      <c r="G852" s="6">
        <f t="shared" si="176"/>
        <v>399669.69</v>
      </c>
      <c r="H852" s="23">
        <f t="shared" si="177"/>
        <v>-0.24933938000000005</v>
      </c>
      <c r="I852" s="31">
        <f t="shared" si="182"/>
        <v>0.99202113983999995</v>
      </c>
      <c r="J852" s="16">
        <f t="shared" si="178"/>
        <v>139.87913917010872</v>
      </c>
      <c r="K852" s="24" t="s">
        <v>705</v>
      </c>
      <c r="L852" s="25">
        <f t="shared" si="183"/>
        <v>72564</v>
      </c>
      <c r="M852" s="26">
        <f t="shared" si="179"/>
        <v>0</v>
      </c>
      <c r="N852" s="27">
        <f t="shared" si="180"/>
        <v>0</v>
      </c>
      <c r="O852" s="27">
        <f t="shared" si="181"/>
        <v>0</v>
      </c>
    </row>
    <row r="853" spans="1:15" ht="13.2" x14ac:dyDescent="0.25">
      <c r="A853" s="13" t="s">
        <v>544</v>
      </c>
      <c r="B853" s="17">
        <f t="shared" si="184"/>
        <v>71374</v>
      </c>
      <c r="C853" s="5">
        <f>125</f>
        <v>125</v>
      </c>
      <c r="D853" s="6">
        <f t="shared" si="174"/>
        <v>100455.30999999998</v>
      </c>
      <c r="E853" s="6">
        <f t="shared" si="175"/>
        <v>4.1700823611111106</v>
      </c>
      <c r="F853" s="6">
        <f>SUM($D$8:D853)</f>
        <v>40119844.230000012</v>
      </c>
      <c r="G853" s="6">
        <f t="shared" si="176"/>
        <v>399544.69</v>
      </c>
      <c r="H853" s="23">
        <f t="shared" si="177"/>
        <v>-0.24908938000000005</v>
      </c>
      <c r="I853" s="31">
        <f t="shared" si="182"/>
        <v>0.99202913983999996</v>
      </c>
      <c r="J853" s="16">
        <f t="shared" si="178"/>
        <v>140.22511830484692</v>
      </c>
      <c r="K853" s="24" t="s">
        <v>544</v>
      </c>
      <c r="L853" s="25">
        <f t="shared" si="183"/>
        <v>72594</v>
      </c>
      <c r="M853" s="26">
        <f t="shared" si="179"/>
        <v>0</v>
      </c>
      <c r="N853" s="27">
        <f t="shared" si="180"/>
        <v>0</v>
      </c>
      <c r="O853" s="27">
        <f t="shared" si="181"/>
        <v>0</v>
      </c>
    </row>
    <row r="854" spans="1:15" ht="13.2" x14ac:dyDescent="0.25">
      <c r="A854" s="13" t="s">
        <v>545</v>
      </c>
      <c r="B854" s="17">
        <f t="shared" si="184"/>
        <v>71405</v>
      </c>
      <c r="C854" s="5">
        <f>125</f>
        <v>125</v>
      </c>
      <c r="D854" s="6">
        <f t="shared" si="174"/>
        <v>100580.30999999998</v>
      </c>
      <c r="E854" s="6">
        <f t="shared" si="175"/>
        <v>5.007209944444444</v>
      </c>
      <c r="F854" s="6">
        <f>SUM($D$8:D854)</f>
        <v>40220424.540000014</v>
      </c>
      <c r="G854" s="6">
        <f t="shared" si="176"/>
        <v>399419.69</v>
      </c>
      <c r="H854" s="23">
        <f t="shared" si="177"/>
        <v>-0.24883938000000005</v>
      </c>
      <c r="I854" s="31">
        <f t="shared" si="182"/>
        <v>0.99203713983999997</v>
      </c>
      <c r="J854" s="16">
        <f t="shared" si="178"/>
        <v>140.57148566251803</v>
      </c>
      <c r="K854" s="24" t="s">
        <v>545</v>
      </c>
      <c r="L854" s="25">
        <f t="shared" si="183"/>
        <v>72625</v>
      </c>
      <c r="M854" s="26">
        <f t="shared" si="179"/>
        <v>0</v>
      </c>
      <c r="N854" s="27">
        <f t="shared" si="180"/>
        <v>0</v>
      </c>
      <c r="O854" s="27">
        <f t="shared" si="181"/>
        <v>0</v>
      </c>
    </row>
    <row r="855" spans="1:15" ht="13.2" x14ac:dyDescent="0.25">
      <c r="A855" s="13" t="s">
        <v>544</v>
      </c>
      <c r="B855" s="17">
        <f t="shared" si="184"/>
        <v>71435</v>
      </c>
      <c r="C855" s="5">
        <f>125</f>
        <v>125</v>
      </c>
      <c r="D855" s="6">
        <f t="shared" si="174"/>
        <v>100705.30999999998</v>
      </c>
      <c r="E855" s="6">
        <f t="shared" si="175"/>
        <v>5.845379194444444</v>
      </c>
      <c r="F855" s="6">
        <f>SUM($D$8:D855)</f>
        <v>40321129.850000016</v>
      </c>
      <c r="G855" s="6">
        <f t="shared" si="176"/>
        <v>399294.69</v>
      </c>
      <c r="H855" s="23">
        <f t="shared" si="177"/>
        <v>-0.24858938000000005</v>
      </c>
      <c r="I855" s="31">
        <f t="shared" si="182"/>
        <v>0.99204513983999998</v>
      </c>
      <c r="J855" s="16">
        <f t="shared" si="178"/>
        <v>140.91824088525695</v>
      </c>
      <c r="K855" s="24" t="s">
        <v>544</v>
      </c>
      <c r="L855" s="25">
        <f t="shared" si="183"/>
        <v>72655</v>
      </c>
      <c r="M855" s="26">
        <f t="shared" si="179"/>
        <v>0</v>
      </c>
      <c r="N855" s="27">
        <f t="shared" si="180"/>
        <v>0</v>
      </c>
      <c r="O855" s="27">
        <f t="shared" si="181"/>
        <v>0</v>
      </c>
    </row>
    <row r="856" spans="1:15" ht="13.2" x14ac:dyDescent="0.25">
      <c r="A856" s="13" t="s">
        <v>545</v>
      </c>
      <c r="B856" s="17">
        <f t="shared" si="184"/>
        <v>71466</v>
      </c>
      <c r="C856" s="5">
        <f>125</f>
        <v>125</v>
      </c>
      <c r="D856" s="6">
        <f t="shared" si="174"/>
        <v>100830.30999999998</v>
      </c>
      <c r="E856" s="6">
        <f t="shared" si="175"/>
        <v>6.6845901111111106</v>
      </c>
      <c r="F856" s="6">
        <f>SUM($D$8:D856)</f>
        <v>40421960.160000019</v>
      </c>
      <c r="G856" s="6">
        <f t="shared" si="176"/>
        <v>399169.69</v>
      </c>
      <c r="H856" s="23">
        <f t="shared" si="177"/>
        <v>-0.24833938000000005</v>
      </c>
      <c r="I856" s="31">
        <f t="shared" si="182"/>
        <v>0.99205313983999999</v>
      </c>
      <c r="J856" s="16">
        <f t="shared" si="178"/>
        <v>141.26538361488144</v>
      </c>
      <c r="K856" s="24" t="s">
        <v>545</v>
      </c>
      <c r="L856" s="25">
        <f t="shared" si="183"/>
        <v>72686</v>
      </c>
      <c r="M856" s="26">
        <f t="shared" si="179"/>
        <v>0</v>
      </c>
      <c r="N856" s="27">
        <f t="shared" si="180"/>
        <v>0</v>
      </c>
      <c r="O856" s="27">
        <f t="shared" si="181"/>
        <v>0</v>
      </c>
    </row>
    <row r="857" spans="1:15" ht="13.2" x14ac:dyDescent="0.25">
      <c r="A857" s="13" t="s">
        <v>706</v>
      </c>
      <c r="B857" s="17">
        <f t="shared" si="184"/>
        <v>71497</v>
      </c>
      <c r="C857" s="5">
        <f>125</f>
        <v>125</v>
      </c>
      <c r="D857" s="6">
        <f t="shared" si="174"/>
        <v>100955.30999999998</v>
      </c>
      <c r="E857" s="6">
        <f t="shared" si="175"/>
        <v>7.5248426944444438</v>
      </c>
      <c r="F857" s="6">
        <f>SUM($D$8:D857)</f>
        <v>40522915.470000021</v>
      </c>
      <c r="G857" s="6">
        <f t="shared" si="176"/>
        <v>399044.69</v>
      </c>
      <c r="H857" s="23">
        <f t="shared" si="177"/>
        <v>-0.24808938000000005</v>
      </c>
      <c r="I857" s="31">
        <f t="shared" si="182"/>
        <v>0.99206113983999999</v>
      </c>
      <c r="J857" s="16">
        <f t="shared" si="178"/>
        <v>141.61291349289652</v>
      </c>
      <c r="K857" s="24" t="s">
        <v>706</v>
      </c>
      <c r="L857" s="25">
        <f t="shared" si="183"/>
        <v>72717</v>
      </c>
      <c r="M857" s="26">
        <f t="shared" si="179"/>
        <v>0</v>
      </c>
      <c r="N857" s="27">
        <f t="shared" si="180"/>
        <v>0</v>
      </c>
      <c r="O857" s="27">
        <f t="shared" si="181"/>
        <v>0</v>
      </c>
    </row>
    <row r="858" spans="1:15" ht="13.2" x14ac:dyDescent="0.25">
      <c r="A858" s="13" t="s">
        <v>707</v>
      </c>
      <c r="B858" s="17">
        <f t="shared" si="184"/>
        <v>71527</v>
      </c>
      <c r="C858" s="5">
        <f>125</f>
        <v>125</v>
      </c>
      <c r="D858" s="6">
        <f t="shared" si="174"/>
        <v>101080.30999999998</v>
      </c>
      <c r="E858" s="6">
        <f t="shared" si="175"/>
        <v>8.3661369444444436</v>
      </c>
      <c r="F858" s="6">
        <f>SUM($D$8:D858)</f>
        <v>40623995.780000024</v>
      </c>
      <c r="G858" s="6">
        <f t="shared" si="176"/>
        <v>398919.69</v>
      </c>
      <c r="H858" s="23">
        <f t="shared" si="177"/>
        <v>-0.24783938000000005</v>
      </c>
      <c r="I858" s="31">
        <f t="shared" si="182"/>
        <v>0.99206913984</v>
      </c>
      <c r="J858" s="16">
        <f t="shared" si="178"/>
        <v>141.96083016049823</v>
      </c>
      <c r="K858" s="24" t="s">
        <v>707</v>
      </c>
      <c r="L858" s="25">
        <f t="shared" si="183"/>
        <v>72745</v>
      </c>
      <c r="M858" s="26">
        <f t="shared" si="179"/>
        <v>0</v>
      </c>
      <c r="N858" s="27">
        <f t="shared" si="180"/>
        <v>0</v>
      </c>
      <c r="O858" s="27">
        <f t="shared" si="181"/>
        <v>0</v>
      </c>
    </row>
    <row r="859" spans="1:15" ht="13.2" x14ac:dyDescent="0.25">
      <c r="A859" s="13" t="s">
        <v>708</v>
      </c>
      <c r="B859" s="17">
        <f t="shared" si="184"/>
        <v>71558</v>
      </c>
      <c r="C859" s="5">
        <f>125</f>
        <v>125</v>
      </c>
      <c r="D859" s="6">
        <f t="shared" si="174"/>
        <v>101205.30999999998</v>
      </c>
      <c r="E859" s="6">
        <f t="shared" si="175"/>
        <v>9.20847286111111</v>
      </c>
      <c r="F859" s="6">
        <f>SUM($D$8:D859)</f>
        <v>40725201.090000026</v>
      </c>
      <c r="G859" s="6">
        <f t="shared" si="176"/>
        <v>398794.69</v>
      </c>
      <c r="H859" s="23">
        <f t="shared" si="177"/>
        <v>-0.24758938000000005</v>
      </c>
      <c r="I859" s="31">
        <f t="shared" si="182"/>
        <v>0.99207713984000001</v>
      </c>
      <c r="J859" s="16">
        <f t="shared" si="178"/>
        <v>142.30913325857767</v>
      </c>
      <c r="K859" s="24" t="s">
        <v>708</v>
      </c>
      <c r="L859" s="25">
        <f t="shared" si="183"/>
        <v>72776</v>
      </c>
      <c r="M859" s="26">
        <f t="shared" si="179"/>
        <v>0</v>
      </c>
      <c r="N859" s="27">
        <f t="shared" si="180"/>
        <v>0</v>
      </c>
      <c r="O859" s="27">
        <f t="shared" si="181"/>
        <v>0</v>
      </c>
    </row>
    <row r="860" spans="1:15" ht="13.2" x14ac:dyDescent="0.25">
      <c r="A860" s="13" t="s">
        <v>709</v>
      </c>
      <c r="B860" s="17">
        <f t="shared" si="184"/>
        <v>71588</v>
      </c>
      <c r="C860" s="5">
        <f>125</f>
        <v>125</v>
      </c>
      <c r="D860" s="6">
        <f t="shared" si="174"/>
        <v>101330.30999999998</v>
      </c>
      <c r="E860" s="6">
        <f t="shared" si="175"/>
        <v>10.051850444444444</v>
      </c>
      <c r="F860" s="6">
        <f>SUM($D$8:D860)</f>
        <v>40826531.400000028</v>
      </c>
      <c r="G860" s="6">
        <f t="shared" si="176"/>
        <v>398669.69</v>
      </c>
      <c r="H860" s="23">
        <f t="shared" si="177"/>
        <v>-0.24733938000000005</v>
      </c>
      <c r="I860" s="31">
        <f t="shared" si="182"/>
        <v>0.99208513984000002</v>
      </c>
      <c r="J860" s="16">
        <f t="shared" si="178"/>
        <v>142.65782242772522</v>
      </c>
      <c r="K860" s="24" t="s">
        <v>709</v>
      </c>
      <c r="L860" s="25">
        <f t="shared" si="183"/>
        <v>72806</v>
      </c>
      <c r="M860" s="26">
        <f t="shared" si="179"/>
        <v>0</v>
      </c>
      <c r="N860" s="27">
        <f t="shared" si="180"/>
        <v>0</v>
      </c>
      <c r="O860" s="27">
        <f t="shared" si="181"/>
        <v>0</v>
      </c>
    </row>
    <row r="861" spans="1:15" ht="13.2" x14ac:dyDescent="0.25">
      <c r="A861" s="13" t="s">
        <v>544</v>
      </c>
      <c r="B861" s="17">
        <f t="shared" si="184"/>
        <v>71619</v>
      </c>
      <c r="C861" s="5">
        <f>125</f>
        <v>125</v>
      </c>
      <c r="D861" s="6">
        <f t="shared" ref="D861:D924" si="185">C861+D860+IF(MONTH(B861)=1,ROUND(E860,2),0)</f>
        <v>101465.35999999999</v>
      </c>
      <c r="E861" s="6">
        <f t="shared" ref="E861:E924" si="186">MAX(0,IF(MONTH(B861)=1,0,E860)+(D861-C861)*$C$5*30/360+C861*$C$5*(30-DAY(B861))/360)</f>
        <v>0.84450299999999978</v>
      </c>
      <c r="F861" s="6">
        <f>SUM($D$8:D861)</f>
        <v>40927996.760000028</v>
      </c>
      <c r="G861" s="6">
        <f t="shared" ref="G861:G924" si="187">MAX($C$2-D861,50%*$C$2)</f>
        <v>398534.64</v>
      </c>
      <c r="H861" s="23">
        <f t="shared" ref="H861:H924" si="188">D861/$C$2-$H$3</f>
        <v>-0.24706928000000003</v>
      </c>
      <c r="I861" s="31">
        <f t="shared" si="182"/>
        <v>0.99209378303999995</v>
      </c>
      <c r="J861" s="16">
        <f t="shared" ref="J861:J924" si="189">(200*$M$5*I861)/(G861/750+$H$2*G861*G861/(F861+3*G861))</f>
        <v>143.01336005550158</v>
      </c>
      <c r="K861" s="24" t="s">
        <v>544</v>
      </c>
      <c r="L861" s="25">
        <f t="shared" si="183"/>
        <v>72837</v>
      </c>
      <c r="M861" s="26">
        <f t="shared" ref="M861:M924" si="190">MIN($M$5,-N860-O860)</f>
        <v>0</v>
      </c>
      <c r="N861" s="27">
        <f t="shared" ref="N861:N924" si="191">M861+N860+O860</f>
        <v>0</v>
      </c>
      <c r="O861" s="27">
        <f t="shared" ref="O861:O924" si="192">N861*$M$6/12</f>
        <v>0</v>
      </c>
    </row>
    <row r="862" spans="1:15" ht="13.2" x14ac:dyDescent="0.25">
      <c r="A862" s="13" t="s">
        <v>545</v>
      </c>
      <c r="B862" s="17">
        <f t="shared" si="184"/>
        <v>71648</v>
      </c>
      <c r="C862" s="5">
        <f>125</f>
        <v>125</v>
      </c>
      <c r="D862" s="6">
        <f t="shared" si="185"/>
        <v>101590.35999999999</v>
      </c>
      <c r="E862" s="6">
        <f t="shared" si="186"/>
        <v>1.6901171111111108</v>
      </c>
      <c r="F862" s="6">
        <f>SUM($D$8:D862)</f>
        <v>41029587.120000027</v>
      </c>
      <c r="G862" s="6">
        <f t="shared" si="187"/>
        <v>398409.64</v>
      </c>
      <c r="H862" s="23">
        <f t="shared" si="188"/>
        <v>-0.24681928000000003</v>
      </c>
      <c r="I862" s="31">
        <f t="shared" si="182"/>
        <v>0.99210178303999996</v>
      </c>
      <c r="J862" s="16">
        <f t="shared" si="189"/>
        <v>143.36286321893502</v>
      </c>
      <c r="K862" s="24" t="s">
        <v>545</v>
      </c>
      <c r="L862" s="25">
        <f t="shared" si="183"/>
        <v>72867</v>
      </c>
      <c r="M862" s="26">
        <f t="shared" si="190"/>
        <v>0</v>
      </c>
      <c r="N862" s="27">
        <f t="shared" si="191"/>
        <v>0</v>
      </c>
      <c r="O862" s="27">
        <f t="shared" si="192"/>
        <v>0</v>
      </c>
    </row>
    <row r="863" spans="1:15" ht="13.2" x14ac:dyDescent="0.25">
      <c r="A863" s="13" t="s">
        <v>544</v>
      </c>
      <c r="B863" s="17">
        <f t="shared" si="184"/>
        <v>71679</v>
      </c>
      <c r="C863" s="5">
        <f>125</f>
        <v>125</v>
      </c>
      <c r="D863" s="6">
        <f t="shared" si="185"/>
        <v>101715.35999999999</v>
      </c>
      <c r="E863" s="6">
        <f t="shared" si="186"/>
        <v>2.5367034444444441</v>
      </c>
      <c r="F863" s="6">
        <f>SUM($D$8:D863)</f>
        <v>41131302.480000027</v>
      </c>
      <c r="G863" s="6">
        <f t="shared" si="187"/>
        <v>398284.64</v>
      </c>
      <c r="H863" s="23">
        <f t="shared" si="188"/>
        <v>-0.24656928000000003</v>
      </c>
      <c r="I863" s="31">
        <f t="shared" si="182"/>
        <v>0.99210978303999997</v>
      </c>
      <c r="J863" s="16">
        <f t="shared" si="189"/>
        <v>143.71275136247152</v>
      </c>
      <c r="K863" s="24" t="s">
        <v>544</v>
      </c>
      <c r="L863" s="25">
        <f t="shared" si="183"/>
        <v>72898</v>
      </c>
      <c r="M863" s="26">
        <f t="shared" si="190"/>
        <v>0</v>
      </c>
      <c r="N863" s="27">
        <f t="shared" si="191"/>
        <v>0</v>
      </c>
      <c r="O863" s="27">
        <f t="shared" si="192"/>
        <v>0</v>
      </c>
    </row>
    <row r="864" spans="1:15" ht="13.2" x14ac:dyDescent="0.25">
      <c r="A864" s="13" t="s">
        <v>545</v>
      </c>
      <c r="B864" s="17">
        <f t="shared" si="184"/>
        <v>71710</v>
      </c>
      <c r="C864" s="5">
        <f>125</f>
        <v>125</v>
      </c>
      <c r="D864" s="6">
        <f t="shared" si="185"/>
        <v>101840.35999999999</v>
      </c>
      <c r="E864" s="6">
        <f t="shared" si="186"/>
        <v>3.3843314444444439</v>
      </c>
      <c r="F864" s="6">
        <f>SUM($D$8:D864)</f>
        <v>41233142.840000026</v>
      </c>
      <c r="G864" s="6">
        <f t="shared" si="187"/>
        <v>398159.64</v>
      </c>
      <c r="H864" s="23">
        <f t="shared" si="188"/>
        <v>-0.24631928000000003</v>
      </c>
      <c r="I864" s="31">
        <f t="shared" si="182"/>
        <v>0.99211778303999998</v>
      </c>
      <c r="J864" s="16">
        <f t="shared" si="189"/>
        <v>144.06302412545631</v>
      </c>
      <c r="K864" s="24" t="s">
        <v>545</v>
      </c>
      <c r="L864" s="25">
        <f t="shared" si="183"/>
        <v>72929</v>
      </c>
      <c r="M864" s="26">
        <f t="shared" si="190"/>
        <v>0</v>
      </c>
      <c r="N864" s="27">
        <f t="shared" si="191"/>
        <v>0</v>
      </c>
      <c r="O864" s="27">
        <f t="shared" si="192"/>
        <v>0</v>
      </c>
    </row>
    <row r="865" spans="1:15" ht="13.2" x14ac:dyDescent="0.25">
      <c r="A865" s="13" t="s">
        <v>710</v>
      </c>
      <c r="B865" s="17">
        <f t="shared" si="184"/>
        <v>71740</v>
      </c>
      <c r="C865" s="5">
        <f>125</f>
        <v>125</v>
      </c>
      <c r="D865" s="6">
        <f t="shared" si="185"/>
        <v>101965.35999999999</v>
      </c>
      <c r="E865" s="6">
        <f t="shared" si="186"/>
        <v>4.2330011111111103</v>
      </c>
      <c r="F865" s="6">
        <f>SUM($D$8:D865)</f>
        <v>41335108.200000025</v>
      </c>
      <c r="G865" s="6">
        <f t="shared" si="187"/>
        <v>398034.64</v>
      </c>
      <c r="H865" s="23">
        <f t="shared" si="188"/>
        <v>-0.24606928000000003</v>
      </c>
      <c r="I865" s="31">
        <f t="shared" si="182"/>
        <v>0.99212578303999999</v>
      </c>
      <c r="J865" s="16">
        <f t="shared" si="189"/>
        <v>144.4136811469541</v>
      </c>
      <c r="K865" s="24" t="s">
        <v>710</v>
      </c>
      <c r="L865" s="25">
        <f t="shared" si="183"/>
        <v>72959</v>
      </c>
      <c r="M865" s="26">
        <f t="shared" si="190"/>
        <v>0</v>
      </c>
      <c r="N865" s="27">
        <f t="shared" si="191"/>
        <v>0</v>
      </c>
      <c r="O865" s="27">
        <f t="shared" si="192"/>
        <v>0</v>
      </c>
    </row>
    <row r="866" spans="1:15" ht="13.2" x14ac:dyDescent="0.25">
      <c r="A866" s="13" t="s">
        <v>711</v>
      </c>
      <c r="B866" s="17">
        <f t="shared" si="184"/>
        <v>71771</v>
      </c>
      <c r="C866" s="5">
        <f>125</f>
        <v>125</v>
      </c>
      <c r="D866" s="6">
        <f t="shared" si="185"/>
        <v>102090.35999999999</v>
      </c>
      <c r="E866" s="6">
        <f t="shared" si="186"/>
        <v>5.0827124444444438</v>
      </c>
      <c r="F866" s="6">
        <f>SUM($D$8:D866)</f>
        <v>41437198.560000025</v>
      </c>
      <c r="G866" s="6">
        <f t="shared" si="187"/>
        <v>397909.64</v>
      </c>
      <c r="H866" s="23">
        <f t="shared" si="188"/>
        <v>-0.24581928000000003</v>
      </c>
      <c r="I866" s="31">
        <f t="shared" si="182"/>
        <v>0.99213378303999999</v>
      </c>
      <c r="J866" s="16">
        <f t="shared" si="189"/>
        <v>144.76472206575312</v>
      </c>
      <c r="K866" s="24" t="s">
        <v>711</v>
      </c>
      <c r="L866" s="25">
        <f t="shared" si="183"/>
        <v>72990</v>
      </c>
      <c r="M866" s="26">
        <f t="shared" si="190"/>
        <v>0</v>
      </c>
      <c r="N866" s="27">
        <f t="shared" si="191"/>
        <v>0</v>
      </c>
      <c r="O866" s="27">
        <f t="shared" si="192"/>
        <v>0</v>
      </c>
    </row>
    <row r="867" spans="1:15" ht="13.2" x14ac:dyDescent="0.25">
      <c r="A867" s="13" t="s">
        <v>712</v>
      </c>
      <c r="B867" s="17">
        <f t="shared" si="184"/>
        <v>71801</v>
      </c>
      <c r="C867" s="5">
        <f>125</f>
        <v>125</v>
      </c>
      <c r="D867" s="6">
        <f t="shared" si="185"/>
        <v>102215.35999999999</v>
      </c>
      <c r="E867" s="6">
        <f t="shared" si="186"/>
        <v>5.9334654444444439</v>
      </c>
      <c r="F867" s="6">
        <f>SUM($D$8:D867)</f>
        <v>41539413.920000024</v>
      </c>
      <c r="G867" s="6">
        <f t="shared" si="187"/>
        <v>397784.64</v>
      </c>
      <c r="H867" s="23">
        <f t="shared" si="188"/>
        <v>-0.24556928000000003</v>
      </c>
      <c r="I867" s="31">
        <f t="shared" si="182"/>
        <v>0.99214178304</v>
      </c>
      <c r="J867" s="16">
        <f t="shared" si="189"/>
        <v>145.11614652036914</v>
      </c>
      <c r="K867" s="24" t="s">
        <v>712</v>
      </c>
      <c r="L867" s="25">
        <f t="shared" si="183"/>
        <v>73020</v>
      </c>
      <c r="M867" s="26">
        <f t="shared" si="190"/>
        <v>0</v>
      </c>
      <c r="N867" s="27">
        <f t="shared" si="191"/>
        <v>0</v>
      </c>
      <c r="O867" s="27">
        <f t="shared" si="192"/>
        <v>0</v>
      </c>
    </row>
    <row r="868" spans="1:15" ht="13.2" x14ac:dyDescent="0.25">
      <c r="A868" s="13" t="s">
        <v>713</v>
      </c>
      <c r="B868" s="17">
        <f t="shared" si="184"/>
        <v>71832</v>
      </c>
      <c r="C868" s="5">
        <f>125</f>
        <v>125</v>
      </c>
      <c r="D868" s="6">
        <f t="shared" si="185"/>
        <v>102340.35999999999</v>
      </c>
      <c r="E868" s="6">
        <f t="shared" si="186"/>
        <v>6.7852601111111106</v>
      </c>
      <c r="F868" s="6">
        <f>SUM($D$8:D868)</f>
        <v>41641754.280000024</v>
      </c>
      <c r="G868" s="6">
        <f t="shared" si="187"/>
        <v>397659.64</v>
      </c>
      <c r="H868" s="23">
        <f t="shared" si="188"/>
        <v>-0.24531928000000003</v>
      </c>
      <c r="I868" s="31">
        <f t="shared" si="182"/>
        <v>0.99214978304000001</v>
      </c>
      <c r="J868" s="16">
        <f t="shared" si="189"/>
        <v>145.46795414904949</v>
      </c>
      <c r="K868" s="24" t="s">
        <v>713</v>
      </c>
      <c r="L868" s="25">
        <f t="shared" si="183"/>
        <v>73051</v>
      </c>
      <c r="M868" s="26">
        <f t="shared" si="190"/>
        <v>0</v>
      </c>
      <c r="N868" s="27">
        <f t="shared" si="191"/>
        <v>0</v>
      </c>
      <c r="O868" s="27">
        <f t="shared" si="192"/>
        <v>0</v>
      </c>
    </row>
    <row r="869" spans="1:15" ht="13.2" x14ac:dyDescent="0.25">
      <c r="A869" s="13" t="s">
        <v>544</v>
      </c>
      <c r="B869" s="17">
        <f t="shared" si="184"/>
        <v>71863</v>
      </c>
      <c r="C869" s="5">
        <f>125</f>
        <v>125</v>
      </c>
      <c r="D869" s="6">
        <f t="shared" si="185"/>
        <v>102465.35999999999</v>
      </c>
      <c r="E869" s="6">
        <f t="shared" si="186"/>
        <v>7.6380964444444439</v>
      </c>
      <c r="F869" s="6">
        <f>SUM($D$8:D869)</f>
        <v>41744219.640000023</v>
      </c>
      <c r="G869" s="6">
        <f t="shared" si="187"/>
        <v>397534.64</v>
      </c>
      <c r="H869" s="23">
        <f t="shared" si="188"/>
        <v>-0.24506928000000003</v>
      </c>
      <c r="I869" s="31">
        <f t="shared" si="182"/>
        <v>0.99215778304000002</v>
      </c>
      <c r="J869" s="16">
        <f t="shared" si="189"/>
        <v>145.8201445897769</v>
      </c>
      <c r="K869" s="24" t="s">
        <v>544</v>
      </c>
      <c r="L869" s="25">
        <f t="shared" si="183"/>
        <v>73082</v>
      </c>
      <c r="M869" s="26">
        <f t="shared" si="190"/>
        <v>0</v>
      </c>
      <c r="N869" s="27">
        <f t="shared" si="191"/>
        <v>0</v>
      </c>
      <c r="O869" s="27">
        <f t="shared" si="192"/>
        <v>0</v>
      </c>
    </row>
    <row r="870" spans="1:15" ht="13.2" x14ac:dyDescent="0.25">
      <c r="A870" s="13" t="s">
        <v>545</v>
      </c>
      <c r="B870" s="17">
        <f t="shared" si="184"/>
        <v>71893</v>
      </c>
      <c r="C870" s="5">
        <f>125</f>
        <v>125</v>
      </c>
      <c r="D870" s="6">
        <f t="shared" si="185"/>
        <v>102590.35999999999</v>
      </c>
      <c r="E870" s="6">
        <f t="shared" si="186"/>
        <v>8.4919744444444447</v>
      </c>
      <c r="F870" s="6">
        <f>SUM($D$8:D870)</f>
        <v>41846810.000000022</v>
      </c>
      <c r="G870" s="6">
        <f t="shared" si="187"/>
        <v>397409.64</v>
      </c>
      <c r="H870" s="23">
        <f t="shared" si="188"/>
        <v>-0.24481928000000003</v>
      </c>
      <c r="I870" s="31">
        <f t="shared" si="182"/>
        <v>0.99216578304000003</v>
      </c>
      <c r="J870" s="16">
        <f t="shared" si="189"/>
        <v>146.17271748027377</v>
      </c>
      <c r="K870" s="24" t="s">
        <v>545</v>
      </c>
      <c r="L870" s="25">
        <f t="shared" si="183"/>
        <v>73110</v>
      </c>
      <c r="M870" s="26">
        <f t="shared" si="190"/>
        <v>0</v>
      </c>
      <c r="N870" s="27">
        <f t="shared" si="191"/>
        <v>0</v>
      </c>
      <c r="O870" s="27">
        <f t="shared" si="192"/>
        <v>0</v>
      </c>
    </row>
    <row r="871" spans="1:15" ht="13.2" x14ac:dyDescent="0.25">
      <c r="A871" s="13" t="s">
        <v>544</v>
      </c>
      <c r="B871" s="17">
        <f t="shared" si="184"/>
        <v>71924</v>
      </c>
      <c r="C871" s="5">
        <f>125</f>
        <v>125</v>
      </c>
      <c r="D871" s="6">
        <f t="shared" si="185"/>
        <v>102715.35999999999</v>
      </c>
      <c r="E871" s="6">
        <f t="shared" si="186"/>
        <v>9.3468941111111103</v>
      </c>
      <c r="F871" s="6">
        <f>SUM($D$8:D871)</f>
        <v>41949525.360000022</v>
      </c>
      <c r="G871" s="6">
        <f t="shared" si="187"/>
        <v>397284.64</v>
      </c>
      <c r="H871" s="23">
        <f t="shared" si="188"/>
        <v>-0.24456928000000003</v>
      </c>
      <c r="I871" s="31">
        <f t="shared" si="182"/>
        <v>0.99217378304000003</v>
      </c>
      <c r="J871" s="16">
        <f t="shared" si="189"/>
        <v>146.52567245800591</v>
      </c>
      <c r="K871" s="24" t="s">
        <v>544</v>
      </c>
      <c r="L871" s="25">
        <f t="shared" si="183"/>
        <v>73141</v>
      </c>
      <c r="M871" s="26">
        <f t="shared" si="190"/>
        <v>0</v>
      </c>
      <c r="N871" s="27">
        <f t="shared" si="191"/>
        <v>0</v>
      </c>
      <c r="O871" s="27">
        <f t="shared" si="192"/>
        <v>0</v>
      </c>
    </row>
    <row r="872" spans="1:15" ht="13.2" x14ac:dyDescent="0.25">
      <c r="A872" s="13" t="s">
        <v>545</v>
      </c>
      <c r="B872" s="17">
        <f t="shared" si="184"/>
        <v>71954</v>
      </c>
      <c r="C872" s="5">
        <f>125</f>
        <v>125</v>
      </c>
      <c r="D872" s="6">
        <f t="shared" si="185"/>
        <v>102840.35999999999</v>
      </c>
      <c r="E872" s="6">
        <f t="shared" si="186"/>
        <v>10.202855444444443</v>
      </c>
      <c r="F872" s="6">
        <f>SUM($D$8:D872)</f>
        <v>42052365.720000021</v>
      </c>
      <c r="G872" s="6">
        <f t="shared" si="187"/>
        <v>397159.64</v>
      </c>
      <c r="H872" s="23">
        <f t="shared" si="188"/>
        <v>-0.24431928000000003</v>
      </c>
      <c r="I872" s="31">
        <f t="shared" si="182"/>
        <v>0.99218178304000004</v>
      </c>
      <c r="J872" s="16">
        <f t="shared" si="189"/>
        <v>146.87900916018677</v>
      </c>
      <c r="K872" s="24" t="s">
        <v>545</v>
      </c>
      <c r="L872" s="25">
        <f t="shared" si="183"/>
        <v>73171</v>
      </c>
      <c r="M872" s="26">
        <f t="shared" si="190"/>
        <v>0</v>
      </c>
      <c r="N872" s="27">
        <f t="shared" si="191"/>
        <v>0</v>
      </c>
      <c r="O872" s="27">
        <f t="shared" si="192"/>
        <v>0</v>
      </c>
    </row>
    <row r="873" spans="1:15" ht="13.2" x14ac:dyDescent="0.25">
      <c r="A873" s="13" t="s">
        <v>714</v>
      </c>
      <c r="B873" s="17">
        <f t="shared" si="184"/>
        <v>71985</v>
      </c>
      <c r="C873" s="5">
        <f>125</f>
        <v>125</v>
      </c>
      <c r="D873" s="6">
        <f t="shared" si="185"/>
        <v>102975.55999999998</v>
      </c>
      <c r="E873" s="6">
        <f t="shared" si="186"/>
        <v>0.85708799999999996</v>
      </c>
      <c r="F873" s="6">
        <f>SUM($D$8:D873)</f>
        <v>42155341.280000024</v>
      </c>
      <c r="G873" s="6">
        <f t="shared" si="187"/>
        <v>397024.44</v>
      </c>
      <c r="H873" s="23">
        <f t="shared" si="188"/>
        <v>-0.24404888000000005</v>
      </c>
      <c r="I873" s="31">
        <f t="shared" ref="I873:I936" si="193">1-64*($M$5-0.004*$C$2)/$C$2*H873</f>
        <v>0.99219043584</v>
      </c>
      <c r="J873" s="16">
        <f t="shared" si="189"/>
        <v>147.23948658334322</v>
      </c>
      <c r="K873" s="24" t="s">
        <v>714</v>
      </c>
      <c r="L873" s="25">
        <f t="shared" si="183"/>
        <v>73202</v>
      </c>
      <c r="M873" s="26">
        <f t="shared" si="190"/>
        <v>0</v>
      </c>
      <c r="N873" s="27">
        <f t="shared" si="191"/>
        <v>0</v>
      </c>
      <c r="O873" s="27">
        <f t="shared" si="192"/>
        <v>0</v>
      </c>
    </row>
    <row r="874" spans="1:15" ht="13.2" x14ac:dyDescent="0.25">
      <c r="A874" s="13" t="s">
        <v>715</v>
      </c>
      <c r="B874" s="17">
        <f t="shared" si="184"/>
        <v>72014</v>
      </c>
      <c r="C874" s="5">
        <f>125</f>
        <v>125</v>
      </c>
      <c r="D874" s="6">
        <f t="shared" si="185"/>
        <v>103100.55999999998</v>
      </c>
      <c r="E874" s="6">
        <f t="shared" si="186"/>
        <v>1.715287111111111</v>
      </c>
      <c r="F874" s="6">
        <f>SUM($D$8:D874)</f>
        <v>42258441.840000026</v>
      </c>
      <c r="G874" s="6">
        <f t="shared" si="187"/>
        <v>396899.44</v>
      </c>
      <c r="H874" s="23">
        <f t="shared" si="188"/>
        <v>-0.24379888000000005</v>
      </c>
      <c r="I874" s="31">
        <f t="shared" si="193"/>
        <v>0.99219843584</v>
      </c>
      <c r="J874" s="16">
        <f t="shared" si="189"/>
        <v>147.59362926452715</v>
      </c>
      <c r="K874" s="24" t="s">
        <v>715</v>
      </c>
      <c r="L874" s="25">
        <f t="shared" si="183"/>
        <v>73232</v>
      </c>
      <c r="M874" s="26">
        <f t="shared" si="190"/>
        <v>0</v>
      </c>
      <c r="N874" s="27">
        <f t="shared" si="191"/>
        <v>0</v>
      </c>
      <c r="O874" s="27">
        <f t="shared" si="192"/>
        <v>0</v>
      </c>
    </row>
    <row r="875" spans="1:15" ht="13.2" x14ac:dyDescent="0.25">
      <c r="A875" s="13" t="s">
        <v>716</v>
      </c>
      <c r="B875" s="17">
        <f t="shared" si="184"/>
        <v>72044</v>
      </c>
      <c r="C875" s="5">
        <f>125</f>
        <v>125</v>
      </c>
      <c r="D875" s="6">
        <f t="shared" si="185"/>
        <v>103225.55999999998</v>
      </c>
      <c r="E875" s="6">
        <f t="shared" si="186"/>
        <v>2.5744584444444443</v>
      </c>
      <c r="F875" s="6">
        <f>SUM($D$8:D875)</f>
        <v>42361667.400000028</v>
      </c>
      <c r="G875" s="6">
        <f t="shared" si="187"/>
        <v>396774.44</v>
      </c>
      <c r="H875" s="23">
        <f t="shared" si="188"/>
        <v>-0.24354888000000005</v>
      </c>
      <c r="I875" s="31">
        <f t="shared" si="193"/>
        <v>0.99220643584000001</v>
      </c>
      <c r="J875" s="16">
        <f t="shared" si="189"/>
        <v>147.94815256846664</v>
      </c>
      <c r="K875" s="24" t="s">
        <v>716</v>
      </c>
      <c r="L875" s="25">
        <f t="shared" si="183"/>
        <v>73263</v>
      </c>
      <c r="M875" s="26">
        <f t="shared" si="190"/>
        <v>0</v>
      </c>
      <c r="N875" s="27">
        <f t="shared" si="191"/>
        <v>0</v>
      </c>
      <c r="O875" s="27">
        <f t="shared" si="192"/>
        <v>0</v>
      </c>
    </row>
    <row r="876" spans="1:15" ht="13.2" x14ac:dyDescent="0.25">
      <c r="A876" s="13" t="s">
        <v>717</v>
      </c>
      <c r="B876" s="17">
        <f t="shared" si="184"/>
        <v>72075</v>
      </c>
      <c r="C876" s="5">
        <f>125</f>
        <v>125</v>
      </c>
      <c r="D876" s="6">
        <f t="shared" si="185"/>
        <v>103350.55999999998</v>
      </c>
      <c r="E876" s="6">
        <f t="shared" si="186"/>
        <v>3.4346714444444442</v>
      </c>
      <c r="F876" s="6">
        <f>SUM($D$8:D876)</f>
        <v>42465017.960000031</v>
      </c>
      <c r="G876" s="6">
        <f t="shared" si="187"/>
        <v>396649.44</v>
      </c>
      <c r="H876" s="23">
        <f t="shared" si="188"/>
        <v>-0.24329888000000005</v>
      </c>
      <c r="I876" s="31">
        <f t="shared" si="193"/>
        <v>0.99221443584000002</v>
      </c>
      <c r="J876" s="16">
        <f t="shared" si="189"/>
        <v>148.30305613132492</v>
      </c>
      <c r="K876" s="24" t="s">
        <v>717</v>
      </c>
      <c r="L876" s="25">
        <f t="shared" si="183"/>
        <v>73294</v>
      </c>
      <c r="M876" s="26">
        <f t="shared" si="190"/>
        <v>0</v>
      </c>
      <c r="N876" s="27">
        <f t="shared" si="191"/>
        <v>0</v>
      </c>
      <c r="O876" s="27">
        <f t="shared" si="192"/>
        <v>0</v>
      </c>
    </row>
    <row r="877" spans="1:15" ht="13.2" x14ac:dyDescent="0.25">
      <c r="A877" s="13" t="s">
        <v>544</v>
      </c>
      <c r="B877" s="17">
        <f t="shared" si="184"/>
        <v>72105</v>
      </c>
      <c r="C877" s="5">
        <f>125</f>
        <v>125</v>
      </c>
      <c r="D877" s="6">
        <f t="shared" si="185"/>
        <v>103475.55999999998</v>
      </c>
      <c r="E877" s="6">
        <f t="shared" si="186"/>
        <v>4.2959261111111102</v>
      </c>
      <c r="F877" s="6">
        <f>SUM($D$8:D877)</f>
        <v>42568493.520000033</v>
      </c>
      <c r="G877" s="6">
        <f t="shared" si="187"/>
        <v>396524.44</v>
      </c>
      <c r="H877" s="23">
        <f t="shared" si="188"/>
        <v>-0.24304888000000005</v>
      </c>
      <c r="I877" s="31">
        <f t="shared" si="193"/>
        <v>0.99222243584000003</v>
      </c>
      <c r="J877" s="16">
        <f t="shared" si="189"/>
        <v>148.65833958903295</v>
      </c>
      <c r="K877" s="24" t="s">
        <v>544</v>
      </c>
      <c r="L877" s="25">
        <f t="shared" si="183"/>
        <v>73324</v>
      </c>
      <c r="M877" s="26">
        <f t="shared" si="190"/>
        <v>0</v>
      </c>
      <c r="N877" s="27">
        <f t="shared" si="191"/>
        <v>0</v>
      </c>
      <c r="O877" s="27">
        <f t="shared" si="192"/>
        <v>0</v>
      </c>
    </row>
    <row r="878" spans="1:15" ht="13.2" x14ac:dyDescent="0.25">
      <c r="A878" s="13" t="s">
        <v>545</v>
      </c>
      <c r="B878" s="17">
        <f t="shared" si="184"/>
        <v>72136</v>
      </c>
      <c r="C878" s="5">
        <f>125</f>
        <v>125</v>
      </c>
      <c r="D878" s="6">
        <f t="shared" si="185"/>
        <v>103600.55999999998</v>
      </c>
      <c r="E878" s="6">
        <f t="shared" si="186"/>
        <v>5.1582224444444433</v>
      </c>
      <c r="F878" s="6">
        <f>SUM($D$8:D878)</f>
        <v>42672094.080000035</v>
      </c>
      <c r="G878" s="6">
        <f t="shared" si="187"/>
        <v>396399.44</v>
      </c>
      <c r="H878" s="23">
        <f t="shared" si="188"/>
        <v>-0.24279888000000005</v>
      </c>
      <c r="I878" s="31">
        <f t="shared" si="193"/>
        <v>0.99223043584000004</v>
      </c>
      <c r="J878" s="16">
        <f t="shared" si="189"/>
        <v>149.01400257729361</v>
      </c>
      <c r="K878" s="24" t="s">
        <v>545</v>
      </c>
      <c r="L878" s="25">
        <f t="shared" si="183"/>
        <v>73355</v>
      </c>
      <c r="M878" s="26">
        <f t="shared" si="190"/>
        <v>0</v>
      </c>
      <c r="N878" s="27">
        <f t="shared" si="191"/>
        <v>0</v>
      </c>
      <c r="O878" s="27">
        <f t="shared" si="192"/>
        <v>0</v>
      </c>
    </row>
    <row r="879" spans="1:15" ht="13.2" x14ac:dyDescent="0.25">
      <c r="A879" s="13" t="s">
        <v>544</v>
      </c>
      <c r="B879" s="17">
        <f t="shared" si="184"/>
        <v>72166</v>
      </c>
      <c r="C879" s="5">
        <f>125</f>
        <v>125</v>
      </c>
      <c r="D879" s="6">
        <f t="shared" si="185"/>
        <v>103725.55999999998</v>
      </c>
      <c r="E879" s="6">
        <f t="shared" si="186"/>
        <v>6.021560444444443</v>
      </c>
      <c r="F879" s="6">
        <f>SUM($D$8:D879)</f>
        <v>42775819.640000038</v>
      </c>
      <c r="G879" s="6">
        <f t="shared" si="187"/>
        <v>396274.44</v>
      </c>
      <c r="H879" s="23">
        <f t="shared" si="188"/>
        <v>-0.24254888000000005</v>
      </c>
      <c r="I879" s="31">
        <f t="shared" si="193"/>
        <v>0.99223843584000004</v>
      </c>
      <c r="J879" s="16">
        <f t="shared" si="189"/>
        <v>149.37004473158549</v>
      </c>
      <c r="K879" s="24" t="s">
        <v>544</v>
      </c>
      <c r="L879" s="25">
        <f t="shared" si="183"/>
        <v>73385</v>
      </c>
      <c r="M879" s="26">
        <f t="shared" si="190"/>
        <v>0</v>
      </c>
      <c r="N879" s="27">
        <f t="shared" si="191"/>
        <v>0</v>
      </c>
      <c r="O879" s="27">
        <f t="shared" si="192"/>
        <v>0</v>
      </c>
    </row>
    <row r="880" spans="1:15" ht="13.2" x14ac:dyDescent="0.25">
      <c r="A880" s="13" t="s">
        <v>545</v>
      </c>
      <c r="B880" s="17">
        <f t="shared" si="184"/>
        <v>72197</v>
      </c>
      <c r="C880" s="5">
        <f>125</f>
        <v>125</v>
      </c>
      <c r="D880" s="6">
        <f t="shared" si="185"/>
        <v>103850.55999999998</v>
      </c>
      <c r="E880" s="6">
        <f t="shared" si="186"/>
        <v>6.8859401111111094</v>
      </c>
      <c r="F880" s="6">
        <f>SUM($D$8:D880)</f>
        <v>42879670.20000004</v>
      </c>
      <c r="G880" s="6">
        <f t="shared" si="187"/>
        <v>396149.44</v>
      </c>
      <c r="H880" s="23">
        <f t="shared" si="188"/>
        <v>-0.24229888000000005</v>
      </c>
      <c r="I880" s="31">
        <f t="shared" si="193"/>
        <v>0.99224643584000005</v>
      </c>
      <c r="J880" s="16">
        <f t="shared" si="189"/>
        <v>149.72646568716689</v>
      </c>
      <c r="K880" s="24" t="s">
        <v>545</v>
      </c>
      <c r="L880" s="25">
        <f t="shared" si="183"/>
        <v>73416</v>
      </c>
      <c r="M880" s="26">
        <f t="shared" si="190"/>
        <v>0</v>
      </c>
      <c r="N880" s="27">
        <f t="shared" si="191"/>
        <v>0</v>
      </c>
      <c r="O880" s="27">
        <f t="shared" si="192"/>
        <v>0</v>
      </c>
    </row>
    <row r="881" spans="1:15" ht="13.2" x14ac:dyDescent="0.25">
      <c r="A881" s="13" t="s">
        <v>718</v>
      </c>
      <c r="B881" s="17">
        <f t="shared" si="184"/>
        <v>72228</v>
      </c>
      <c r="C881" s="5">
        <f>125</f>
        <v>125</v>
      </c>
      <c r="D881" s="6">
        <f t="shared" si="185"/>
        <v>103975.55999999998</v>
      </c>
      <c r="E881" s="6">
        <f t="shared" si="186"/>
        <v>7.7513614444444423</v>
      </c>
      <c r="F881" s="6">
        <f>SUM($D$8:D881)</f>
        <v>42983645.760000043</v>
      </c>
      <c r="G881" s="6">
        <f t="shared" si="187"/>
        <v>396024.44</v>
      </c>
      <c r="H881" s="23">
        <f t="shared" si="188"/>
        <v>-0.24204888000000005</v>
      </c>
      <c r="I881" s="31">
        <f t="shared" si="193"/>
        <v>0.99225443583999995</v>
      </c>
      <c r="J881" s="16">
        <f t="shared" si="189"/>
        <v>150.08326507907981</v>
      </c>
      <c r="K881" s="24" t="s">
        <v>718</v>
      </c>
      <c r="L881" s="25">
        <f t="shared" si="183"/>
        <v>73447</v>
      </c>
      <c r="M881" s="26">
        <f t="shared" si="190"/>
        <v>0</v>
      </c>
      <c r="N881" s="27">
        <f t="shared" si="191"/>
        <v>0</v>
      </c>
      <c r="O881" s="27">
        <f t="shared" si="192"/>
        <v>0</v>
      </c>
    </row>
    <row r="882" spans="1:15" ht="13.2" x14ac:dyDescent="0.25">
      <c r="A882" s="13" t="s">
        <v>719</v>
      </c>
      <c r="B882" s="17">
        <f t="shared" si="184"/>
        <v>72258</v>
      </c>
      <c r="C882" s="5">
        <f>125</f>
        <v>125</v>
      </c>
      <c r="D882" s="6">
        <f t="shared" si="185"/>
        <v>104100.55999999998</v>
      </c>
      <c r="E882" s="6">
        <f t="shared" si="186"/>
        <v>8.6178244444444427</v>
      </c>
      <c r="F882" s="6">
        <f>SUM($D$8:D882)</f>
        <v>43087746.320000045</v>
      </c>
      <c r="G882" s="6">
        <f t="shared" si="187"/>
        <v>395899.44</v>
      </c>
      <c r="H882" s="23">
        <f t="shared" si="188"/>
        <v>-0.24179888000000005</v>
      </c>
      <c r="I882" s="31">
        <f t="shared" si="193"/>
        <v>0.99226243583999996</v>
      </c>
      <c r="J882" s="16">
        <f t="shared" si="189"/>
        <v>150.44044254215402</v>
      </c>
      <c r="K882" s="24" t="s">
        <v>719</v>
      </c>
      <c r="L882" s="25">
        <f t="shared" si="183"/>
        <v>73475</v>
      </c>
      <c r="M882" s="26">
        <f t="shared" si="190"/>
        <v>0</v>
      </c>
      <c r="N882" s="27">
        <f t="shared" si="191"/>
        <v>0</v>
      </c>
      <c r="O882" s="27">
        <f t="shared" si="192"/>
        <v>0</v>
      </c>
    </row>
    <row r="883" spans="1:15" ht="13.2" x14ac:dyDescent="0.25">
      <c r="A883" s="13" t="s">
        <v>720</v>
      </c>
      <c r="B883" s="17">
        <f t="shared" si="184"/>
        <v>72289</v>
      </c>
      <c r="C883" s="5">
        <f>125</f>
        <v>125</v>
      </c>
      <c r="D883" s="6">
        <f t="shared" si="185"/>
        <v>104225.55999999998</v>
      </c>
      <c r="E883" s="6">
        <f t="shared" si="186"/>
        <v>9.4853291111111098</v>
      </c>
      <c r="F883" s="6">
        <f>SUM($D$8:D883)</f>
        <v>43191971.880000047</v>
      </c>
      <c r="G883" s="6">
        <f t="shared" si="187"/>
        <v>395774.44</v>
      </c>
      <c r="H883" s="23">
        <f t="shared" si="188"/>
        <v>-0.24154888000000005</v>
      </c>
      <c r="I883" s="31">
        <f t="shared" si="193"/>
        <v>0.99227043583999996</v>
      </c>
      <c r="J883" s="16">
        <f t="shared" si="189"/>
        <v>150.79799771101099</v>
      </c>
      <c r="K883" s="24" t="s">
        <v>720</v>
      </c>
      <c r="L883" s="25">
        <f t="shared" si="183"/>
        <v>73506</v>
      </c>
      <c r="M883" s="26">
        <f t="shared" si="190"/>
        <v>0</v>
      </c>
      <c r="N883" s="27">
        <f t="shared" si="191"/>
        <v>0</v>
      </c>
      <c r="O883" s="27">
        <f t="shared" si="192"/>
        <v>0</v>
      </c>
    </row>
    <row r="884" spans="1:15" ht="13.2" x14ac:dyDescent="0.25">
      <c r="A884" s="13" t="s">
        <v>721</v>
      </c>
      <c r="B884" s="17">
        <f t="shared" si="184"/>
        <v>72319</v>
      </c>
      <c r="C884" s="5">
        <f>125</f>
        <v>125</v>
      </c>
      <c r="D884" s="6">
        <f t="shared" si="185"/>
        <v>104350.55999999998</v>
      </c>
      <c r="E884" s="6">
        <f t="shared" si="186"/>
        <v>10.353875444444443</v>
      </c>
      <c r="F884" s="6">
        <f>SUM($D$8:D884)</f>
        <v>43296322.44000005</v>
      </c>
      <c r="G884" s="6">
        <f t="shared" si="187"/>
        <v>395649.44</v>
      </c>
      <c r="H884" s="23">
        <f t="shared" si="188"/>
        <v>-0.24129888000000005</v>
      </c>
      <c r="I884" s="31">
        <f t="shared" si="193"/>
        <v>0.99227843583999997</v>
      </c>
      <c r="J884" s="16">
        <f t="shared" si="189"/>
        <v>151.15593022006766</v>
      </c>
      <c r="K884" s="24" t="s">
        <v>721</v>
      </c>
      <c r="L884" s="25">
        <f t="shared" si="183"/>
        <v>73536</v>
      </c>
      <c r="M884" s="26">
        <f t="shared" si="190"/>
        <v>0</v>
      </c>
      <c r="N884" s="27">
        <f t="shared" si="191"/>
        <v>0</v>
      </c>
      <c r="O884" s="27">
        <f t="shared" si="192"/>
        <v>0</v>
      </c>
    </row>
    <row r="885" spans="1:15" ht="13.2" x14ac:dyDescent="0.25">
      <c r="A885" s="13" t="s">
        <v>544</v>
      </c>
      <c r="B885" s="17">
        <f t="shared" si="184"/>
        <v>72350</v>
      </c>
      <c r="C885" s="5">
        <f>125</f>
        <v>125</v>
      </c>
      <c r="D885" s="6">
        <f t="shared" si="185"/>
        <v>104485.90999999999</v>
      </c>
      <c r="E885" s="6">
        <f t="shared" si="186"/>
        <v>0.86967424999999987</v>
      </c>
      <c r="F885" s="6">
        <f>SUM($D$8:D885)</f>
        <v>43400808.350000046</v>
      </c>
      <c r="G885" s="6">
        <f t="shared" si="187"/>
        <v>395514.09</v>
      </c>
      <c r="H885" s="23">
        <f t="shared" si="188"/>
        <v>-0.24102818000000004</v>
      </c>
      <c r="I885" s="31">
        <f t="shared" si="193"/>
        <v>0.99228709824000005</v>
      </c>
      <c r="J885" s="16">
        <f t="shared" si="189"/>
        <v>151.52130434081485</v>
      </c>
      <c r="K885" s="24" t="s">
        <v>544</v>
      </c>
      <c r="L885" s="25">
        <f t="shared" si="183"/>
        <v>73567</v>
      </c>
      <c r="M885" s="26">
        <f t="shared" si="190"/>
        <v>0</v>
      </c>
      <c r="N885" s="27">
        <f t="shared" si="191"/>
        <v>0</v>
      </c>
      <c r="O885" s="27">
        <f t="shared" si="192"/>
        <v>0</v>
      </c>
    </row>
    <row r="886" spans="1:15" ht="13.2" x14ac:dyDescent="0.25">
      <c r="A886" s="13" t="s">
        <v>545</v>
      </c>
      <c r="B886" s="17">
        <f t="shared" si="184"/>
        <v>72379</v>
      </c>
      <c r="C886" s="5">
        <f>125</f>
        <v>125</v>
      </c>
      <c r="D886" s="6">
        <f t="shared" si="185"/>
        <v>104610.90999999999</v>
      </c>
      <c r="E886" s="6">
        <f t="shared" si="186"/>
        <v>1.7404596111111108</v>
      </c>
      <c r="F886" s="6">
        <f>SUM($D$8:D886)</f>
        <v>43505419.260000043</v>
      </c>
      <c r="G886" s="6">
        <f t="shared" si="187"/>
        <v>395389.09</v>
      </c>
      <c r="H886" s="23">
        <f t="shared" si="188"/>
        <v>-0.24077818000000004</v>
      </c>
      <c r="I886" s="31">
        <f t="shared" si="193"/>
        <v>0.99229509823999995</v>
      </c>
      <c r="J886" s="16">
        <f t="shared" si="189"/>
        <v>151.88003473602907</v>
      </c>
      <c r="K886" s="24" t="s">
        <v>545</v>
      </c>
      <c r="L886" s="25">
        <f t="shared" si="183"/>
        <v>73597</v>
      </c>
      <c r="M886" s="26">
        <f t="shared" si="190"/>
        <v>0</v>
      </c>
      <c r="N886" s="27">
        <f t="shared" si="191"/>
        <v>0</v>
      </c>
      <c r="O886" s="27">
        <f t="shared" si="192"/>
        <v>0</v>
      </c>
    </row>
    <row r="887" spans="1:15" ht="13.2" x14ac:dyDescent="0.25">
      <c r="A887" s="13" t="s">
        <v>544</v>
      </c>
      <c r="B887" s="17">
        <f t="shared" si="184"/>
        <v>72409</v>
      </c>
      <c r="C887" s="5">
        <f>125</f>
        <v>125</v>
      </c>
      <c r="D887" s="6">
        <f t="shared" si="185"/>
        <v>104735.90999999999</v>
      </c>
      <c r="E887" s="6">
        <f t="shared" si="186"/>
        <v>2.6122171944444439</v>
      </c>
      <c r="F887" s="6">
        <f>SUM($D$8:D887)</f>
        <v>43610155.170000039</v>
      </c>
      <c r="G887" s="6">
        <f t="shared" si="187"/>
        <v>395264.09</v>
      </c>
      <c r="H887" s="23">
        <f t="shared" si="188"/>
        <v>-0.24052818000000004</v>
      </c>
      <c r="I887" s="31">
        <f t="shared" si="193"/>
        <v>0.99230309823999996</v>
      </c>
      <c r="J887" s="16">
        <f t="shared" si="189"/>
        <v>152.23914136076408</v>
      </c>
      <c r="K887" s="24" t="s">
        <v>544</v>
      </c>
      <c r="L887" s="25">
        <f t="shared" si="183"/>
        <v>73628</v>
      </c>
      <c r="M887" s="26">
        <f t="shared" si="190"/>
        <v>0</v>
      </c>
      <c r="N887" s="27">
        <f t="shared" si="191"/>
        <v>0</v>
      </c>
      <c r="O887" s="27">
        <f t="shared" si="192"/>
        <v>0</v>
      </c>
    </row>
    <row r="888" spans="1:15" ht="13.2" x14ac:dyDescent="0.25">
      <c r="A888" s="13" t="s">
        <v>545</v>
      </c>
      <c r="B888" s="17">
        <f t="shared" si="184"/>
        <v>72440</v>
      </c>
      <c r="C888" s="5">
        <f>125</f>
        <v>125</v>
      </c>
      <c r="D888" s="6">
        <f t="shared" si="185"/>
        <v>104860.90999999999</v>
      </c>
      <c r="E888" s="6">
        <f t="shared" si="186"/>
        <v>3.4850164444444438</v>
      </c>
      <c r="F888" s="6">
        <f>SUM($D$8:D888)</f>
        <v>43715016.080000035</v>
      </c>
      <c r="G888" s="6">
        <f t="shared" si="187"/>
        <v>395139.09</v>
      </c>
      <c r="H888" s="23">
        <f t="shared" si="188"/>
        <v>-0.24027818000000004</v>
      </c>
      <c r="I888" s="31">
        <f t="shared" si="193"/>
        <v>0.99231109823999997</v>
      </c>
      <c r="J888" s="16">
        <f t="shared" si="189"/>
        <v>152.59862384858059</v>
      </c>
      <c r="K888" s="24" t="s">
        <v>545</v>
      </c>
      <c r="L888" s="25">
        <f t="shared" si="183"/>
        <v>73659</v>
      </c>
      <c r="M888" s="26">
        <f t="shared" si="190"/>
        <v>0</v>
      </c>
      <c r="N888" s="27">
        <f t="shared" si="191"/>
        <v>0</v>
      </c>
      <c r="O888" s="27">
        <f t="shared" si="192"/>
        <v>0</v>
      </c>
    </row>
    <row r="889" spans="1:15" ht="13.2" x14ac:dyDescent="0.25">
      <c r="A889" s="13" t="s">
        <v>722</v>
      </c>
      <c r="B889" s="17">
        <f t="shared" si="184"/>
        <v>72470</v>
      </c>
      <c r="C889" s="5">
        <f>125</f>
        <v>125</v>
      </c>
      <c r="D889" s="6">
        <f t="shared" si="185"/>
        <v>104985.90999999999</v>
      </c>
      <c r="E889" s="6">
        <f t="shared" si="186"/>
        <v>4.3588573611111103</v>
      </c>
      <c r="F889" s="6">
        <f>SUM($D$8:D889)</f>
        <v>43820001.990000032</v>
      </c>
      <c r="G889" s="6">
        <f t="shared" si="187"/>
        <v>395014.09</v>
      </c>
      <c r="H889" s="23">
        <f t="shared" si="188"/>
        <v>-0.24002818000000004</v>
      </c>
      <c r="I889" s="31">
        <f t="shared" si="193"/>
        <v>0.99231909823999997</v>
      </c>
      <c r="J889" s="16">
        <f t="shared" si="189"/>
        <v>152.95848183285528</v>
      </c>
      <c r="K889" s="24" t="s">
        <v>722</v>
      </c>
      <c r="L889" s="25">
        <f t="shared" si="183"/>
        <v>73689</v>
      </c>
      <c r="M889" s="26">
        <f t="shared" si="190"/>
        <v>0</v>
      </c>
      <c r="N889" s="27">
        <f t="shared" si="191"/>
        <v>0</v>
      </c>
      <c r="O889" s="27">
        <f t="shared" si="192"/>
        <v>0</v>
      </c>
    </row>
    <row r="890" spans="1:15" ht="13.2" x14ac:dyDescent="0.25">
      <c r="A890" s="13" t="s">
        <v>723</v>
      </c>
      <c r="B890" s="17">
        <f t="shared" si="184"/>
        <v>72501</v>
      </c>
      <c r="C890" s="5">
        <f>125</f>
        <v>125</v>
      </c>
      <c r="D890" s="6">
        <f t="shared" si="185"/>
        <v>105110.90999999999</v>
      </c>
      <c r="E890" s="6">
        <f t="shared" si="186"/>
        <v>5.2337399444444435</v>
      </c>
      <c r="F890" s="6">
        <f>SUM($D$8:D890)</f>
        <v>43925112.900000028</v>
      </c>
      <c r="G890" s="6">
        <f t="shared" si="187"/>
        <v>394889.09</v>
      </c>
      <c r="H890" s="23">
        <f t="shared" si="188"/>
        <v>-0.23977818000000004</v>
      </c>
      <c r="I890" s="31">
        <f t="shared" si="193"/>
        <v>0.99232709823999998</v>
      </c>
      <c r="J890" s="16">
        <f t="shared" si="189"/>
        <v>153.31871494678452</v>
      </c>
      <c r="K890" s="24" t="s">
        <v>723</v>
      </c>
      <c r="L890" s="25">
        <f t="shared" si="183"/>
        <v>73720</v>
      </c>
      <c r="M890" s="26">
        <f t="shared" si="190"/>
        <v>0</v>
      </c>
      <c r="N890" s="27">
        <f t="shared" si="191"/>
        <v>0</v>
      </c>
      <c r="O890" s="27">
        <f t="shared" si="192"/>
        <v>0</v>
      </c>
    </row>
    <row r="891" spans="1:15" ht="13.2" x14ac:dyDescent="0.25">
      <c r="A891" s="13" t="s">
        <v>724</v>
      </c>
      <c r="B891" s="17">
        <f t="shared" si="184"/>
        <v>72531</v>
      </c>
      <c r="C891" s="5">
        <f>125</f>
        <v>125</v>
      </c>
      <c r="D891" s="6">
        <f t="shared" si="185"/>
        <v>105235.90999999999</v>
      </c>
      <c r="E891" s="6">
        <f t="shared" si="186"/>
        <v>6.1096641944444432</v>
      </c>
      <c r="F891" s="6">
        <f>SUM($D$8:D891)</f>
        <v>44030348.810000025</v>
      </c>
      <c r="G891" s="6">
        <f t="shared" si="187"/>
        <v>394764.09</v>
      </c>
      <c r="H891" s="23">
        <f t="shared" si="188"/>
        <v>-0.23952818000000003</v>
      </c>
      <c r="I891" s="31">
        <f t="shared" si="193"/>
        <v>0.99233509823999999</v>
      </c>
      <c r="J891" s="16">
        <f t="shared" si="189"/>
        <v>153.67932282338833</v>
      </c>
      <c r="K891" s="24" t="s">
        <v>724</v>
      </c>
      <c r="L891" s="25">
        <f t="shared" si="183"/>
        <v>73750</v>
      </c>
      <c r="M891" s="26">
        <f t="shared" si="190"/>
        <v>0</v>
      </c>
      <c r="N891" s="27">
        <f t="shared" si="191"/>
        <v>0</v>
      </c>
      <c r="O891" s="27">
        <f t="shared" si="192"/>
        <v>0</v>
      </c>
    </row>
    <row r="892" spans="1:15" ht="13.2" x14ac:dyDescent="0.25">
      <c r="A892" s="13" t="s">
        <v>725</v>
      </c>
      <c r="B892" s="17">
        <f t="shared" si="184"/>
        <v>72562</v>
      </c>
      <c r="C892" s="5">
        <f>125</f>
        <v>125</v>
      </c>
      <c r="D892" s="6">
        <f t="shared" si="185"/>
        <v>105360.90999999999</v>
      </c>
      <c r="E892" s="6">
        <f t="shared" si="186"/>
        <v>6.9866301111111095</v>
      </c>
      <c r="F892" s="6">
        <f>SUM($D$8:D892)</f>
        <v>44135709.720000021</v>
      </c>
      <c r="G892" s="6">
        <f t="shared" si="187"/>
        <v>394639.09</v>
      </c>
      <c r="H892" s="23">
        <f t="shared" si="188"/>
        <v>-0.23927818000000003</v>
      </c>
      <c r="I892" s="31">
        <f t="shared" si="193"/>
        <v>0.99234309824</v>
      </c>
      <c r="J892" s="16">
        <f t="shared" si="189"/>
        <v>154.04030509551433</v>
      </c>
      <c r="K892" s="24" t="s">
        <v>725</v>
      </c>
      <c r="L892" s="25">
        <f t="shared" si="183"/>
        <v>73781</v>
      </c>
      <c r="M892" s="26">
        <f t="shared" si="190"/>
        <v>0</v>
      </c>
      <c r="N892" s="27">
        <f t="shared" si="191"/>
        <v>0</v>
      </c>
      <c r="O892" s="27">
        <f t="shared" si="192"/>
        <v>0</v>
      </c>
    </row>
    <row r="893" spans="1:15" ht="13.2" x14ac:dyDescent="0.25">
      <c r="A893" s="13" t="s">
        <v>544</v>
      </c>
      <c r="B893" s="17">
        <f t="shared" si="184"/>
        <v>72593</v>
      </c>
      <c r="C893" s="5">
        <f>125</f>
        <v>125</v>
      </c>
      <c r="D893" s="6">
        <f t="shared" si="185"/>
        <v>105485.90999999999</v>
      </c>
      <c r="E893" s="6">
        <f t="shared" si="186"/>
        <v>7.8646376944444425</v>
      </c>
      <c r="F893" s="6">
        <f>SUM($D$8:D893)</f>
        <v>44241195.630000018</v>
      </c>
      <c r="G893" s="6">
        <f t="shared" si="187"/>
        <v>394514.09</v>
      </c>
      <c r="H893" s="23">
        <f t="shared" si="188"/>
        <v>-0.23902818000000003</v>
      </c>
      <c r="I893" s="31">
        <f t="shared" si="193"/>
        <v>0.99235109824000001</v>
      </c>
      <c r="J893" s="16">
        <f t="shared" si="189"/>
        <v>154.40166139584187</v>
      </c>
      <c r="K893" s="24" t="s">
        <v>544</v>
      </c>
      <c r="L893" s="25">
        <f t="shared" si="183"/>
        <v>73812</v>
      </c>
      <c r="M893" s="26">
        <f t="shared" si="190"/>
        <v>0</v>
      </c>
      <c r="N893" s="27">
        <f t="shared" si="191"/>
        <v>0</v>
      </c>
      <c r="O893" s="27">
        <f t="shared" si="192"/>
        <v>0</v>
      </c>
    </row>
    <row r="894" spans="1:15" ht="13.2" x14ac:dyDescent="0.25">
      <c r="A894" s="13" t="s">
        <v>545</v>
      </c>
      <c r="B894" s="17">
        <f t="shared" si="184"/>
        <v>72623</v>
      </c>
      <c r="C894" s="5">
        <f>125</f>
        <v>125</v>
      </c>
      <c r="D894" s="6">
        <f t="shared" si="185"/>
        <v>105610.90999999999</v>
      </c>
      <c r="E894" s="6">
        <f t="shared" si="186"/>
        <v>8.7436869444444429</v>
      </c>
      <c r="F894" s="6">
        <f>SUM($D$8:D894)</f>
        <v>44346806.540000014</v>
      </c>
      <c r="G894" s="6">
        <f t="shared" si="187"/>
        <v>394389.09</v>
      </c>
      <c r="H894" s="23">
        <f t="shared" si="188"/>
        <v>-0.23877818000000003</v>
      </c>
      <c r="I894" s="31">
        <f t="shared" si="193"/>
        <v>0.99235909824000001</v>
      </c>
      <c r="J894" s="16">
        <f t="shared" si="189"/>
        <v>154.76339135688573</v>
      </c>
      <c r="K894" s="24" t="s">
        <v>545</v>
      </c>
      <c r="L894" s="25">
        <f t="shared" si="183"/>
        <v>73840</v>
      </c>
      <c r="M894" s="26">
        <f t="shared" si="190"/>
        <v>0</v>
      </c>
      <c r="N894" s="27">
        <f t="shared" si="191"/>
        <v>0</v>
      </c>
      <c r="O894" s="27">
        <f t="shared" si="192"/>
        <v>0</v>
      </c>
    </row>
    <row r="895" spans="1:15" ht="13.2" x14ac:dyDescent="0.25">
      <c r="A895" s="13" t="s">
        <v>544</v>
      </c>
      <c r="B895" s="17">
        <f t="shared" si="184"/>
        <v>72654</v>
      </c>
      <c r="C895" s="5">
        <f>125</f>
        <v>125</v>
      </c>
      <c r="D895" s="6">
        <f t="shared" si="185"/>
        <v>105735.90999999999</v>
      </c>
      <c r="E895" s="6">
        <f t="shared" si="186"/>
        <v>9.62377786111111</v>
      </c>
      <c r="F895" s="6">
        <f>SUM($D$8:D895)</f>
        <v>44452542.45000001</v>
      </c>
      <c r="G895" s="6">
        <f t="shared" si="187"/>
        <v>394264.09</v>
      </c>
      <c r="H895" s="23">
        <f t="shared" si="188"/>
        <v>-0.23852818000000003</v>
      </c>
      <c r="I895" s="31">
        <f t="shared" si="193"/>
        <v>0.99236709824000002</v>
      </c>
      <c r="J895" s="16">
        <f t="shared" si="189"/>
        <v>155.12549461100014</v>
      </c>
      <c r="K895" s="24" t="s">
        <v>544</v>
      </c>
      <c r="L895" s="25">
        <f t="shared" si="183"/>
        <v>73871</v>
      </c>
      <c r="M895" s="26">
        <f t="shared" si="190"/>
        <v>0</v>
      </c>
      <c r="N895" s="27">
        <f t="shared" si="191"/>
        <v>0</v>
      </c>
      <c r="O895" s="27">
        <f t="shared" si="192"/>
        <v>0</v>
      </c>
    </row>
    <row r="896" spans="1:15" ht="13.2" x14ac:dyDescent="0.25">
      <c r="A896" s="13" t="s">
        <v>545</v>
      </c>
      <c r="B896" s="17">
        <f t="shared" si="184"/>
        <v>72684</v>
      </c>
      <c r="C896" s="5">
        <f>125</f>
        <v>125</v>
      </c>
      <c r="D896" s="6">
        <f t="shared" si="185"/>
        <v>105860.90999999999</v>
      </c>
      <c r="E896" s="6">
        <f t="shared" si="186"/>
        <v>10.504910444444443</v>
      </c>
      <c r="F896" s="6">
        <f>SUM($D$8:D896)</f>
        <v>44558403.360000007</v>
      </c>
      <c r="G896" s="6">
        <f t="shared" si="187"/>
        <v>394139.09</v>
      </c>
      <c r="H896" s="23">
        <f t="shared" si="188"/>
        <v>-0.23827818000000003</v>
      </c>
      <c r="I896" s="31">
        <f t="shared" si="193"/>
        <v>0.99237509824000003</v>
      </c>
      <c r="J896" s="16">
        <f t="shared" si="189"/>
        <v>155.48797079038289</v>
      </c>
      <c r="K896" s="24" t="s">
        <v>545</v>
      </c>
      <c r="L896" s="25">
        <f t="shared" si="183"/>
        <v>73901</v>
      </c>
      <c r="M896" s="26">
        <f t="shared" si="190"/>
        <v>0</v>
      </c>
      <c r="N896" s="27">
        <f t="shared" si="191"/>
        <v>0</v>
      </c>
      <c r="O896" s="27">
        <f t="shared" si="192"/>
        <v>0</v>
      </c>
    </row>
    <row r="897" spans="1:15" ht="13.2" x14ac:dyDescent="0.25">
      <c r="A897" s="13" t="s">
        <v>726</v>
      </c>
      <c r="B897" s="17">
        <f t="shared" si="184"/>
        <v>72715</v>
      </c>
      <c r="C897" s="5">
        <f>125</f>
        <v>125</v>
      </c>
      <c r="D897" s="6">
        <f t="shared" si="185"/>
        <v>105996.40999999999</v>
      </c>
      <c r="E897" s="6">
        <f t="shared" si="186"/>
        <v>0.88226174999999984</v>
      </c>
      <c r="F897" s="6">
        <f>SUM($D$8:D897)</f>
        <v>44664399.770000003</v>
      </c>
      <c r="G897" s="6">
        <f t="shared" si="187"/>
        <v>394003.59</v>
      </c>
      <c r="H897" s="23">
        <f t="shared" si="188"/>
        <v>-0.23800718000000004</v>
      </c>
      <c r="I897" s="31">
        <f t="shared" si="193"/>
        <v>0.99238377024000002</v>
      </c>
      <c r="J897" s="16">
        <f t="shared" si="189"/>
        <v>155.85819820196775</v>
      </c>
      <c r="K897" s="24" t="s">
        <v>726</v>
      </c>
      <c r="L897" s="25">
        <f t="shared" si="183"/>
        <v>73932</v>
      </c>
      <c r="M897" s="26">
        <f t="shared" si="190"/>
        <v>0</v>
      </c>
      <c r="N897" s="27">
        <f t="shared" si="191"/>
        <v>0</v>
      </c>
      <c r="O897" s="27">
        <f t="shared" si="192"/>
        <v>0</v>
      </c>
    </row>
    <row r="898" spans="1:15" ht="13.2" x14ac:dyDescent="0.25">
      <c r="A898" s="13" t="s">
        <v>727</v>
      </c>
      <c r="B898" s="17">
        <f t="shared" si="184"/>
        <v>72744</v>
      </c>
      <c r="C898" s="5">
        <f>125</f>
        <v>125</v>
      </c>
      <c r="D898" s="6">
        <f t="shared" si="185"/>
        <v>106121.40999999999</v>
      </c>
      <c r="E898" s="6">
        <f t="shared" si="186"/>
        <v>1.765634611111111</v>
      </c>
      <c r="F898" s="6">
        <f>SUM($D$8:D898)</f>
        <v>44770521.18</v>
      </c>
      <c r="G898" s="6">
        <f t="shared" si="187"/>
        <v>393878.59</v>
      </c>
      <c r="H898" s="23">
        <f t="shared" si="188"/>
        <v>-0.23775718000000004</v>
      </c>
      <c r="I898" s="31">
        <f t="shared" si="193"/>
        <v>0.99239177024000003</v>
      </c>
      <c r="J898" s="16">
        <f t="shared" si="189"/>
        <v>156.22146411090327</v>
      </c>
      <c r="K898" s="24" t="s">
        <v>727</v>
      </c>
      <c r="L898" s="25">
        <f t="shared" si="183"/>
        <v>73962</v>
      </c>
      <c r="M898" s="26">
        <f t="shared" si="190"/>
        <v>0</v>
      </c>
      <c r="N898" s="27">
        <f t="shared" si="191"/>
        <v>0</v>
      </c>
      <c r="O898" s="27">
        <f t="shared" si="192"/>
        <v>0</v>
      </c>
    </row>
    <row r="899" spans="1:15" ht="13.2" x14ac:dyDescent="0.25">
      <c r="A899" s="13" t="s">
        <v>728</v>
      </c>
      <c r="B899" s="17">
        <f t="shared" si="184"/>
        <v>72774</v>
      </c>
      <c r="C899" s="5">
        <f>125</f>
        <v>125</v>
      </c>
      <c r="D899" s="6">
        <f t="shared" si="185"/>
        <v>106246.40999999999</v>
      </c>
      <c r="E899" s="6">
        <f t="shared" si="186"/>
        <v>2.6499796944444443</v>
      </c>
      <c r="F899" s="6">
        <f>SUM($D$8:D899)</f>
        <v>44876767.589999996</v>
      </c>
      <c r="G899" s="6">
        <f t="shared" si="187"/>
        <v>393753.59</v>
      </c>
      <c r="H899" s="23">
        <f t="shared" si="188"/>
        <v>-0.23750718000000004</v>
      </c>
      <c r="I899" s="31">
        <f t="shared" si="193"/>
        <v>0.99239977024000003</v>
      </c>
      <c r="J899" s="16">
        <f t="shared" si="189"/>
        <v>156.58510182717473</v>
      </c>
      <c r="K899" s="24" t="s">
        <v>728</v>
      </c>
      <c r="L899" s="25">
        <f t="shared" si="183"/>
        <v>73993</v>
      </c>
      <c r="M899" s="26">
        <f t="shared" si="190"/>
        <v>0</v>
      </c>
      <c r="N899" s="27">
        <f t="shared" si="191"/>
        <v>0</v>
      </c>
      <c r="O899" s="27">
        <f t="shared" si="192"/>
        <v>0</v>
      </c>
    </row>
    <row r="900" spans="1:15" ht="13.2" x14ac:dyDescent="0.25">
      <c r="A900" s="13" t="s">
        <v>729</v>
      </c>
      <c r="B900" s="17">
        <f t="shared" si="184"/>
        <v>72805</v>
      </c>
      <c r="C900" s="5">
        <f>125</f>
        <v>125</v>
      </c>
      <c r="D900" s="6">
        <f t="shared" si="185"/>
        <v>106371.40999999999</v>
      </c>
      <c r="E900" s="6">
        <f t="shared" si="186"/>
        <v>3.5353664444444441</v>
      </c>
      <c r="F900" s="6">
        <f>SUM($D$8:D900)</f>
        <v>44983138.999999993</v>
      </c>
      <c r="G900" s="6">
        <f t="shared" si="187"/>
        <v>393628.59</v>
      </c>
      <c r="H900" s="23">
        <f t="shared" si="188"/>
        <v>-0.23725718000000004</v>
      </c>
      <c r="I900" s="31">
        <f t="shared" si="193"/>
        <v>0.99240777024000004</v>
      </c>
      <c r="J900" s="16">
        <f t="shared" si="189"/>
        <v>156.94911098231631</v>
      </c>
      <c r="K900" s="24" t="s">
        <v>729</v>
      </c>
      <c r="L900" s="25">
        <f t="shared" si="183"/>
        <v>74024</v>
      </c>
      <c r="M900" s="26">
        <f t="shared" si="190"/>
        <v>0</v>
      </c>
      <c r="N900" s="27">
        <f t="shared" si="191"/>
        <v>0</v>
      </c>
      <c r="O900" s="27">
        <f t="shared" si="192"/>
        <v>0</v>
      </c>
    </row>
    <row r="901" spans="1:15" ht="13.2" x14ac:dyDescent="0.25">
      <c r="A901" s="13" t="s">
        <v>544</v>
      </c>
      <c r="B901" s="17">
        <f t="shared" si="184"/>
        <v>72835</v>
      </c>
      <c r="C901" s="5">
        <f>125</f>
        <v>125</v>
      </c>
      <c r="D901" s="6">
        <f t="shared" si="185"/>
        <v>106496.40999999999</v>
      </c>
      <c r="E901" s="6">
        <f t="shared" si="186"/>
        <v>4.4217948611111106</v>
      </c>
      <c r="F901" s="6">
        <f>SUM($D$8:D901)</f>
        <v>45089635.409999989</v>
      </c>
      <c r="G901" s="6">
        <f t="shared" si="187"/>
        <v>393503.59</v>
      </c>
      <c r="H901" s="23">
        <f t="shared" si="188"/>
        <v>-0.23700718000000004</v>
      </c>
      <c r="I901" s="31">
        <f t="shared" si="193"/>
        <v>0.99241577024000005</v>
      </c>
      <c r="J901" s="16">
        <f t="shared" si="189"/>
        <v>157.31349120772546</v>
      </c>
      <c r="K901" s="24" t="s">
        <v>544</v>
      </c>
      <c r="L901" s="25">
        <f t="shared" si="183"/>
        <v>74054</v>
      </c>
      <c r="M901" s="26">
        <f t="shared" si="190"/>
        <v>0</v>
      </c>
      <c r="N901" s="27">
        <f t="shared" si="191"/>
        <v>0</v>
      </c>
      <c r="O901" s="27">
        <f t="shared" si="192"/>
        <v>0</v>
      </c>
    </row>
    <row r="902" spans="1:15" ht="13.2" x14ac:dyDescent="0.25">
      <c r="A902" s="13" t="s">
        <v>545</v>
      </c>
      <c r="B902" s="17">
        <f t="shared" si="184"/>
        <v>72866</v>
      </c>
      <c r="C902" s="5">
        <f>125</f>
        <v>125</v>
      </c>
      <c r="D902" s="6">
        <f t="shared" si="185"/>
        <v>106621.40999999999</v>
      </c>
      <c r="E902" s="6">
        <f t="shared" si="186"/>
        <v>5.3092649444444442</v>
      </c>
      <c r="F902" s="6">
        <f>SUM($D$8:D902)</f>
        <v>45196256.819999985</v>
      </c>
      <c r="G902" s="6">
        <f t="shared" si="187"/>
        <v>393378.59</v>
      </c>
      <c r="H902" s="23">
        <f t="shared" si="188"/>
        <v>-0.23675718000000004</v>
      </c>
      <c r="I902" s="31">
        <f t="shared" si="193"/>
        <v>0.99242377023999995</v>
      </c>
      <c r="J902" s="16">
        <f t="shared" si="189"/>
        <v>157.67824213466699</v>
      </c>
      <c r="K902" s="24" t="s">
        <v>545</v>
      </c>
      <c r="L902" s="25">
        <f t="shared" si="183"/>
        <v>74085</v>
      </c>
      <c r="M902" s="26">
        <f t="shared" si="190"/>
        <v>0</v>
      </c>
      <c r="N902" s="27">
        <f t="shared" si="191"/>
        <v>0</v>
      </c>
      <c r="O902" s="27">
        <f t="shared" si="192"/>
        <v>0</v>
      </c>
    </row>
    <row r="903" spans="1:15" ht="13.2" x14ac:dyDescent="0.25">
      <c r="A903" s="13" t="s">
        <v>544</v>
      </c>
      <c r="B903" s="17">
        <f t="shared" si="184"/>
        <v>72896</v>
      </c>
      <c r="C903" s="5">
        <f>125</f>
        <v>125</v>
      </c>
      <c r="D903" s="6">
        <f t="shared" si="185"/>
        <v>106746.40999999999</v>
      </c>
      <c r="E903" s="6">
        <f t="shared" si="186"/>
        <v>6.1977766944444443</v>
      </c>
      <c r="F903" s="6">
        <f>SUM($D$8:D903)</f>
        <v>45303003.229999982</v>
      </c>
      <c r="G903" s="6">
        <f t="shared" si="187"/>
        <v>393253.59</v>
      </c>
      <c r="H903" s="23">
        <f t="shared" si="188"/>
        <v>-0.23650718000000004</v>
      </c>
      <c r="I903" s="31">
        <f t="shared" si="193"/>
        <v>0.99243177023999996</v>
      </c>
      <c r="J903" s="16">
        <f t="shared" si="189"/>
        <v>158.04336339427692</v>
      </c>
      <c r="K903" s="24" t="s">
        <v>544</v>
      </c>
      <c r="L903" s="25">
        <f t="shared" si="183"/>
        <v>74115</v>
      </c>
      <c r="M903" s="26">
        <f t="shared" si="190"/>
        <v>0</v>
      </c>
      <c r="N903" s="27">
        <f t="shared" si="191"/>
        <v>0</v>
      </c>
      <c r="O903" s="27">
        <f t="shared" si="192"/>
        <v>0</v>
      </c>
    </row>
    <row r="904" spans="1:15" ht="13.2" x14ac:dyDescent="0.25">
      <c r="A904" s="13" t="s">
        <v>545</v>
      </c>
      <c r="B904" s="17">
        <f t="shared" si="184"/>
        <v>72927</v>
      </c>
      <c r="C904" s="5">
        <f>125</f>
        <v>125</v>
      </c>
      <c r="D904" s="6">
        <f t="shared" si="185"/>
        <v>106871.40999999999</v>
      </c>
      <c r="E904" s="6">
        <f t="shared" si="186"/>
        <v>7.0873301111111111</v>
      </c>
      <c r="F904" s="6">
        <f>SUM($D$8:D904)</f>
        <v>45409874.639999978</v>
      </c>
      <c r="G904" s="6">
        <f t="shared" si="187"/>
        <v>393128.59</v>
      </c>
      <c r="H904" s="23">
        <f t="shared" si="188"/>
        <v>-0.23625718000000004</v>
      </c>
      <c r="I904" s="31">
        <f t="shared" si="193"/>
        <v>0.99243977023999996</v>
      </c>
      <c r="J904" s="16">
        <f t="shared" si="189"/>
        <v>158.40885461756645</v>
      </c>
      <c r="K904" s="24" t="s">
        <v>545</v>
      </c>
      <c r="L904" s="25">
        <f t="shared" si="183"/>
        <v>74146</v>
      </c>
      <c r="M904" s="26">
        <f t="shared" si="190"/>
        <v>0</v>
      </c>
      <c r="N904" s="27">
        <f t="shared" si="191"/>
        <v>0</v>
      </c>
      <c r="O904" s="27">
        <f t="shared" si="192"/>
        <v>0</v>
      </c>
    </row>
    <row r="905" spans="1:15" ht="13.2" x14ac:dyDescent="0.25">
      <c r="A905" s="13" t="s">
        <v>730</v>
      </c>
      <c r="B905" s="17">
        <f t="shared" si="184"/>
        <v>72958</v>
      </c>
      <c r="C905" s="5">
        <f>125</f>
        <v>125</v>
      </c>
      <c r="D905" s="6">
        <f t="shared" si="185"/>
        <v>106996.40999999999</v>
      </c>
      <c r="E905" s="6">
        <f t="shared" si="186"/>
        <v>7.9779251944444445</v>
      </c>
      <c r="F905" s="6">
        <f>SUM($D$8:D905)</f>
        <v>45516871.049999975</v>
      </c>
      <c r="G905" s="6">
        <f t="shared" si="187"/>
        <v>393003.59</v>
      </c>
      <c r="H905" s="23">
        <f t="shared" si="188"/>
        <v>-0.23600718000000004</v>
      </c>
      <c r="I905" s="31">
        <f t="shared" si="193"/>
        <v>0.99244777023999997</v>
      </c>
      <c r="J905" s="16">
        <f t="shared" si="189"/>
        <v>158.77471543542569</v>
      </c>
      <c r="K905" s="24" t="s">
        <v>730</v>
      </c>
      <c r="L905" s="25">
        <f t="shared" si="183"/>
        <v>74177</v>
      </c>
      <c r="M905" s="26">
        <f t="shared" si="190"/>
        <v>0</v>
      </c>
      <c r="N905" s="27">
        <f t="shared" si="191"/>
        <v>0</v>
      </c>
      <c r="O905" s="27">
        <f t="shared" si="192"/>
        <v>0</v>
      </c>
    </row>
    <row r="906" spans="1:15" ht="13.2" x14ac:dyDescent="0.25">
      <c r="A906" s="13" t="s">
        <v>731</v>
      </c>
      <c r="B906" s="17">
        <f t="shared" si="184"/>
        <v>72988</v>
      </c>
      <c r="C906" s="5">
        <f>125</f>
        <v>125</v>
      </c>
      <c r="D906" s="6">
        <f t="shared" si="185"/>
        <v>107121.40999999999</v>
      </c>
      <c r="E906" s="6">
        <f t="shared" si="186"/>
        <v>8.8695619444444453</v>
      </c>
      <c r="F906" s="6">
        <f>SUM($D$8:D906)</f>
        <v>45623992.459999971</v>
      </c>
      <c r="G906" s="6">
        <f t="shared" si="187"/>
        <v>392878.59</v>
      </c>
      <c r="H906" s="23">
        <f t="shared" si="188"/>
        <v>-0.23575718000000004</v>
      </c>
      <c r="I906" s="31">
        <f t="shared" si="193"/>
        <v>0.99245577023999998</v>
      </c>
      <c r="J906" s="16">
        <f t="shared" si="189"/>
        <v>159.14094547862791</v>
      </c>
      <c r="K906" s="24" t="s">
        <v>731</v>
      </c>
      <c r="L906" s="25">
        <f t="shared" ref="L906:L969" si="194">DATE(YEAR(L905),MONTH(L905)+1,1)</f>
        <v>74205</v>
      </c>
      <c r="M906" s="26">
        <f t="shared" si="190"/>
        <v>0</v>
      </c>
      <c r="N906" s="27">
        <f t="shared" si="191"/>
        <v>0</v>
      </c>
      <c r="O906" s="27">
        <f t="shared" si="192"/>
        <v>0</v>
      </c>
    </row>
    <row r="907" spans="1:15" ht="13.2" x14ac:dyDescent="0.25">
      <c r="A907" s="13" t="s">
        <v>732</v>
      </c>
      <c r="B907" s="17">
        <f t="shared" si="184"/>
        <v>73019</v>
      </c>
      <c r="C907" s="5">
        <f>125</f>
        <v>125</v>
      </c>
      <c r="D907" s="6">
        <f t="shared" si="185"/>
        <v>107246.40999999999</v>
      </c>
      <c r="E907" s="6">
        <f t="shared" si="186"/>
        <v>9.762240361111111</v>
      </c>
      <c r="F907" s="6">
        <f>SUM($D$8:D907)</f>
        <v>45731238.869999968</v>
      </c>
      <c r="G907" s="6">
        <f t="shared" si="187"/>
        <v>392753.59</v>
      </c>
      <c r="H907" s="23">
        <f t="shared" si="188"/>
        <v>-0.23550718000000004</v>
      </c>
      <c r="I907" s="31">
        <f t="shared" si="193"/>
        <v>0.99246377023999999</v>
      </c>
      <c r="J907" s="16">
        <f t="shared" si="189"/>
        <v>159.50754437783314</v>
      </c>
      <c r="K907" s="24" t="s">
        <v>732</v>
      </c>
      <c r="L907" s="25">
        <f t="shared" si="194"/>
        <v>74236</v>
      </c>
      <c r="M907" s="26">
        <f t="shared" si="190"/>
        <v>0</v>
      </c>
      <c r="N907" s="27">
        <f t="shared" si="191"/>
        <v>0</v>
      </c>
      <c r="O907" s="27">
        <f t="shared" si="192"/>
        <v>0</v>
      </c>
    </row>
    <row r="908" spans="1:15" ht="13.2" x14ac:dyDescent="0.25">
      <c r="A908" s="13" t="s">
        <v>733</v>
      </c>
      <c r="B908" s="17">
        <f t="shared" ref="B908:B971" si="195">DATE(YEAR(B907),MONTH(B907)+1,IF(MONTH(B907)=1,28,30))</f>
        <v>73049</v>
      </c>
      <c r="C908" s="5">
        <f>125</f>
        <v>125</v>
      </c>
      <c r="D908" s="6">
        <f t="shared" si="185"/>
        <v>107371.40999999999</v>
      </c>
      <c r="E908" s="6">
        <f t="shared" si="186"/>
        <v>10.655960444444444</v>
      </c>
      <c r="F908" s="6">
        <f>SUM($D$8:D908)</f>
        <v>45838610.279999964</v>
      </c>
      <c r="G908" s="6">
        <f t="shared" si="187"/>
        <v>392628.59</v>
      </c>
      <c r="H908" s="23">
        <f t="shared" si="188"/>
        <v>-0.23525718000000004</v>
      </c>
      <c r="I908" s="31">
        <f t="shared" si="193"/>
        <v>0.99247177024</v>
      </c>
      <c r="J908" s="16">
        <f t="shared" si="189"/>
        <v>159.87451176359221</v>
      </c>
      <c r="K908" s="24" t="s">
        <v>733</v>
      </c>
      <c r="L908" s="25">
        <f t="shared" si="194"/>
        <v>74266</v>
      </c>
      <c r="M908" s="26">
        <f t="shared" si="190"/>
        <v>0</v>
      </c>
      <c r="N908" s="27">
        <f t="shared" si="191"/>
        <v>0</v>
      </c>
      <c r="O908" s="27">
        <f t="shared" si="192"/>
        <v>0</v>
      </c>
    </row>
    <row r="909" spans="1:15" ht="13.2" x14ac:dyDescent="0.25">
      <c r="A909" s="13" t="s">
        <v>544</v>
      </c>
      <c r="B909" s="17">
        <f t="shared" si="195"/>
        <v>73080</v>
      </c>
      <c r="C909" s="5">
        <f>125</f>
        <v>125</v>
      </c>
      <c r="D909" s="6">
        <f t="shared" si="185"/>
        <v>107507.06999999999</v>
      </c>
      <c r="E909" s="6">
        <f t="shared" si="186"/>
        <v>0.89485058333333334</v>
      </c>
      <c r="F909" s="6">
        <f>SUM($D$8:D909)</f>
        <v>45946117.349999964</v>
      </c>
      <c r="G909" s="6">
        <f t="shared" si="187"/>
        <v>392492.93</v>
      </c>
      <c r="H909" s="23">
        <f t="shared" si="188"/>
        <v>-0.23498586000000002</v>
      </c>
      <c r="I909" s="31">
        <f t="shared" si="193"/>
        <v>0.99248045248000005</v>
      </c>
      <c r="J909" s="16">
        <f t="shared" si="189"/>
        <v>160.24955606386374</v>
      </c>
      <c r="K909" s="24" t="s">
        <v>544</v>
      </c>
      <c r="L909" s="25">
        <f t="shared" si="194"/>
        <v>74297</v>
      </c>
      <c r="M909" s="26">
        <f t="shared" si="190"/>
        <v>0</v>
      </c>
      <c r="N909" s="27">
        <f t="shared" si="191"/>
        <v>0</v>
      </c>
      <c r="O909" s="27">
        <f t="shared" si="192"/>
        <v>0</v>
      </c>
    </row>
    <row r="910" spans="1:15" ht="13.2" x14ac:dyDescent="0.25">
      <c r="A910" s="13" t="s">
        <v>545</v>
      </c>
      <c r="B910" s="17">
        <f t="shared" si="195"/>
        <v>73109</v>
      </c>
      <c r="C910" s="5">
        <f>125</f>
        <v>125</v>
      </c>
      <c r="D910" s="6">
        <f t="shared" si="185"/>
        <v>107632.06999999999</v>
      </c>
      <c r="E910" s="6">
        <f t="shared" si="186"/>
        <v>1.7908122777777777</v>
      </c>
      <c r="F910" s="6">
        <f>SUM($D$8:D910)</f>
        <v>46053749.419999965</v>
      </c>
      <c r="G910" s="6">
        <f t="shared" si="187"/>
        <v>392367.93</v>
      </c>
      <c r="H910" s="23">
        <f t="shared" si="188"/>
        <v>-0.23473586000000002</v>
      </c>
      <c r="I910" s="31">
        <f t="shared" si="193"/>
        <v>0.99248845247999995</v>
      </c>
      <c r="J910" s="16">
        <f t="shared" si="189"/>
        <v>160.61730501540634</v>
      </c>
      <c r="K910" s="24" t="s">
        <v>545</v>
      </c>
      <c r="L910" s="25">
        <f t="shared" si="194"/>
        <v>74327</v>
      </c>
      <c r="M910" s="26">
        <f t="shared" si="190"/>
        <v>0</v>
      </c>
      <c r="N910" s="27">
        <f t="shared" si="191"/>
        <v>0</v>
      </c>
      <c r="O910" s="27">
        <f t="shared" si="192"/>
        <v>0</v>
      </c>
    </row>
    <row r="911" spans="1:15" ht="13.2" x14ac:dyDescent="0.25">
      <c r="A911" s="13" t="s">
        <v>544</v>
      </c>
      <c r="B911" s="17">
        <f t="shared" si="195"/>
        <v>73139</v>
      </c>
      <c r="C911" s="5">
        <f>125</f>
        <v>125</v>
      </c>
      <c r="D911" s="6">
        <f t="shared" si="185"/>
        <v>107757.06999999999</v>
      </c>
      <c r="E911" s="6">
        <f t="shared" si="186"/>
        <v>2.6877461944444443</v>
      </c>
      <c r="F911" s="6">
        <f>SUM($D$8:D911)</f>
        <v>46161506.489999965</v>
      </c>
      <c r="G911" s="6">
        <f t="shared" si="187"/>
        <v>392242.93</v>
      </c>
      <c r="H911" s="23">
        <f t="shared" si="188"/>
        <v>-0.23448586000000002</v>
      </c>
      <c r="I911" s="31">
        <f t="shared" si="193"/>
        <v>0.99249645247999996</v>
      </c>
      <c r="J911" s="16">
        <f t="shared" si="189"/>
        <v>160.98542133002388</v>
      </c>
      <c r="K911" s="24" t="s">
        <v>544</v>
      </c>
      <c r="L911" s="25">
        <f t="shared" si="194"/>
        <v>74358</v>
      </c>
      <c r="M911" s="26">
        <f t="shared" si="190"/>
        <v>0</v>
      </c>
      <c r="N911" s="27">
        <f t="shared" si="191"/>
        <v>0</v>
      </c>
      <c r="O911" s="27">
        <f t="shared" si="192"/>
        <v>0</v>
      </c>
    </row>
    <row r="912" spans="1:15" ht="13.2" x14ac:dyDescent="0.25">
      <c r="A912" s="13" t="s">
        <v>545</v>
      </c>
      <c r="B912" s="17">
        <f t="shared" si="195"/>
        <v>73170</v>
      </c>
      <c r="C912" s="5">
        <f>125</f>
        <v>125</v>
      </c>
      <c r="D912" s="6">
        <f t="shared" si="185"/>
        <v>107882.06999999999</v>
      </c>
      <c r="E912" s="6">
        <f t="shared" si="186"/>
        <v>3.5857217777777777</v>
      </c>
      <c r="F912" s="6">
        <f>SUM($D$8:D912)</f>
        <v>46269388.559999965</v>
      </c>
      <c r="G912" s="6">
        <f t="shared" si="187"/>
        <v>392117.93</v>
      </c>
      <c r="H912" s="23">
        <f t="shared" si="188"/>
        <v>-0.23423586000000002</v>
      </c>
      <c r="I912" s="31">
        <f t="shared" si="193"/>
        <v>0.99250445247999997</v>
      </c>
      <c r="J912" s="16">
        <f t="shared" si="189"/>
        <v>161.3539046377945</v>
      </c>
      <c r="K912" s="24" t="s">
        <v>545</v>
      </c>
      <c r="L912" s="25">
        <f t="shared" si="194"/>
        <v>74389</v>
      </c>
      <c r="M912" s="26">
        <f t="shared" si="190"/>
        <v>0</v>
      </c>
      <c r="N912" s="27">
        <f t="shared" si="191"/>
        <v>0</v>
      </c>
      <c r="O912" s="27">
        <f t="shared" si="192"/>
        <v>0</v>
      </c>
    </row>
    <row r="913" spans="1:15" ht="13.2" x14ac:dyDescent="0.25">
      <c r="A913" s="13" t="s">
        <v>734</v>
      </c>
      <c r="B913" s="17">
        <f t="shared" si="195"/>
        <v>73200</v>
      </c>
      <c r="C913" s="5">
        <f>125</f>
        <v>125</v>
      </c>
      <c r="D913" s="6">
        <f t="shared" si="185"/>
        <v>108007.06999999999</v>
      </c>
      <c r="E913" s="6">
        <f t="shared" si="186"/>
        <v>4.4847390277777777</v>
      </c>
      <c r="F913" s="6">
        <f>SUM($D$8:D913)</f>
        <v>46377395.629999965</v>
      </c>
      <c r="G913" s="6">
        <f t="shared" si="187"/>
        <v>391992.93</v>
      </c>
      <c r="H913" s="23">
        <f t="shared" si="188"/>
        <v>-0.23398586000000002</v>
      </c>
      <c r="I913" s="31">
        <f t="shared" si="193"/>
        <v>0.99251245247999997</v>
      </c>
      <c r="J913" s="16">
        <f t="shared" si="189"/>
        <v>161.72275456870693</v>
      </c>
      <c r="K913" s="24" t="s">
        <v>734</v>
      </c>
      <c r="L913" s="25">
        <f t="shared" si="194"/>
        <v>74419</v>
      </c>
      <c r="M913" s="26">
        <f t="shared" si="190"/>
        <v>0</v>
      </c>
      <c r="N913" s="27">
        <f t="shared" si="191"/>
        <v>0</v>
      </c>
      <c r="O913" s="27">
        <f t="shared" si="192"/>
        <v>0</v>
      </c>
    </row>
    <row r="914" spans="1:15" ht="13.2" x14ac:dyDescent="0.25">
      <c r="A914" s="13" t="s">
        <v>735</v>
      </c>
      <c r="B914" s="17">
        <f t="shared" si="195"/>
        <v>73231</v>
      </c>
      <c r="C914" s="5">
        <f>125</f>
        <v>125</v>
      </c>
      <c r="D914" s="6">
        <f t="shared" si="185"/>
        <v>108132.06999999999</v>
      </c>
      <c r="E914" s="6">
        <f t="shared" si="186"/>
        <v>5.3847979444444443</v>
      </c>
      <c r="F914" s="6">
        <f>SUM($D$8:D914)</f>
        <v>46485527.699999966</v>
      </c>
      <c r="G914" s="6">
        <f t="shared" si="187"/>
        <v>391867.93</v>
      </c>
      <c r="H914" s="23">
        <f t="shared" si="188"/>
        <v>-0.23373586000000002</v>
      </c>
      <c r="I914" s="31">
        <f t="shared" si="193"/>
        <v>0.99252045247999998</v>
      </c>
      <c r="J914" s="16">
        <f t="shared" si="189"/>
        <v>162.09197075266417</v>
      </c>
      <c r="K914" s="24" t="s">
        <v>735</v>
      </c>
      <c r="L914" s="25">
        <f t="shared" si="194"/>
        <v>74450</v>
      </c>
      <c r="M914" s="26">
        <f t="shared" si="190"/>
        <v>0</v>
      </c>
      <c r="N914" s="27">
        <f t="shared" si="191"/>
        <v>0</v>
      </c>
      <c r="O914" s="27">
        <f t="shared" si="192"/>
        <v>0</v>
      </c>
    </row>
    <row r="915" spans="1:15" ht="13.2" x14ac:dyDescent="0.25">
      <c r="A915" s="13" t="s">
        <v>736</v>
      </c>
      <c r="B915" s="17">
        <f t="shared" si="195"/>
        <v>73261</v>
      </c>
      <c r="C915" s="5">
        <f>125</f>
        <v>125</v>
      </c>
      <c r="D915" s="6">
        <f t="shared" si="185"/>
        <v>108257.06999999999</v>
      </c>
      <c r="E915" s="6">
        <f t="shared" si="186"/>
        <v>6.2858985277777775</v>
      </c>
      <c r="F915" s="6">
        <f>SUM($D$8:D915)</f>
        <v>46593784.769999966</v>
      </c>
      <c r="G915" s="6">
        <f t="shared" si="187"/>
        <v>391742.93</v>
      </c>
      <c r="H915" s="23">
        <f t="shared" si="188"/>
        <v>-0.23348586000000002</v>
      </c>
      <c r="I915" s="31">
        <f t="shared" si="193"/>
        <v>0.99252845247999999</v>
      </c>
      <c r="J915" s="16">
        <f t="shared" si="189"/>
        <v>162.46155281948771</v>
      </c>
      <c r="K915" s="24" t="s">
        <v>736</v>
      </c>
      <c r="L915" s="25">
        <f t="shared" si="194"/>
        <v>74480</v>
      </c>
      <c r="M915" s="26">
        <f t="shared" si="190"/>
        <v>0</v>
      </c>
      <c r="N915" s="27">
        <f t="shared" si="191"/>
        <v>0</v>
      </c>
      <c r="O915" s="27">
        <f t="shared" si="192"/>
        <v>0</v>
      </c>
    </row>
    <row r="916" spans="1:15" ht="13.2" x14ac:dyDescent="0.25">
      <c r="A916" s="13" t="s">
        <v>737</v>
      </c>
      <c r="B916" s="17">
        <f t="shared" si="195"/>
        <v>73292</v>
      </c>
      <c r="C916" s="5">
        <f>125</f>
        <v>125</v>
      </c>
      <c r="D916" s="6">
        <f t="shared" si="185"/>
        <v>108382.06999999999</v>
      </c>
      <c r="E916" s="6">
        <f t="shared" si="186"/>
        <v>7.1880407777777773</v>
      </c>
      <c r="F916" s="6">
        <f>SUM($D$8:D916)</f>
        <v>46702166.839999966</v>
      </c>
      <c r="G916" s="6">
        <f t="shared" si="187"/>
        <v>391617.93</v>
      </c>
      <c r="H916" s="23">
        <f t="shared" si="188"/>
        <v>-0.23323586000000002</v>
      </c>
      <c r="I916" s="31">
        <f t="shared" si="193"/>
        <v>0.99253645248</v>
      </c>
      <c r="J916" s="16">
        <f t="shared" si="189"/>
        <v>162.83150039892115</v>
      </c>
      <c r="K916" s="24" t="s">
        <v>737</v>
      </c>
      <c r="L916" s="25">
        <f t="shared" si="194"/>
        <v>74511</v>
      </c>
      <c r="M916" s="26">
        <f t="shared" si="190"/>
        <v>0</v>
      </c>
      <c r="N916" s="27">
        <f t="shared" si="191"/>
        <v>0</v>
      </c>
      <c r="O916" s="27">
        <f t="shared" si="192"/>
        <v>0</v>
      </c>
    </row>
    <row r="917" spans="1:15" ht="13.2" x14ac:dyDescent="0.25">
      <c r="A917" s="13" t="s">
        <v>544</v>
      </c>
      <c r="B917" s="17">
        <f t="shared" si="195"/>
        <v>73323</v>
      </c>
      <c r="C917" s="5">
        <f>125</f>
        <v>125</v>
      </c>
      <c r="D917" s="6">
        <f t="shared" si="185"/>
        <v>108507.06999999999</v>
      </c>
      <c r="E917" s="6">
        <f t="shared" si="186"/>
        <v>8.0912246944444437</v>
      </c>
      <c r="F917" s="6">
        <f>SUM($D$8:D917)</f>
        <v>46810673.909999967</v>
      </c>
      <c r="G917" s="6">
        <f t="shared" si="187"/>
        <v>391492.93</v>
      </c>
      <c r="H917" s="23">
        <f t="shared" si="188"/>
        <v>-0.23298586000000002</v>
      </c>
      <c r="I917" s="31">
        <f t="shared" si="193"/>
        <v>0.99254445248000001</v>
      </c>
      <c r="J917" s="16">
        <f t="shared" si="189"/>
        <v>163.20181312063409</v>
      </c>
      <c r="K917" s="24" t="s">
        <v>544</v>
      </c>
      <c r="L917" s="25">
        <f t="shared" si="194"/>
        <v>74542</v>
      </c>
      <c r="M917" s="26">
        <f t="shared" si="190"/>
        <v>0</v>
      </c>
      <c r="N917" s="27">
        <f t="shared" si="191"/>
        <v>0</v>
      </c>
      <c r="O917" s="27">
        <f t="shared" si="192"/>
        <v>0</v>
      </c>
    </row>
    <row r="918" spans="1:15" ht="13.2" x14ac:dyDescent="0.25">
      <c r="A918" s="13" t="s">
        <v>545</v>
      </c>
      <c r="B918" s="17">
        <f t="shared" si="195"/>
        <v>73353</v>
      </c>
      <c r="C918" s="5">
        <f>125</f>
        <v>125</v>
      </c>
      <c r="D918" s="6">
        <f t="shared" si="185"/>
        <v>108632.06999999999</v>
      </c>
      <c r="E918" s="6">
        <f t="shared" si="186"/>
        <v>8.9954502777777776</v>
      </c>
      <c r="F918" s="6">
        <f>SUM($D$8:D918)</f>
        <v>46919305.979999967</v>
      </c>
      <c r="G918" s="6">
        <f t="shared" si="187"/>
        <v>391367.93</v>
      </c>
      <c r="H918" s="23">
        <f t="shared" si="188"/>
        <v>-0.23273586000000002</v>
      </c>
      <c r="I918" s="31">
        <f t="shared" si="193"/>
        <v>0.99255245248000001</v>
      </c>
      <c r="J918" s="16">
        <f t="shared" si="189"/>
        <v>163.57249061422613</v>
      </c>
      <c r="K918" s="24" t="s">
        <v>545</v>
      </c>
      <c r="L918" s="25">
        <f t="shared" si="194"/>
        <v>74571</v>
      </c>
      <c r="M918" s="26">
        <f t="shared" si="190"/>
        <v>0</v>
      </c>
      <c r="N918" s="27">
        <f t="shared" si="191"/>
        <v>0</v>
      </c>
      <c r="O918" s="27">
        <f t="shared" si="192"/>
        <v>0</v>
      </c>
    </row>
    <row r="919" spans="1:15" ht="13.2" x14ac:dyDescent="0.25">
      <c r="A919" s="13" t="s">
        <v>544</v>
      </c>
      <c r="B919" s="17">
        <f t="shared" si="195"/>
        <v>73384</v>
      </c>
      <c r="C919" s="5">
        <f>125</f>
        <v>125</v>
      </c>
      <c r="D919" s="6">
        <f t="shared" si="185"/>
        <v>108757.06999999999</v>
      </c>
      <c r="E919" s="6">
        <f t="shared" si="186"/>
        <v>9.9007175277777772</v>
      </c>
      <c r="F919" s="6">
        <f>SUM($D$8:D919)</f>
        <v>47028063.049999967</v>
      </c>
      <c r="G919" s="6">
        <f t="shared" si="187"/>
        <v>391242.93</v>
      </c>
      <c r="H919" s="23">
        <f t="shared" si="188"/>
        <v>-0.23248586000000002</v>
      </c>
      <c r="I919" s="31">
        <f t="shared" si="193"/>
        <v>0.99256045248000002</v>
      </c>
      <c r="J919" s="16">
        <f t="shared" si="189"/>
        <v>163.94353250923052</v>
      </c>
      <c r="K919" s="24" t="s">
        <v>544</v>
      </c>
      <c r="L919" s="25">
        <f t="shared" si="194"/>
        <v>74602</v>
      </c>
      <c r="M919" s="26">
        <f t="shared" si="190"/>
        <v>0</v>
      </c>
      <c r="N919" s="27">
        <f t="shared" si="191"/>
        <v>0</v>
      </c>
      <c r="O919" s="27">
        <f t="shared" si="192"/>
        <v>0</v>
      </c>
    </row>
    <row r="920" spans="1:15" ht="13.2" x14ac:dyDescent="0.25">
      <c r="A920" s="13" t="s">
        <v>545</v>
      </c>
      <c r="B920" s="17">
        <f t="shared" si="195"/>
        <v>73414</v>
      </c>
      <c r="C920" s="5">
        <f>125</f>
        <v>125</v>
      </c>
      <c r="D920" s="6">
        <f t="shared" si="185"/>
        <v>108882.06999999999</v>
      </c>
      <c r="E920" s="6">
        <f t="shared" si="186"/>
        <v>10.807026444444444</v>
      </c>
      <c r="F920" s="6">
        <f>SUM($D$8:D920)</f>
        <v>47136945.119999968</v>
      </c>
      <c r="G920" s="6">
        <f t="shared" si="187"/>
        <v>391117.93</v>
      </c>
      <c r="H920" s="23">
        <f t="shared" si="188"/>
        <v>-0.23223586000000002</v>
      </c>
      <c r="I920" s="31">
        <f t="shared" si="193"/>
        <v>0.99256845248000003</v>
      </c>
      <c r="J920" s="16">
        <f t="shared" si="189"/>
        <v>164.31493843511825</v>
      </c>
      <c r="K920" s="24" t="s">
        <v>545</v>
      </c>
      <c r="L920" s="25">
        <f t="shared" si="194"/>
        <v>74632</v>
      </c>
      <c r="M920" s="26">
        <f t="shared" si="190"/>
        <v>0</v>
      </c>
      <c r="N920" s="27">
        <f t="shared" si="191"/>
        <v>0</v>
      </c>
      <c r="O920" s="27">
        <f t="shared" si="192"/>
        <v>0</v>
      </c>
    </row>
    <row r="921" spans="1:15" ht="13.2" x14ac:dyDescent="0.25">
      <c r="A921" s="13" t="s">
        <v>738</v>
      </c>
      <c r="B921" s="17">
        <f t="shared" si="195"/>
        <v>73445</v>
      </c>
      <c r="C921" s="5">
        <f>125</f>
        <v>125</v>
      </c>
      <c r="D921" s="6">
        <f t="shared" si="185"/>
        <v>109017.87999999999</v>
      </c>
      <c r="E921" s="6">
        <f t="shared" si="186"/>
        <v>0.90744066666666656</v>
      </c>
      <c r="F921" s="6">
        <f>SUM($D$8:D921)</f>
        <v>47245962.99999997</v>
      </c>
      <c r="G921" s="6">
        <f t="shared" si="187"/>
        <v>390982.12</v>
      </c>
      <c r="H921" s="23">
        <f t="shared" si="188"/>
        <v>-0.23196424000000004</v>
      </c>
      <c r="I921" s="31">
        <f t="shared" si="193"/>
        <v>0.99257714431999999</v>
      </c>
      <c r="J921" s="16">
        <f t="shared" si="189"/>
        <v>164.6947488625575</v>
      </c>
      <c r="K921" s="24" t="s">
        <v>738</v>
      </c>
      <c r="L921" s="25">
        <f t="shared" si="194"/>
        <v>74663</v>
      </c>
      <c r="M921" s="26">
        <f t="shared" si="190"/>
        <v>0</v>
      </c>
      <c r="N921" s="27">
        <f t="shared" si="191"/>
        <v>0</v>
      </c>
      <c r="O921" s="27">
        <f t="shared" si="192"/>
        <v>0</v>
      </c>
    </row>
    <row r="922" spans="1:15" ht="13.2" x14ac:dyDescent="0.25">
      <c r="A922" s="13" t="s">
        <v>739</v>
      </c>
      <c r="B922" s="17">
        <f t="shared" si="195"/>
        <v>73474</v>
      </c>
      <c r="C922" s="5">
        <f>125</f>
        <v>125</v>
      </c>
      <c r="D922" s="6">
        <f t="shared" si="185"/>
        <v>109142.87999999999</v>
      </c>
      <c r="E922" s="6">
        <f t="shared" si="186"/>
        <v>1.8159924444444442</v>
      </c>
      <c r="F922" s="6">
        <f>SUM($D$8:D922)</f>
        <v>47355105.879999973</v>
      </c>
      <c r="G922" s="6">
        <f t="shared" si="187"/>
        <v>390857.12</v>
      </c>
      <c r="H922" s="23">
        <f t="shared" si="188"/>
        <v>-0.23171424000000004</v>
      </c>
      <c r="I922" s="31">
        <f t="shared" si="193"/>
        <v>0.99258514432</v>
      </c>
      <c r="J922" s="16">
        <f t="shared" si="189"/>
        <v>165.06692811116758</v>
      </c>
      <c r="K922" s="24" t="s">
        <v>739</v>
      </c>
      <c r="L922" s="25">
        <f t="shared" si="194"/>
        <v>74693</v>
      </c>
      <c r="M922" s="26">
        <f t="shared" si="190"/>
        <v>0</v>
      </c>
      <c r="N922" s="27">
        <f t="shared" si="191"/>
        <v>0</v>
      </c>
      <c r="O922" s="27">
        <f t="shared" si="192"/>
        <v>0</v>
      </c>
    </row>
    <row r="923" spans="1:15" ht="13.2" x14ac:dyDescent="0.25">
      <c r="A923" s="13" t="s">
        <v>740</v>
      </c>
      <c r="B923" s="17">
        <f t="shared" si="195"/>
        <v>73504</v>
      </c>
      <c r="C923" s="5">
        <f>125</f>
        <v>125</v>
      </c>
      <c r="D923" s="6">
        <f t="shared" si="185"/>
        <v>109267.87999999999</v>
      </c>
      <c r="E923" s="6">
        <f t="shared" si="186"/>
        <v>2.7255164444444442</v>
      </c>
      <c r="F923" s="6">
        <f>SUM($D$8:D923)</f>
        <v>47464373.759999976</v>
      </c>
      <c r="G923" s="6">
        <f t="shared" si="187"/>
        <v>390732.12</v>
      </c>
      <c r="H923" s="23">
        <f t="shared" si="188"/>
        <v>-0.23146424000000004</v>
      </c>
      <c r="I923" s="31">
        <f t="shared" si="193"/>
        <v>0.99259314432000001</v>
      </c>
      <c r="J923" s="16">
        <f t="shared" si="189"/>
        <v>165.43947026335363</v>
      </c>
      <c r="K923" s="24" t="s">
        <v>740</v>
      </c>
      <c r="L923" s="25">
        <f t="shared" si="194"/>
        <v>74724</v>
      </c>
      <c r="M923" s="26">
        <f t="shared" si="190"/>
        <v>0</v>
      </c>
      <c r="N923" s="27">
        <f t="shared" si="191"/>
        <v>0</v>
      </c>
      <c r="O923" s="27">
        <f t="shared" si="192"/>
        <v>0</v>
      </c>
    </row>
    <row r="924" spans="1:15" ht="13.2" x14ac:dyDescent="0.25">
      <c r="A924" s="13" t="s">
        <v>741</v>
      </c>
      <c r="B924" s="17">
        <f t="shared" si="195"/>
        <v>73535</v>
      </c>
      <c r="C924" s="5">
        <f>125</f>
        <v>125</v>
      </c>
      <c r="D924" s="6">
        <f t="shared" si="185"/>
        <v>109392.87999999999</v>
      </c>
      <c r="E924" s="6">
        <f t="shared" si="186"/>
        <v>3.636082111111111</v>
      </c>
      <c r="F924" s="6">
        <f>SUM($D$8:D924)</f>
        <v>47573766.639999978</v>
      </c>
      <c r="G924" s="6">
        <f t="shared" si="187"/>
        <v>390607.12</v>
      </c>
      <c r="H924" s="23">
        <f t="shared" si="188"/>
        <v>-0.23121424000000004</v>
      </c>
      <c r="I924" s="31">
        <f t="shared" si="193"/>
        <v>0.99260114432000002</v>
      </c>
      <c r="J924" s="16">
        <f t="shared" si="189"/>
        <v>165.81237494830307</v>
      </c>
      <c r="K924" s="24" t="s">
        <v>741</v>
      </c>
      <c r="L924" s="25">
        <f t="shared" si="194"/>
        <v>74755</v>
      </c>
      <c r="M924" s="26">
        <f t="shared" si="190"/>
        <v>0</v>
      </c>
      <c r="N924" s="27">
        <f t="shared" si="191"/>
        <v>0</v>
      </c>
      <c r="O924" s="27">
        <f t="shared" si="192"/>
        <v>0</v>
      </c>
    </row>
    <row r="925" spans="1:15" ht="13.2" x14ac:dyDescent="0.25">
      <c r="A925" s="13" t="s">
        <v>544</v>
      </c>
      <c r="B925" s="17">
        <f t="shared" si="195"/>
        <v>73565</v>
      </c>
      <c r="C925" s="5">
        <f>125</f>
        <v>125</v>
      </c>
      <c r="D925" s="6">
        <f t="shared" ref="D925:D988" si="196">C925+D924+IF(MONTH(B925)=1,ROUND(E924,2),0)</f>
        <v>109517.87999999999</v>
      </c>
      <c r="E925" s="6">
        <f t="shared" ref="E925:E988" si="197">MAX(0,IF(MONTH(B925)=1,0,E924)+(D925-C925)*$C$5*30/360+C925*$C$5*(30-DAY(B925))/360)</f>
        <v>4.547689444444444</v>
      </c>
      <c r="F925" s="6">
        <f>SUM($D$8:D925)</f>
        <v>47683284.519999981</v>
      </c>
      <c r="G925" s="6">
        <f t="shared" ref="G925:G988" si="198">MAX($C$2-D925,50%*$C$2)</f>
        <v>390482.12</v>
      </c>
      <c r="H925" s="23">
        <f t="shared" ref="H925:H988" si="199">D925/$C$2-$H$3</f>
        <v>-0.23096424000000004</v>
      </c>
      <c r="I925" s="31">
        <f t="shared" si="193"/>
        <v>0.99260914432000003</v>
      </c>
      <c r="J925" s="16">
        <f t="shared" ref="J925:J988" si="200">(200*$M$5*I925)/(G925/750+$H$2*G925*G925/(F925+3*G925))</f>
        <v>166.18564179516048</v>
      </c>
      <c r="K925" s="24" t="s">
        <v>544</v>
      </c>
      <c r="L925" s="25">
        <f t="shared" si="194"/>
        <v>74785</v>
      </c>
      <c r="M925" s="26">
        <f t="shared" ref="M925:M988" si="201">MIN($M$5,-N924-O924)</f>
        <v>0</v>
      </c>
      <c r="N925" s="27">
        <f t="shared" ref="N925:N988" si="202">M925+N924+O924</f>
        <v>0</v>
      </c>
      <c r="O925" s="27">
        <f t="shared" ref="O925:O988" si="203">N925*$M$6/12</f>
        <v>0</v>
      </c>
    </row>
    <row r="926" spans="1:15" ht="13.2" x14ac:dyDescent="0.25">
      <c r="A926" s="13" t="s">
        <v>545</v>
      </c>
      <c r="B926" s="17">
        <f t="shared" si="195"/>
        <v>73596</v>
      </c>
      <c r="C926" s="5">
        <f>125</f>
        <v>125</v>
      </c>
      <c r="D926" s="6">
        <f t="shared" si="196"/>
        <v>109642.87999999999</v>
      </c>
      <c r="E926" s="6">
        <f t="shared" si="197"/>
        <v>5.4603384444444441</v>
      </c>
      <c r="F926" s="6">
        <f>SUM($D$8:D926)</f>
        <v>47792927.399999984</v>
      </c>
      <c r="G926" s="6">
        <f t="shared" si="198"/>
        <v>390357.12</v>
      </c>
      <c r="H926" s="23">
        <f t="shared" si="199"/>
        <v>-0.23071424000000004</v>
      </c>
      <c r="I926" s="31">
        <f t="shared" si="193"/>
        <v>0.99261714432000003</v>
      </c>
      <c r="J926" s="16">
        <f t="shared" si="200"/>
        <v>166.55927043303132</v>
      </c>
      <c r="K926" s="24" t="s">
        <v>545</v>
      </c>
      <c r="L926" s="25">
        <f t="shared" si="194"/>
        <v>74816</v>
      </c>
      <c r="M926" s="26">
        <f t="shared" si="201"/>
        <v>0</v>
      </c>
      <c r="N926" s="27">
        <f t="shared" si="202"/>
        <v>0</v>
      </c>
      <c r="O926" s="27">
        <f t="shared" si="203"/>
        <v>0</v>
      </c>
    </row>
    <row r="927" spans="1:15" ht="13.2" x14ac:dyDescent="0.25">
      <c r="A927" s="13" t="s">
        <v>544</v>
      </c>
      <c r="B927" s="17">
        <f t="shared" si="195"/>
        <v>73626</v>
      </c>
      <c r="C927" s="5">
        <f>125</f>
        <v>125</v>
      </c>
      <c r="D927" s="6">
        <f t="shared" si="196"/>
        <v>109767.87999999999</v>
      </c>
      <c r="E927" s="6">
        <f t="shared" si="197"/>
        <v>6.3740291111111107</v>
      </c>
      <c r="F927" s="6">
        <f>SUM($D$8:D927)</f>
        <v>47902695.279999986</v>
      </c>
      <c r="G927" s="6">
        <f t="shared" si="198"/>
        <v>390232.12</v>
      </c>
      <c r="H927" s="23">
        <f t="shared" si="199"/>
        <v>-0.23046424000000004</v>
      </c>
      <c r="I927" s="31">
        <f t="shared" si="193"/>
        <v>0.99262514432000004</v>
      </c>
      <c r="J927" s="16">
        <f t="shared" si="200"/>
        <v>166.93326049098607</v>
      </c>
      <c r="K927" s="24" t="s">
        <v>544</v>
      </c>
      <c r="L927" s="25">
        <f t="shared" si="194"/>
        <v>74846</v>
      </c>
      <c r="M927" s="26">
        <f t="shared" si="201"/>
        <v>0</v>
      </c>
      <c r="N927" s="27">
        <f t="shared" si="202"/>
        <v>0</v>
      </c>
      <c r="O927" s="27">
        <f t="shared" si="203"/>
        <v>0</v>
      </c>
    </row>
    <row r="928" spans="1:15" ht="13.2" x14ac:dyDescent="0.25">
      <c r="A928" s="13" t="s">
        <v>545</v>
      </c>
      <c r="B928" s="17">
        <f t="shared" si="195"/>
        <v>73657</v>
      </c>
      <c r="C928" s="5">
        <f>125</f>
        <v>125</v>
      </c>
      <c r="D928" s="6">
        <f t="shared" si="196"/>
        <v>109892.87999999999</v>
      </c>
      <c r="E928" s="6">
        <f t="shared" si="197"/>
        <v>7.288761444444444</v>
      </c>
      <c r="F928" s="6">
        <f>SUM($D$8:D928)</f>
        <v>48012588.159999989</v>
      </c>
      <c r="G928" s="6">
        <f t="shared" si="198"/>
        <v>390107.12</v>
      </c>
      <c r="H928" s="23">
        <f t="shared" si="199"/>
        <v>-0.23021424000000004</v>
      </c>
      <c r="I928" s="31">
        <f t="shared" si="193"/>
        <v>0.99263314432000005</v>
      </c>
      <c r="J928" s="16">
        <f t="shared" si="200"/>
        <v>167.30761159806394</v>
      </c>
      <c r="K928" s="24" t="s">
        <v>545</v>
      </c>
      <c r="L928" s="25">
        <f t="shared" si="194"/>
        <v>74877</v>
      </c>
      <c r="M928" s="26">
        <f t="shared" si="201"/>
        <v>0</v>
      </c>
      <c r="N928" s="27">
        <f t="shared" si="202"/>
        <v>0</v>
      </c>
      <c r="O928" s="27">
        <f t="shared" si="203"/>
        <v>0</v>
      </c>
    </row>
    <row r="929" spans="1:15" ht="13.2" x14ac:dyDescent="0.25">
      <c r="A929" s="13" t="s">
        <v>742</v>
      </c>
      <c r="B929" s="17">
        <f t="shared" si="195"/>
        <v>73688</v>
      </c>
      <c r="C929" s="5">
        <f>125</f>
        <v>125</v>
      </c>
      <c r="D929" s="6">
        <f t="shared" si="196"/>
        <v>110017.87999999999</v>
      </c>
      <c r="E929" s="6">
        <f t="shared" si="197"/>
        <v>8.2045354444444438</v>
      </c>
      <c r="F929" s="6">
        <f>SUM($D$8:D929)</f>
        <v>48122606.039999992</v>
      </c>
      <c r="G929" s="6">
        <f t="shared" si="198"/>
        <v>389982.12</v>
      </c>
      <c r="H929" s="23">
        <f t="shared" si="199"/>
        <v>-0.22996424000000004</v>
      </c>
      <c r="I929" s="31">
        <f t="shared" si="193"/>
        <v>0.99264114431999995</v>
      </c>
      <c r="J929" s="16">
        <f t="shared" si="200"/>
        <v>167.68232338327638</v>
      </c>
      <c r="K929" s="24" t="s">
        <v>742</v>
      </c>
      <c r="L929" s="25">
        <f t="shared" si="194"/>
        <v>74908</v>
      </c>
      <c r="M929" s="26">
        <f t="shared" si="201"/>
        <v>0</v>
      </c>
      <c r="N929" s="27">
        <f t="shared" si="202"/>
        <v>0</v>
      </c>
      <c r="O929" s="27">
        <f t="shared" si="203"/>
        <v>0</v>
      </c>
    </row>
    <row r="930" spans="1:15" ht="13.2" x14ac:dyDescent="0.25">
      <c r="A930" s="13" t="s">
        <v>743</v>
      </c>
      <c r="B930" s="17">
        <f t="shared" si="195"/>
        <v>73718</v>
      </c>
      <c r="C930" s="5">
        <f>125</f>
        <v>125</v>
      </c>
      <c r="D930" s="6">
        <f t="shared" si="196"/>
        <v>110142.87999999999</v>
      </c>
      <c r="E930" s="6">
        <f t="shared" si="197"/>
        <v>9.1213511111111103</v>
      </c>
      <c r="F930" s="6">
        <f>SUM($D$8:D930)</f>
        <v>48232748.919999994</v>
      </c>
      <c r="G930" s="6">
        <f t="shared" si="198"/>
        <v>389857.12</v>
      </c>
      <c r="H930" s="23">
        <f t="shared" si="199"/>
        <v>-0.22971424000000004</v>
      </c>
      <c r="I930" s="31">
        <f t="shared" si="193"/>
        <v>0.99264914431999995</v>
      </c>
      <c r="J930" s="16">
        <f t="shared" si="200"/>
        <v>168.05739547561143</v>
      </c>
      <c r="K930" s="24" t="s">
        <v>743</v>
      </c>
      <c r="L930" s="25">
        <f t="shared" si="194"/>
        <v>74936</v>
      </c>
      <c r="M930" s="26">
        <f t="shared" si="201"/>
        <v>0</v>
      </c>
      <c r="N930" s="27">
        <f t="shared" si="202"/>
        <v>0</v>
      </c>
      <c r="O930" s="27">
        <f t="shared" si="203"/>
        <v>0</v>
      </c>
    </row>
    <row r="931" spans="1:15" ht="13.2" x14ac:dyDescent="0.25">
      <c r="A931" s="13" t="s">
        <v>744</v>
      </c>
      <c r="B931" s="17">
        <f t="shared" si="195"/>
        <v>73749</v>
      </c>
      <c r="C931" s="5">
        <f>125</f>
        <v>125</v>
      </c>
      <c r="D931" s="6">
        <f t="shared" si="196"/>
        <v>110267.87999999999</v>
      </c>
      <c r="E931" s="6">
        <f t="shared" si="197"/>
        <v>10.039208444444444</v>
      </c>
      <c r="F931" s="6">
        <f>SUM($D$8:D931)</f>
        <v>48343016.799999997</v>
      </c>
      <c r="G931" s="6">
        <f t="shared" si="198"/>
        <v>389732.12</v>
      </c>
      <c r="H931" s="23">
        <f t="shared" si="199"/>
        <v>-0.22946424000000004</v>
      </c>
      <c r="I931" s="31">
        <f t="shared" si="193"/>
        <v>0.99265714431999996</v>
      </c>
      <c r="J931" s="16">
        <f t="shared" si="200"/>
        <v>168.43282750403702</v>
      </c>
      <c r="K931" s="24" t="s">
        <v>744</v>
      </c>
      <c r="L931" s="25">
        <f t="shared" si="194"/>
        <v>74967</v>
      </c>
      <c r="M931" s="26">
        <f t="shared" si="201"/>
        <v>0</v>
      </c>
      <c r="N931" s="27">
        <f t="shared" si="202"/>
        <v>0</v>
      </c>
      <c r="O931" s="27">
        <f t="shared" si="203"/>
        <v>0</v>
      </c>
    </row>
    <row r="932" spans="1:15" ht="13.2" x14ac:dyDescent="0.25">
      <c r="A932" s="13" t="s">
        <v>745</v>
      </c>
      <c r="B932" s="17">
        <f t="shared" si="195"/>
        <v>73779</v>
      </c>
      <c r="C932" s="5">
        <f>125</f>
        <v>125</v>
      </c>
      <c r="D932" s="6">
        <f t="shared" si="196"/>
        <v>110392.87999999999</v>
      </c>
      <c r="E932" s="6">
        <f t="shared" si="197"/>
        <v>10.958107444444444</v>
      </c>
      <c r="F932" s="6">
        <f>SUM($D$8:D932)</f>
        <v>48453409.68</v>
      </c>
      <c r="G932" s="6">
        <f t="shared" si="198"/>
        <v>389607.12</v>
      </c>
      <c r="H932" s="23">
        <f t="shared" si="199"/>
        <v>-0.22921424000000004</v>
      </c>
      <c r="I932" s="31">
        <f t="shared" si="193"/>
        <v>0.99266514431999997</v>
      </c>
      <c r="J932" s="16">
        <f t="shared" si="200"/>
        <v>168.8086190975051</v>
      </c>
      <c r="K932" s="24" t="s">
        <v>745</v>
      </c>
      <c r="L932" s="25">
        <f t="shared" si="194"/>
        <v>74997</v>
      </c>
      <c r="M932" s="26">
        <f t="shared" si="201"/>
        <v>0</v>
      </c>
      <c r="N932" s="27">
        <f t="shared" si="202"/>
        <v>0</v>
      </c>
      <c r="O932" s="27">
        <f t="shared" si="203"/>
        <v>0</v>
      </c>
    </row>
    <row r="933" spans="1:15" ht="13.2" x14ac:dyDescent="0.25">
      <c r="A933" s="13" t="s">
        <v>544</v>
      </c>
      <c r="B933" s="17">
        <f t="shared" si="195"/>
        <v>73810</v>
      </c>
      <c r="C933" s="5">
        <f>125</f>
        <v>125</v>
      </c>
      <c r="D933" s="6">
        <f t="shared" si="196"/>
        <v>110528.84</v>
      </c>
      <c r="E933" s="6">
        <f t="shared" si="197"/>
        <v>0.92003200000000007</v>
      </c>
      <c r="F933" s="6">
        <f>SUM($D$8:D933)</f>
        <v>48563938.520000003</v>
      </c>
      <c r="G933" s="6">
        <f t="shared" si="198"/>
        <v>389471.16000000003</v>
      </c>
      <c r="H933" s="23">
        <f t="shared" si="199"/>
        <v>-0.22894232</v>
      </c>
      <c r="I933" s="31">
        <f t="shared" si="193"/>
        <v>0.99267384575999995</v>
      </c>
      <c r="J933" s="16">
        <f t="shared" si="200"/>
        <v>169.19315180944537</v>
      </c>
      <c r="K933" s="24" t="s">
        <v>544</v>
      </c>
      <c r="L933" s="25">
        <f t="shared" si="194"/>
        <v>75028</v>
      </c>
      <c r="M933" s="26">
        <f t="shared" si="201"/>
        <v>0</v>
      </c>
      <c r="N933" s="27">
        <f t="shared" si="202"/>
        <v>0</v>
      </c>
      <c r="O933" s="27">
        <f t="shared" si="203"/>
        <v>0</v>
      </c>
    </row>
    <row r="934" spans="1:15" ht="13.2" x14ac:dyDescent="0.25">
      <c r="A934" s="13" t="s">
        <v>545</v>
      </c>
      <c r="B934" s="17">
        <f t="shared" si="195"/>
        <v>73839</v>
      </c>
      <c r="C934" s="5">
        <f>125</f>
        <v>125</v>
      </c>
      <c r="D934" s="6">
        <f t="shared" si="196"/>
        <v>110653.84</v>
      </c>
      <c r="E934" s="6">
        <f t="shared" si="197"/>
        <v>1.8411751111111112</v>
      </c>
      <c r="F934" s="6">
        <f>SUM($D$8:D934)</f>
        <v>48674592.360000007</v>
      </c>
      <c r="G934" s="6">
        <f t="shared" si="198"/>
        <v>389346.16000000003</v>
      </c>
      <c r="H934" s="23">
        <f t="shared" si="199"/>
        <v>-0.22869232</v>
      </c>
      <c r="I934" s="31">
        <f t="shared" si="193"/>
        <v>0.99268184575999996</v>
      </c>
      <c r="J934" s="16">
        <f t="shared" si="200"/>
        <v>169.56970845964341</v>
      </c>
      <c r="K934" s="24" t="s">
        <v>545</v>
      </c>
      <c r="L934" s="25">
        <f t="shared" si="194"/>
        <v>75058</v>
      </c>
      <c r="M934" s="26">
        <f t="shared" si="201"/>
        <v>0</v>
      </c>
      <c r="N934" s="27">
        <f t="shared" si="202"/>
        <v>0</v>
      </c>
      <c r="O934" s="27">
        <f t="shared" si="203"/>
        <v>0</v>
      </c>
    </row>
    <row r="935" spans="1:15" ht="13.2" x14ac:dyDescent="0.25">
      <c r="A935" s="13" t="s">
        <v>544</v>
      </c>
      <c r="B935" s="17">
        <f t="shared" si="195"/>
        <v>73869</v>
      </c>
      <c r="C935" s="5">
        <f>125</f>
        <v>125</v>
      </c>
      <c r="D935" s="6">
        <f t="shared" si="196"/>
        <v>110778.84</v>
      </c>
      <c r="E935" s="6">
        <f t="shared" si="197"/>
        <v>2.7632904444444444</v>
      </c>
      <c r="F935" s="6">
        <f>SUM($D$8:D935)</f>
        <v>48785371.20000001</v>
      </c>
      <c r="G935" s="6">
        <f t="shared" si="198"/>
        <v>389221.16000000003</v>
      </c>
      <c r="H935" s="23">
        <f t="shared" si="199"/>
        <v>-0.22844232</v>
      </c>
      <c r="I935" s="31">
        <f t="shared" si="193"/>
        <v>0.99268984575999997</v>
      </c>
      <c r="J935" s="16">
        <f t="shared" si="200"/>
        <v>169.9466235454361</v>
      </c>
      <c r="K935" s="24" t="s">
        <v>544</v>
      </c>
      <c r="L935" s="25">
        <f t="shared" si="194"/>
        <v>75089</v>
      </c>
      <c r="M935" s="26">
        <f t="shared" si="201"/>
        <v>0</v>
      </c>
      <c r="N935" s="27">
        <f t="shared" si="202"/>
        <v>0</v>
      </c>
      <c r="O935" s="27">
        <f t="shared" si="203"/>
        <v>0</v>
      </c>
    </row>
    <row r="936" spans="1:15" ht="13.2" x14ac:dyDescent="0.25">
      <c r="A936" s="13" t="s">
        <v>545</v>
      </c>
      <c r="B936" s="17">
        <f t="shared" si="195"/>
        <v>73900</v>
      </c>
      <c r="C936" s="5">
        <f>125</f>
        <v>125</v>
      </c>
      <c r="D936" s="6">
        <f t="shared" si="196"/>
        <v>110903.84</v>
      </c>
      <c r="E936" s="6">
        <f t="shared" si="197"/>
        <v>3.6864474444444442</v>
      </c>
      <c r="F936" s="6">
        <f>SUM($D$8:D936)</f>
        <v>48896275.040000014</v>
      </c>
      <c r="G936" s="6">
        <f t="shared" si="198"/>
        <v>389096.16000000003</v>
      </c>
      <c r="H936" s="23">
        <f t="shared" si="199"/>
        <v>-0.22819232000000003</v>
      </c>
      <c r="I936" s="31">
        <f t="shared" si="193"/>
        <v>0.99269784575999998</v>
      </c>
      <c r="J936" s="16">
        <f t="shared" si="200"/>
        <v>170.32389669567877</v>
      </c>
      <c r="K936" s="24" t="s">
        <v>545</v>
      </c>
      <c r="L936" s="25">
        <f t="shared" si="194"/>
        <v>75120</v>
      </c>
      <c r="M936" s="26">
        <f t="shared" si="201"/>
        <v>0</v>
      </c>
      <c r="N936" s="27">
        <f t="shared" si="202"/>
        <v>0</v>
      </c>
      <c r="O936" s="27">
        <f t="shared" si="203"/>
        <v>0</v>
      </c>
    </row>
    <row r="937" spans="1:15" ht="13.2" x14ac:dyDescent="0.25">
      <c r="A937" s="13" t="s">
        <v>746</v>
      </c>
      <c r="B937" s="17">
        <f t="shared" si="195"/>
        <v>73930</v>
      </c>
      <c r="C937" s="5">
        <f>125</f>
        <v>125</v>
      </c>
      <c r="D937" s="6">
        <f t="shared" si="196"/>
        <v>111028.84</v>
      </c>
      <c r="E937" s="6">
        <f t="shared" si="197"/>
        <v>4.6106461111111106</v>
      </c>
      <c r="F937" s="6">
        <f>SUM($D$8:D937)</f>
        <v>49007303.880000018</v>
      </c>
      <c r="G937" s="6">
        <f t="shared" si="198"/>
        <v>388971.16000000003</v>
      </c>
      <c r="H937" s="23">
        <f t="shared" si="199"/>
        <v>-0.22794232000000003</v>
      </c>
      <c r="I937" s="31">
        <f t="shared" ref="I937:I1000" si="204">1-64*($M$5-0.004*$C$2)/$C$2*H937</f>
        <v>0.99270584575999998</v>
      </c>
      <c r="J937" s="16">
        <f t="shared" si="200"/>
        <v>170.70152753922991</v>
      </c>
      <c r="K937" s="24" t="s">
        <v>746</v>
      </c>
      <c r="L937" s="25">
        <f t="shared" si="194"/>
        <v>75150</v>
      </c>
      <c r="M937" s="26">
        <f t="shared" si="201"/>
        <v>0</v>
      </c>
      <c r="N937" s="27">
        <f t="shared" si="202"/>
        <v>0</v>
      </c>
      <c r="O937" s="27">
        <f t="shared" si="203"/>
        <v>0</v>
      </c>
    </row>
    <row r="938" spans="1:15" ht="13.2" x14ac:dyDescent="0.25">
      <c r="A938" s="13" t="s">
        <v>747</v>
      </c>
      <c r="B938" s="17">
        <f t="shared" si="195"/>
        <v>73961</v>
      </c>
      <c r="C938" s="5">
        <f>125</f>
        <v>125</v>
      </c>
      <c r="D938" s="6">
        <f t="shared" si="196"/>
        <v>111153.84</v>
      </c>
      <c r="E938" s="6">
        <f t="shared" si="197"/>
        <v>5.5358864444444436</v>
      </c>
      <c r="F938" s="6">
        <f>SUM($D$8:D938)</f>
        <v>49118457.720000021</v>
      </c>
      <c r="G938" s="6">
        <f t="shared" si="198"/>
        <v>388846.16000000003</v>
      </c>
      <c r="H938" s="23">
        <f t="shared" si="199"/>
        <v>-0.22769232000000003</v>
      </c>
      <c r="I938" s="31">
        <f t="shared" si="204"/>
        <v>0.99271384575999999</v>
      </c>
      <c r="J938" s="16">
        <f t="shared" si="200"/>
        <v>171.07951570495521</v>
      </c>
      <c r="K938" s="24" t="s">
        <v>747</v>
      </c>
      <c r="L938" s="25">
        <f t="shared" si="194"/>
        <v>75181</v>
      </c>
      <c r="M938" s="26">
        <f t="shared" si="201"/>
        <v>0</v>
      </c>
      <c r="N938" s="27">
        <f t="shared" si="202"/>
        <v>0</v>
      </c>
      <c r="O938" s="27">
        <f t="shared" si="203"/>
        <v>0</v>
      </c>
    </row>
    <row r="939" spans="1:15" ht="13.2" x14ac:dyDescent="0.25">
      <c r="A939" s="13" t="s">
        <v>748</v>
      </c>
      <c r="B939" s="17">
        <f t="shared" si="195"/>
        <v>73991</v>
      </c>
      <c r="C939" s="5">
        <f>125</f>
        <v>125</v>
      </c>
      <c r="D939" s="6">
        <f t="shared" si="196"/>
        <v>111278.84</v>
      </c>
      <c r="E939" s="6">
        <f t="shared" si="197"/>
        <v>6.462168444444444</v>
      </c>
      <c r="F939" s="6">
        <f>SUM($D$8:D939)</f>
        <v>49229736.560000025</v>
      </c>
      <c r="G939" s="6">
        <f t="shared" si="198"/>
        <v>388721.16000000003</v>
      </c>
      <c r="H939" s="23">
        <f t="shared" si="199"/>
        <v>-0.22744232000000003</v>
      </c>
      <c r="I939" s="31">
        <f t="shared" si="204"/>
        <v>0.99272184576</v>
      </c>
      <c r="J939" s="16">
        <f t="shared" si="200"/>
        <v>171.45786082173097</v>
      </c>
      <c r="K939" s="24" t="s">
        <v>748</v>
      </c>
      <c r="L939" s="25">
        <f t="shared" si="194"/>
        <v>75211</v>
      </c>
      <c r="M939" s="26">
        <f t="shared" si="201"/>
        <v>0</v>
      </c>
      <c r="N939" s="27">
        <f t="shared" si="202"/>
        <v>0</v>
      </c>
      <c r="O939" s="27">
        <f t="shared" si="203"/>
        <v>0</v>
      </c>
    </row>
    <row r="940" spans="1:15" ht="13.2" x14ac:dyDescent="0.25">
      <c r="A940" s="13" t="s">
        <v>749</v>
      </c>
      <c r="B940" s="17">
        <f t="shared" si="195"/>
        <v>74022</v>
      </c>
      <c r="C940" s="5">
        <f>125</f>
        <v>125</v>
      </c>
      <c r="D940" s="6">
        <f t="shared" si="196"/>
        <v>111403.84</v>
      </c>
      <c r="E940" s="6">
        <f t="shared" si="197"/>
        <v>7.3894921111111103</v>
      </c>
      <c r="F940" s="6">
        <f>SUM($D$8:D940)</f>
        <v>49341140.400000028</v>
      </c>
      <c r="G940" s="6">
        <f t="shared" si="198"/>
        <v>388596.16000000003</v>
      </c>
      <c r="H940" s="23">
        <f t="shared" si="199"/>
        <v>-0.22719232000000003</v>
      </c>
      <c r="I940" s="31">
        <f t="shared" si="204"/>
        <v>0.99272984576000001</v>
      </c>
      <c r="J940" s="16">
        <f t="shared" si="200"/>
        <v>171.83656251844815</v>
      </c>
      <c r="K940" s="24" t="s">
        <v>749</v>
      </c>
      <c r="L940" s="25">
        <f t="shared" si="194"/>
        <v>75242</v>
      </c>
      <c r="M940" s="26">
        <f t="shared" si="201"/>
        <v>0</v>
      </c>
      <c r="N940" s="27">
        <f t="shared" si="202"/>
        <v>0</v>
      </c>
      <c r="O940" s="27">
        <f t="shared" si="203"/>
        <v>0</v>
      </c>
    </row>
    <row r="941" spans="1:15" ht="13.2" x14ac:dyDescent="0.25">
      <c r="A941" s="13" t="s">
        <v>544</v>
      </c>
      <c r="B941" s="17">
        <f t="shared" si="195"/>
        <v>74053</v>
      </c>
      <c r="C941" s="5">
        <f>125</f>
        <v>125</v>
      </c>
      <c r="D941" s="6">
        <f t="shared" si="196"/>
        <v>111528.84</v>
      </c>
      <c r="E941" s="6">
        <f t="shared" si="197"/>
        <v>8.317857444444444</v>
      </c>
      <c r="F941" s="6">
        <f>SUM($D$8:D941)</f>
        <v>49452669.240000032</v>
      </c>
      <c r="G941" s="6">
        <f t="shared" si="198"/>
        <v>388471.16000000003</v>
      </c>
      <c r="H941" s="23">
        <f t="shared" si="199"/>
        <v>-0.22694232000000003</v>
      </c>
      <c r="I941" s="31">
        <f t="shared" si="204"/>
        <v>0.99273784576000002</v>
      </c>
      <c r="J941" s="16">
        <f t="shared" si="200"/>
        <v>172.21562042401607</v>
      </c>
      <c r="K941" s="24" t="s">
        <v>544</v>
      </c>
      <c r="L941" s="25">
        <f t="shared" si="194"/>
        <v>75273</v>
      </c>
      <c r="M941" s="26">
        <f t="shared" si="201"/>
        <v>0</v>
      </c>
      <c r="N941" s="27">
        <f t="shared" si="202"/>
        <v>0</v>
      </c>
      <c r="O941" s="27">
        <f t="shared" si="203"/>
        <v>0</v>
      </c>
    </row>
    <row r="942" spans="1:15" ht="13.2" x14ac:dyDescent="0.25">
      <c r="A942" s="13" t="s">
        <v>545</v>
      </c>
      <c r="B942" s="17">
        <f t="shared" si="195"/>
        <v>74083</v>
      </c>
      <c r="C942" s="5">
        <f>125</f>
        <v>125</v>
      </c>
      <c r="D942" s="6">
        <f t="shared" si="196"/>
        <v>111653.84</v>
      </c>
      <c r="E942" s="6">
        <f t="shared" si="197"/>
        <v>9.2472644444444434</v>
      </c>
      <c r="F942" s="6">
        <f>SUM($D$8:D942)</f>
        <v>49564323.080000035</v>
      </c>
      <c r="G942" s="6">
        <f t="shared" si="198"/>
        <v>388346.16000000003</v>
      </c>
      <c r="H942" s="23">
        <f t="shared" si="199"/>
        <v>-0.22669232000000003</v>
      </c>
      <c r="I942" s="31">
        <f t="shared" si="204"/>
        <v>0.99274584576000002</v>
      </c>
      <c r="J942" s="16">
        <f t="shared" si="200"/>
        <v>172.59503416736607</v>
      </c>
      <c r="K942" s="24" t="s">
        <v>545</v>
      </c>
      <c r="L942" s="25">
        <f t="shared" si="194"/>
        <v>75301</v>
      </c>
      <c r="M942" s="26">
        <f t="shared" si="201"/>
        <v>0</v>
      </c>
      <c r="N942" s="27">
        <f t="shared" si="202"/>
        <v>0</v>
      </c>
      <c r="O942" s="27">
        <f t="shared" si="203"/>
        <v>0</v>
      </c>
    </row>
    <row r="943" spans="1:15" ht="13.2" x14ac:dyDescent="0.25">
      <c r="A943" s="13" t="s">
        <v>544</v>
      </c>
      <c r="B943" s="17">
        <f t="shared" si="195"/>
        <v>74114</v>
      </c>
      <c r="C943" s="5">
        <f>125</f>
        <v>125</v>
      </c>
      <c r="D943" s="6">
        <f t="shared" si="196"/>
        <v>111778.84</v>
      </c>
      <c r="E943" s="6">
        <f t="shared" si="197"/>
        <v>10.17771311111111</v>
      </c>
      <c r="F943" s="6">
        <f>SUM($D$8:D943)</f>
        <v>49676101.920000039</v>
      </c>
      <c r="G943" s="6">
        <f t="shared" si="198"/>
        <v>388221.16000000003</v>
      </c>
      <c r="H943" s="23">
        <f t="shared" si="199"/>
        <v>-0.22644232000000003</v>
      </c>
      <c r="I943" s="31">
        <f t="shared" si="204"/>
        <v>0.99275384576000003</v>
      </c>
      <c r="J943" s="16">
        <f t="shared" si="200"/>
        <v>172.97480337745537</v>
      </c>
      <c r="K943" s="24" t="s">
        <v>544</v>
      </c>
      <c r="L943" s="25">
        <f t="shared" si="194"/>
        <v>75332</v>
      </c>
      <c r="M943" s="26">
        <f t="shared" si="201"/>
        <v>0</v>
      </c>
      <c r="N943" s="27">
        <f t="shared" si="202"/>
        <v>0</v>
      </c>
      <c r="O943" s="27">
        <f t="shared" si="203"/>
        <v>0</v>
      </c>
    </row>
    <row r="944" spans="1:15" ht="13.2" x14ac:dyDescent="0.25">
      <c r="A944" s="13" t="s">
        <v>545</v>
      </c>
      <c r="B944" s="17">
        <f t="shared" si="195"/>
        <v>74144</v>
      </c>
      <c r="C944" s="5">
        <f>125</f>
        <v>125</v>
      </c>
      <c r="D944" s="6">
        <f t="shared" si="196"/>
        <v>111903.84</v>
      </c>
      <c r="E944" s="6">
        <f t="shared" si="197"/>
        <v>11.109203444444443</v>
      </c>
      <c r="F944" s="6">
        <f>SUM($D$8:D944)</f>
        <v>49788005.760000043</v>
      </c>
      <c r="G944" s="6">
        <f t="shared" si="198"/>
        <v>388096.16000000003</v>
      </c>
      <c r="H944" s="23">
        <f t="shared" si="199"/>
        <v>-0.22619232000000003</v>
      </c>
      <c r="I944" s="31">
        <f t="shared" si="204"/>
        <v>0.99276184576000004</v>
      </c>
      <c r="J944" s="16">
        <f t="shared" si="200"/>
        <v>173.35492768327077</v>
      </c>
      <c r="K944" s="24" t="s">
        <v>545</v>
      </c>
      <c r="L944" s="25">
        <f t="shared" si="194"/>
        <v>75362</v>
      </c>
      <c r="M944" s="26">
        <f t="shared" si="201"/>
        <v>0</v>
      </c>
      <c r="N944" s="27">
        <f t="shared" si="202"/>
        <v>0</v>
      </c>
      <c r="O944" s="27">
        <f t="shared" si="203"/>
        <v>0</v>
      </c>
    </row>
    <row r="945" spans="1:15" ht="13.2" x14ac:dyDescent="0.25">
      <c r="A945" s="13" t="s">
        <v>750</v>
      </c>
      <c r="B945" s="17">
        <f t="shared" si="195"/>
        <v>74175</v>
      </c>
      <c r="C945" s="5">
        <f>125</f>
        <v>125</v>
      </c>
      <c r="D945" s="6">
        <f t="shared" si="196"/>
        <v>112039.95</v>
      </c>
      <c r="E945" s="6">
        <f t="shared" si="197"/>
        <v>0.93262458333333331</v>
      </c>
      <c r="F945" s="6">
        <f>SUM($D$8:D945)</f>
        <v>49900045.710000046</v>
      </c>
      <c r="G945" s="6">
        <f t="shared" si="198"/>
        <v>387960.05</v>
      </c>
      <c r="H945" s="23">
        <f t="shared" si="199"/>
        <v>-0.22592010000000001</v>
      </c>
      <c r="I945" s="31">
        <f t="shared" si="204"/>
        <v>0.99277055680000004</v>
      </c>
      <c r="J945" s="16">
        <f t="shared" si="200"/>
        <v>173.74413885153874</v>
      </c>
      <c r="K945" s="24" t="s">
        <v>750</v>
      </c>
      <c r="L945" s="25">
        <f t="shared" si="194"/>
        <v>75393</v>
      </c>
      <c r="M945" s="26">
        <f t="shared" si="201"/>
        <v>0</v>
      </c>
      <c r="N945" s="27">
        <f t="shared" si="202"/>
        <v>0</v>
      </c>
      <c r="O945" s="27">
        <f t="shared" si="203"/>
        <v>0</v>
      </c>
    </row>
    <row r="946" spans="1:15" ht="13.2" x14ac:dyDescent="0.25">
      <c r="A946" s="13" t="s">
        <v>751</v>
      </c>
      <c r="B946" s="17">
        <f t="shared" si="195"/>
        <v>74204</v>
      </c>
      <c r="C946" s="5">
        <f>125</f>
        <v>125</v>
      </c>
      <c r="D946" s="6">
        <f t="shared" si="196"/>
        <v>112164.95</v>
      </c>
      <c r="E946" s="6">
        <f t="shared" si="197"/>
        <v>1.8663602777777779</v>
      </c>
      <c r="F946" s="6">
        <f>SUM($D$8:D946)</f>
        <v>50012210.660000049</v>
      </c>
      <c r="G946" s="6">
        <f t="shared" si="198"/>
        <v>387835.05</v>
      </c>
      <c r="H946" s="23">
        <f t="shared" si="199"/>
        <v>-0.22567010000000001</v>
      </c>
      <c r="I946" s="31">
        <f t="shared" si="204"/>
        <v>0.99277855680000004</v>
      </c>
      <c r="J946" s="16">
        <f t="shared" si="200"/>
        <v>174.12501993851421</v>
      </c>
      <c r="K946" s="24" t="s">
        <v>751</v>
      </c>
      <c r="L946" s="25">
        <f t="shared" si="194"/>
        <v>75423</v>
      </c>
      <c r="M946" s="26">
        <f t="shared" si="201"/>
        <v>0</v>
      </c>
      <c r="N946" s="27">
        <f t="shared" si="202"/>
        <v>0</v>
      </c>
      <c r="O946" s="27">
        <f t="shared" si="203"/>
        <v>0</v>
      </c>
    </row>
    <row r="947" spans="1:15" ht="13.2" x14ac:dyDescent="0.25">
      <c r="A947" s="13" t="s">
        <v>752</v>
      </c>
      <c r="B947" s="17">
        <f t="shared" si="195"/>
        <v>74234</v>
      </c>
      <c r="C947" s="5">
        <f>125</f>
        <v>125</v>
      </c>
      <c r="D947" s="6">
        <f t="shared" si="196"/>
        <v>112289.95</v>
      </c>
      <c r="E947" s="6">
        <f t="shared" si="197"/>
        <v>2.8010681944444444</v>
      </c>
      <c r="F947" s="6">
        <f>SUM($D$8:D947)</f>
        <v>50124500.610000052</v>
      </c>
      <c r="G947" s="6">
        <f t="shared" si="198"/>
        <v>387710.05</v>
      </c>
      <c r="H947" s="23">
        <f t="shared" si="199"/>
        <v>-0.22542010000000001</v>
      </c>
      <c r="I947" s="31">
        <f t="shared" si="204"/>
        <v>0.99278655680000005</v>
      </c>
      <c r="J947" s="16">
        <f t="shared" si="200"/>
        <v>174.50625499129561</v>
      </c>
      <c r="K947" s="24" t="s">
        <v>752</v>
      </c>
      <c r="L947" s="25">
        <f t="shared" si="194"/>
        <v>75454</v>
      </c>
      <c r="M947" s="26">
        <f t="shared" si="201"/>
        <v>0</v>
      </c>
      <c r="N947" s="27">
        <f t="shared" si="202"/>
        <v>0</v>
      </c>
      <c r="O947" s="27">
        <f t="shared" si="203"/>
        <v>0</v>
      </c>
    </row>
    <row r="948" spans="1:15" ht="13.2" x14ac:dyDescent="0.25">
      <c r="A948" s="13" t="s">
        <v>753</v>
      </c>
      <c r="B948" s="17">
        <f t="shared" si="195"/>
        <v>74265</v>
      </c>
      <c r="C948" s="5">
        <f>125</f>
        <v>125</v>
      </c>
      <c r="D948" s="6">
        <f t="shared" si="196"/>
        <v>112414.95</v>
      </c>
      <c r="E948" s="6">
        <f t="shared" si="197"/>
        <v>3.7368177777777776</v>
      </c>
      <c r="F948" s="6">
        <f>SUM($D$8:D948)</f>
        <v>50236915.560000055</v>
      </c>
      <c r="G948" s="6">
        <f t="shared" si="198"/>
        <v>387585.05</v>
      </c>
      <c r="H948" s="23">
        <f t="shared" si="199"/>
        <v>-0.22517010000000001</v>
      </c>
      <c r="I948" s="31">
        <f t="shared" si="204"/>
        <v>0.99279455679999995</v>
      </c>
      <c r="J948" s="16">
        <f t="shared" si="200"/>
        <v>174.88784363895755</v>
      </c>
      <c r="K948" s="24" t="s">
        <v>753</v>
      </c>
      <c r="L948" s="25">
        <f t="shared" si="194"/>
        <v>75485</v>
      </c>
      <c r="M948" s="26">
        <f t="shared" si="201"/>
        <v>0</v>
      </c>
      <c r="N948" s="27">
        <f t="shared" si="202"/>
        <v>0</v>
      </c>
      <c r="O948" s="27">
        <f t="shared" si="203"/>
        <v>0</v>
      </c>
    </row>
    <row r="949" spans="1:15" ht="13.2" x14ac:dyDescent="0.25">
      <c r="A949" s="13" t="s">
        <v>544</v>
      </c>
      <c r="B949" s="17">
        <f t="shared" si="195"/>
        <v>74295</v>
      </c>
      <c r="C949" s="5">
        <f>125</f>
        <v>125</v>
      </c>
      <c r="D949" s="6">
        <f t="shared" si="196"/>
        <v>112539.95</v>
      </c>
      <c r="E949" s="6">
        <f t="shared" si="197"/>
        <v>4.6736090277777773</v>
      </c>
      <c r="F949" s="6">
        <f>SUM($D$8:D949)</f>
        <v>50349455.510000058</v>
      </c>
      <c r="G949" s="6">
        <f t="shared" si="198"/>
        <v>387460.05</v>
      </c>
      <c r="H949" s="23">
        <f t="shared" si="199"/>
        <v>-0.22492010000000001</v>
      </c>
      <c r="I949" s="31">
        <f t="shared" si="204"/>
        <v>0.99280255679999996</v>
      </c>
      <c r="J949" s="16">
        <f t="shared" si="200"/>
        <v>175.26978551062345</v>
      </c>
      <c r="K949" s="24" t="s">
        <v>544</v>
      </c>
      <c r="L949" s="25">
        <f t="shared" si="194"/>
        <v>75515</v>
      </c>
      <c r="M949" s="26">
        <f t="shared" si="201"/>
        <v>0</v>
      </c>
      <c r="N949" s="27">
        <f t="shared" si="202"/>
        <v>0</v>
      </c>
      <c r="O949" s="27">
        <f t="shared" si="203"/>
        <v>0</v>
      </c>
    </row>
    <row r="950" spans="1:15" ht="13.2" x14ac:dyDescent="0.25">
      <c r="A950" s="13" t="s">
        <v>545</v>
      </c>
      <c r="B950" s="17">
        <f t="shared" si="195"/>
        <v>74326</v>
      </c>
      <c r="C950" s="5">
        <f>125</f>
        <v>125</v>
      </c>
      <c r="D950" s="6">
        <f t="shared" si="196"/>
        <v>112664.95</v>
      </c>
      <c r="E950" s="6">
        <f t="shared" si="197"/>
        <v>5.6114419444444437</v>
      </c>
      <c r="F950" s="6">
        <f>SUM($D$8:D950)</f>
        <v>50462120.46000006</v>
      </c>
      <c r="G950" s="6">
        <f t="shared" si="198"/>
        <v>387335.05</v>
      </c>
      <c r="H950" s="23">
        <f t="shared" si="199"/>
        <v>-0.22467010000000001</v>
      </c>
      <c r="I950" s="31">
        <f t="shared" si="204"/>
        <v>0.99281055679999997</v>
      </c>
      <c r="J950" s="16">
        <f t="shared" si="200"/>
        <v>175.65208023546907</v>
      </c>
      <c r="K950" s="24" t="s">
        <v>545</v>
      </c>
      <c r="L950" s="25">
        <f t="shared" si="194"/>
        <v>75546</v>
      </c>
      <c r="M950" s="26">
        <f t="shared" si="201"/>
        <v>0</v>
      </c>
      <c r="N950" s="27">
        <f t="shared" si="202"/>
        <v>0</v>
      </c>
      <c r="O950" s="27">
        <f t="shared" si="203"/>
        <v>0</v>
      </c>
    </row>
    <row r="951" spans="1:15" ht="13.2" x14ac:dyDescent="0.25">
      <c r="A951" s="13" t="s">
        <v>544</v>
      </c>
      <c r="B951" s="17">
        <f t="shared" si="195"/>
        <v>74356</v>
      </c>
      <c r="C951" s="5">
        <f>125</f>
        <v>125</v>
      </c>
      <c r="D951" s="6">
        <f t="shared" si="196"/>
        <v>112789.95</v>
      </c>
      <c r="E951" s="6">
        <f t="shared" si="197"/>
        <v>6.5503165277777775</v>
      </c>
      <c r="F951" s="6">
        <f>SUM($D$8:D951)</f>
        <v>50574910.410000063</v>
      </c>
      <c r="G951" s="6">
        <f t="shared" si="198"/>
        <v>387210.05</v>
      </c>
      <c r="H951" s="23">
        <f t="shared" si="199"/>
        <v>-0.22442010000000001</v>
      </c>
      <c r="I951" s="31">
        <f t="shared" si="204"/>
        <v>0.99281855679999997</v>
      </c>
      <c r="J951" s="16">
        <f t="shared" si="200"/>
        <v>176.03472744272622</v>
      </c>
      <c r="K951" s="24" t="s">
        <v>544</v>
      </c>
      <c r="L951" s="25">
        <f t="shared" si="194"/>
        <v>75576</v>
      </c>
      <c r="M951" s="26">
        <f t="shared" si="201"/>
        <v>0</v>
      </c>
      <c r="N951" s="27">
        <f t="shared" si="202"/>
        <v>0</v>
      </c>
      <c r="O951" s="27">
        <f t="shared" si="203"/>
        <v>0</v>
      </c>
    </row>
    <row r="952" spans="1:15" ht="13.2" x14ac:dyDescent="0.25">
      <c r="A952" s="13" t="s">
        <v>545</v>
      </c>
      <c r="B952" s="17">
        <f t="shared" si="195"/>
        <v>74387</v>
      </c>
      <c r="C952" s="5">
        <f>125</f>
        <v>125</v>
      </c>
      <c r="D952" s="6">
        <f t="shared" si="196"/>
        <v>112914.95</v>
      </c>
      <c r="E952" s="6">
        <f t="shared" si="197"/>
        <v>7.4902327777777771</v>
      </c>
      <c r="F952" s="6">
        <f>SUM($D$8:D952)</f>
        <v>50687825.360000066</v>
      </c>
      <c r="G952" s="6">
        <f t="shared" si="198"/>
        <v>387085.05</v>
      </c>
      <c r="H952" s="23">
        <f t="shared" si="199"/>
        <v>-0.22417010000000001</v>
      </c>
      <c r="I952" s="31">
        <f t="shared" si="204"/>
        <v>0.99282655679999998</v>
      </c>
      <c r="J952" s="16">
        <f t="shared" si="200"/>
        <v>176.41772676168648</v>
      </c>
      <c r="K952" s="24" t="s">
        <v>545</v>
      </c>
      <c r="L952" s="25">
        <f t="shared" si="194"/>
        <v>75607</v>
      </c>
      <c r="M952" s="26">
        <f t="shared" si="201"/>
        <v>0</v>
      </c>
      <c r="N952" s="27">
        <f t="shared" si="202"/>
        <v>0</v>
      </c>
      <c r="O952" s="27">
        <f t="shared" si="203"/>
        <v>0</v>
      </c>
    </row>
    <row r="953" spans="1:15" ht="13.2" x14ac:dyDescent="0.25">
      <c r="A953" s="13" t="s">
        <v>754</v>
      </c>
      <c r="B953" s="17">
        <f t="shared" si="195"/>
        <v>74418</v>
      </c>
      <c r="C953" s="5">
        <f>125</f>
        <v>125</v>
      </c>
      <c r="D953" s="6">
        <f t="shared" si="196"/>
        <v>113039.95</v>
      </c>
      <c r="E953" s="6">
        <f t="shared" si="197"/>
        <v>8.4311906944444441</v>
      </c>
      <c r="F953" s="6">
        <f>SUM($D$8:D953)</f>
        <v>50800865.310000069</v>
      </c>
      <c r="G953" s="6">
        <f t="shared" si="198"/>
        <v>386960.05</v>
      </c>
      <c r="H953" s="23">
        <f t="shared" si="199"/>
        <v>-0.22392010000000001</v>
      </c>
      <c r="I953" s="31">
        <f t="shared" si="204"/>
        <v>0.99283455679999999</v>
      </c>
      <c r="J953" s="16">
        <f t="shared" si="200"/>
        <v>176.80107782170498</v>
      </c>
      <c r="K953" s="24" t="s">
        <v>754</v>
      </c>
      <c r="L953" s="25">
        <f t="shared" si="194"/>
        <v>75638</v>
      </c>
      <c r="M953" s="26">
        <f t="shared" si="201"/>
        <v>0</v>
      </c>
      <c r="N953" s="27">
        <f t="shared" si="202"/>
        <v>0</v>
      </c>
      <c r="O953" s="27">
        <f t="shared" si="203"/>
        <v>0</v>
      </c>
    </row>
    <row r="954" spans="1:15" ht="13.2" x14ac:dyDescent="0.25">
      <c r="A954" s="13" t="s">
        <v>755</v>
      </c>
      <c r="B954" s="17">
        <f t="shared" si="195"/>
        <v>74448</v>
      </c>
      <c r="C954" s="5">
        <f>125</f>
        <v>125</v>
      </c>
      <c r="D954" s="6">
        <f t="shared" si="196"/>
        <v>113164.95</v>
      </c>
      <c r="E954" s="6">
        <f t="shared" si="197"/>
        <v>9.3731902777777769</v>
      </c>
      <c r="F954" s="6">
        <f>SUM($D$8:D954)</f>
        <v>50914030.260000072</v>
      </c>
      <c r="G954" s="6">
        <f t="shared" si="198"/>
        <v>386835.05</v>
      </c>
      <c r="H954" s="23">
        <f t="shared" si="199"/>
        <v>-0.22367010000000001</v>
      </c>
      <c r="I954" s="31">
        <f t="shared" si="204"/>
        <v>0.9928425568</v>
      </c>
      <c r="J954" s="16">
        <f t="shared" si="200"/>
        <v>177.18478025220395</v>
      </c>
      <c r="K954" s="24" t="s">
        <v>755</v>
      </c>
      <c r="L954" s="25">
        <f t="shared" si="194"/>
        <v>75666</v>
      </c>
      <c r="M954" s="26">
        <f t="shared" si="201"/>
        <v>0</v>
      </c>
      <c r="N954" s="27">
        <f t="shared" si="202"/>
        <v>0</v>
      </c>
      <c r="O954" s="27">
        <f t="shared" si="203"/>
        <v>0</v>
      </c>
    </row>
    <row r="955" spans="1:15" ht="13.2" x14ac:dyDescent="0.25">
      <c r="A955" s="13" t="s">
        <v>756</v>
      </c>
      <c r="B955" s="17">
        <f t="shared" si="195"/>
        <v>74479</v>
      </c>
      <c r="C955" s="5">
        <f>125</f>
        <v>125</v>
      </c>
      <c r="D955" s="6">
        <f t="shared" si="196"/>
        <v>113289.95</v>
      </c>
      <c r="E955" s="6">
        <f t="shared" si="197"/>
        <v>10.316231527777777</v>
      </c>
      <c r="F955" s="6">
        <f>SUM($D$8:D955)</f>
        <v>51027320.210000075</v>
      </c>
      <c r="G955" s="6">
        <f t="shared" si="198"/>
        <v>386710.05</v>
      </c>
      <c r="H955" s="23">
        <f t="shared" si="199"/>
        <v>-0.22342010000000001</v>
      </c>
      <c r="I955" s="31">
        <f t="shared" si="204"/>
        <v>0.99285055680000001</v>
      </c>
      <c r="J955" s="16">
        <f t="shared" si="200"/>
        <v>177.56883368267682</v>
      </c>
      <c r="K955" s="24" t="s">
        <v>756</v>
      </c>
      <c r="L955" s="25">
        <f t="shared" si="194"/>
        <v>75697</v>
      </c>
      <c r="M955" s="26">
        <f t="shared" si="201"/>
        <v>0</v>
      </c>
      <c r="N955" s="27">
        <f t="shared" si="202"/>
        <v>0</v>
      </c>
      <c r="O955" s="27">
        <f t="shared" si="203"/>
        <v>0</v>
      </c>
    </row>
    <row r="956" spans="1:15" ht="13.2" x14ac:dyDescent="0.25">
      <c r="A956" s="13" t="s">
        <v>757</v>
      </c>
      <c r="B956" s="17">
        <f t="shared" si="195"/>
        <v>74509</v>
      </c>
      <c r="C956" s="5">
        <f>125</f>
        <v>125</v>
      </c>
      <c r="D956" s="6">
        <f t="shared" si="196"/>
        <v>113414.95</v>
      </c>
      <c r="E956" s="6">
        <f t="shared" si="197"/>
        <v>11.260314444444443</v>
      </c>
      <c r="F956" s="6">
        <f>SUM($D$8:D956)</f>
        <v>51140735.160000078</v>
      </c>
      <c r="G956" s="6">
        <f t="shared" si="198"/>
        <v>386585.05</v>
      </c>
      <c r="H956" s="23">
        <f t="shared" si="199"/>
        <v>-0.22317010000000001</v>
      </c>
      <c r="I956" s="31">
        <f t="shared" si="204"/>
        <v>0.99285855680000001</v>
      </c>
      <c r="J956" s="16">
        <f t="shared" si="200"/>
        <v>177.95323774269119</v>
      </c>
      <c r="K956" s="24" t="s">
        <v>757</v>
      </c>
      <c r="L956" s="25">
        <f t="shared" si="194"/>
        <v>75727</v>
      </c>
      <c r="M956" s="26">
        <f t="shared" si="201"/>
        <v>0</v>
      </c>
      <c r="N956" s="27">
        <f t="shared" si="202"/>
        <v>0</v>
      </c>
      <c r="O956" s="27">
        <f t="shared" si="203"/>
        <v>0</v>
      </c>
    </row>
    <row r="957" spans="1:15" ht="13.2" x14ac:dyDescent="0.25">
      <c r="A957" s="13" t="s">
        <v>544</v>
      </c>
      <c r="B957" s="17">
        <f t="shared" si="195"/>
        <v>74540</v>
      </c>
      <c r="C957" s="5">
        <f>125</f>
        <v>125</v>
      </c>
      <c r="D957" s="6">
        <f t="shared" si="196"/>
        <v>113551.20999999999</v>
      </c>
      <c r="E957" s="6">
        <f t="shared" si="197"/>
        <v>0.94521841666666662</v>
      </c>
      <c r="F957" s="6">
        <f>SUM($D$8:D957)</f>
        <v>51254286.370000079</v>
      </c>
      <c r="G957" s="6">
        <f t="shared" si="198"/>
        <v>386448.79000000004</v>
      </c>
      <c r="H957" s="23">
        <f t="shared" si="199"/>
        <v>-0.22289758000000004</v>
      </c>
      <c r="I957" s="31">
        <f t="shared" si="204"/>
        <v>0.99286727744000003</v>
      </c>
      <c r="J957" s="16">
        <f t="shared" si="200"/>
        <v>178.34708363258483</v>
      </c>
      <c r="K957" s="24" t="s">
        <v>544</v>
      </c>
      <c r="L957" s="25">
        <f t="shared" si="194"/>
        <v>75758</v>
      </c>
      <c r="M957" s="26">
        <f t="shared" si="201"/>
        <v>0</v>
      </c>
      <c r="N957" s="27">
        <f t="shared" si="202"/>
        <v>0</v>
      </c>
      <c r="O957" s="27">
        <f t="shared" si="203"/>
        <v>0</v>
      </c>
    </row>
    <row r="958" spans="1:15" ht="13.2" x14ac:dyDescent="0.25">
      <c r="A958" s="13" t="s">
        <v>545</v>
      </c>
      <c r="B958" s="17">
        <f t="shared" si="195"/>
        <v>74569</v>
      </c>
      <c r="C958" s="5">
        <f>125</f>
        <v>125</v>
      </c>
      <c r="D958" s="6">
        <f t="shared" si="196"/>
        <v>113676.20999999999</v>
      </c>
      <c r="E958" s="6">
        <f t="shared" si="197"/>
        <v>1.8915479444444445</v>
      </c>
      <c r="F958" s="6">
        <f>SUM($D$8:D958)</f>
        <v>51367962.58000008</v>
      </c>
      <c r="G958" s="6">
        <f t="shared" si="198"/>
        <v>386323.79000000004</v>
      </c>
      <c r="H958" s="23">
        <f t="shared" si="199"/>
        <v>-0.22264758000000004</v>
      </c>
      <c r="I958" s="31">
        <f t="shared" si="204"/>
        <v>0.99287527744000004</v>
      </c>
      <c r="J958" s="16">
        <f t="shared" si="200"/>
        <v>178.73223620180545</v>
      </c>
      <c r="K958" s="24" t="s">
        <v>545</v>
      </c>
      <c r="L958" s="25">
        <f t="shared" si="194"/>
        <v>75788</v>
      </c>
      <c r="M958" s="26">
        <f t="shared" si="201"/>
        <v>0</v>
      </c>
      <c r="N958" s="27">
        <f t="shared" si="202"/>
        <v>0</v>
      </c>
      <c r="O958" s="27">
        <f t="shared" si="203"/>
        <v>0</v>
      </c>
    </row>
    <row r="959" spans="1:15" ht="13.2" x14ac:dyDescent="0.25">
      <c r="A959" s="13" t="s">
        <v>544</v>
      </c>
      <c r="B959" s="17">
        <f t="shared" si="195"/>
        <v>74600</v>
      </c>
      <c r="C959" s="5">
        <f>125</f>
        <v>125</v>
      </c>
      <c r="D959" s="6">
        <f t="shared" si="196"/>
        <v>113801.20999999999</v>
      </c>
      <c r="E959" s="6">
        <f t="shared" si="197"/>
        <v>2.8388496944444448</v>
      </c>
      <c r="F959" s="6">
        <f>SUM($D$8:D959)</f>
        <v>51481763.790000081</v>
      </c>
      <c r="G959" s="6">
        <f t="shared" si="198"/>
        <v>386198.79000000004</v>
      </c>
      <c r="H959" s="23">
        <f t="shared" si="199"/>
        <v>-0.22239758000000004</v>
      </c>
      <c r="I959" s="31">
        <f t="shared" si="204"/>
        <v>0.99288327744000004</v>
      </c>
      <c r="J959" s="16">
        <f t="shared" si="200"/>
        <v>179.11773827182114</v>
      </c>
      <c r="K959" s="24" t="s">
        <v>544</v>
      </c>
      <c r="L959" s="25">
        <f t="shared" si="194"/>
        <v>75819</v>
      </c>
      <c r="M959" s="26">
        <f t="shared" si="201"/>
        <v>0</v>
      </c>
      <c r="N959" s="27">
        <f t="shared" si="202"/>
        <v>0</v>
      </c>
      <c r="O959" s="27">
        <f t="shared" si="203"/>
        <v>0</v>
      </c>
    </row>
    <row r="960" spans="1:15" ht="13.2" x14ac:dyDescent="0.25">
      <c r="A960" s="13" t="s">
        <v>545</v>
      </c>
      <c r="B960" s="17">
        <f t="shared" si="195"/>
        <v>74631</v>
      </c>
      <c r="C960" s="5">
        <f>125</f>
        <v>125</v>
      </c>
      <c r="D960" s="6">
        <f t="shared" si="196"/>
        <v>113926.20999999999</v>
      </c>
      <c r="E960" s="6">
        <f t="shared" si="197"/>
        <v>3.7871931111111112</v>
      </c>
      <c r="F960" s="6">
        <f>SUM($D$8:D960)</f>
        <v>51595690.000000082</v>
      </c>
      <c r="G960" s="6">
        <f t="shared" si="198"/>
        <v>386073.79000000004</v>
      </c>
      <c r="H960" s="23">
        <f t="shared" si="199"/>
        <v>-0.22214758000000004</v>
      </c>
      <c r="I960" s="31">
        <f t="shared" si="204"/>
        <v>0.99289127744000005</v>
      </c>
      <c r="J960" s="16">
        <f t="shared" si="200"/>
        <v>179.50358947246957</v>
      </c>
      <c r="K960" s="24" t="s">
        <v>545</v>
      </c>
      <c r="L960" s="25">
        <f t="shared" si="194"/>
        <v>75850</v>
      </c>
      <c r="M960" s="26">
        <f t="shared" si="201"/>
        <v>0</v>
      </c>
      <c r="N960" s="27">
        <f t="shared" si="202"/>
        <v>0</v>
      </c>
      <c r="O960" s="27">
        <f t="shared" si="203"/>
        <v>0</v>
      </c>
    </row>
    <row r="961" spans="1:15" ht="13.2" x14ac:dyDescent="0.25">
      <c r="A961" s="13" t="s">
        <v>758</v>
      </c>
      <c r="B961" s="17">
        <f t="shared" si="195"/>
        <v>74661</v>
      </c>
      <c r="C961" s="5">
        <f>125</f>
        <v>125</v>
      </c>
      <c r="D961" s="6">
        <f t="shared" si="196"/>
        <v>114051.20999999999</v>
      </c>
      <c r="E961" s="6">
        <f t="shared" si="197"/>
        <v>4.7365781944444443</v>
      </c>
      <c r="F961" s="6">
        <f>SUM($D$8:D961)</f>
        <v>51709741.210000083</v>
      </c>
      <c r="G961" s="6">
        <f t="shared" si="198"/>
        <v>385948.79000000004</v>
      </c>
      <c r="H961" s="23">
        <f t="shared" si="199"/>
        <v>-0.22189758000000004</v>
      </c>
      <c r="I961" s="31">
        <f t="shared" si="204"/>
        <v>0.99289927743999995</v>
      </c>
      <c r="J961" s="16">
        <f t="shared" si="200"/>
        <v>179.88978943368161</v>
      </c>
      <c r="K961" s="24" t="s">
        <v>758</v>
      </c>
      <c r="L961" s="25">
        <f t="shared" si="194"/>
        <v>75880</v>
      </c>
      <c r="M961" s="26">
        <f t="shared" si="201"/>
        <v>0</v>
      </c>
      <c r="N961" s="27">
        <f t="shared" si="202"/>
        <v>0</v>
      </c>
      <c r="O961" s="27">
        <f t="shared" si="203"/>
        <v>0</v>
      </c>
    </row>
    <row r="962" spans="1:15" ht="13.2" x14ac:dyDescent="0.25">
      <c r="A962" s="13" t="s">
        <v>759</v>
      </c>
      <c r="B962" s="17">
        <f t="shared" si="195"/>
        <v>74692</v>
      </c>
      <c r="C962" s="5">
        <f>125</f>
        <v>125</v>
      </c>
      <c r="D962" s="6">
        <f t="shared" si="196"/>
        <v>114176.20999999999</v>
      </c>
      <c r="E962" s="6">
        <f t="shared" si="197"/>
        <v>5.6870049444444444</v>
      </c>
      <c r="F962" s="6">
        <f>SUM($D$8:D962)</f>
        <v>51823917.420000084</v>
      </c>
      <c r="G962" s="6">
        <f t="shared" si="198"/>
        <v>385823.79000000004</v>
      </c>
      <c r="H962" s="23">
        <f t="shared" si="199"/>
        <v>-0.22164758000000004</v>
      </c>
      <c r="I962" s="31">
        <f t="shared" si="204"/>
        <v>0.99290727743999996</v>
      </c>
      <c r="J962" s="16">
        <f t="shared" si="200"/>
        <v>180.2763377854852</v>
      </c>
      <c r="K962" s="24" t="s">
        <v>759</v>
      </c>
      <c r="L962" s="25">
        <f t="shared" si="194"/>
        <v>75911</v>
      </c>
      <c r="M962" s="26">
        <f t="shared" si="201"/>
        <v>0</v>
      </c>
      <c r="N962" s="27">
        <f t="shared" si="202"/>
        <v>0</v>
      </c>
      <c r="O962" s="27">
        <f t="shared" si="203"/>
        <v>0</v>
      </c>
    </row>
    <row r="963" spans="1:15" ht="13.2" x14ac:dyDescent="0.25">
      <c r="A963" s="13" t="s">
        <v>760</v>
      </c>
      <c r="B963" s="17">
        <f t="shared" si="195"/>
        <v>74722</v>
      </c>
      <c r="C963" s="5">
        <f>125</f>
        <v>125</v>
      </c>
      <c r="D963" s="6">
        <f t="shared" si="196"/>
        <v>114301.20999999999</v>
      </c>
      <c r="E963" s="6">
        <f t="shared" si="197"/>
        <v>6.6384733611111111</v>
      </c>
      <c r="F963" s="6">
        <f>SUM($D$8:D963)</f>
        <v>51938218.630000085</v>
      </c>
      <c r="G963" s="6">
        <f t="shared" si="198"/>
        <v>385698.79000000004</v>
      </c>
      <c r="H963" s="23">
        <f t="shared" si="199"/>
        <v>-0.22139758000000004</v>
      </c>
      <c r="I963" s="31">
        <f t="shared" si="204"/>
        <v>0.99291527743999997</v>
      </c>
      <c r="J963" s="16">
        <f t="shared" si="200"/>
        <v>180.66323415800892</v>
      </c>
      <c r="K963" s="24" t="s">
        <v>760</v>
      </c>
      <c r="L963" s="25">
        <f t="shared" si="194"/>
        <v>75941</v>
      </c>
      <c r="M963" s="26">
        <f t="shared" si="201"/>
        <v>0</v>
      </c>
      <c r="N963" s="27">
        <f t="shared" si="202"/>
        <v>0</v>
      </c>
      <c r="O963" s="27">
        <f t="shared" si="203"/>
        <v>0</v>
      </c>
    </row>
    <row r="964" spans="1:15" ht="13.2" x14ac:dyDescent="0.25">
      <c r="A964" s="13" t="s">
        <v>761</v>
      </c>
      <c r="B964" s="17">
        <f t="shared" si="195"/>
        <v>74753</v>
      </c>
      <c r="C964" s="5">
        <f>125</f>
        <v>125</v>
      </c>
      <c r="D964" s="6">
        <f t="shared" si="196"/>
        <v>114426.20999999999</v>
      </c>
      <c r="E964" s="6">
        <f t="shared" si="197"/>
        <v>7.5909834444444444</v>
      </c>
      <c r="F964" s="6">
        <f>SUM($D$8:D964)</f>
        <v>52052644.840000086</v>
      </c>
      <c r="G964" s="6">
        <f t="shared" si="198"/>
        <v>385573.79000000004</v>
      </c>
      <c r="H964" s="23">
        <f t="shared" si="199"/>
        <v>-0.22114758000000004</v>
      </c>
      <c r="I964" s="31">
        <f t="shared" si="204"/>
        <v>0.99292327743999997</v>
      </c>
      <c r="J964" s="16">
        <f t="shared" si="200"/>
        <v>181.05047818148563</v>
      </c>
      <c r="K964" s="24" t="s">
        <v>761</v>
      </c>
      <c r="L964" s="25">
        <f t="shared" si="194"/>
        <v>75972</v>
      </c>
      <c r="M964" s="26">
        <f t="shared" si="201"/>
        <v>0</v>
      </c>
      <c r="N964" s="27">
        <f t="shared" si="202"/>
        <v>0</v>
      </c>
      <c r="O964" s="27">
        <f t="shared" si="203"/>
        <v>0</v>
      </c>
    </row>
    <row r="965" spans="1:15" ht="13.2" x14ac:dyDescent="0.25">
      <c r="A965" s="13" t="s">
        <v>544</v>
      </c>
      <c r="B965" s="17">
        <f t="shared" si="195"/>
        <v>74784</v>
      </c>
      <c r="C965" s="5">
        <f>125</f>
        <v>125</v>
      </c>
      <c r="D965" s="6">
        <f t="shared" si="196"/>
        <v>114551.20999999999</v>
      </c>
      <c r="E965" s="6">
        <f t="shared" si="197"/>
        <v>8.5445351944444443</v>
      </c>
      <c r="F965" s="6">
        <f>SUM($D$8:D965)</f>
        <v>52167196.050000086</v>
      </c>
      <c r="G965" s="6">
        <f t="shared" si="198"/>
        <v>385448.79000000004</v>
      </c>
      <c r="H965" s="23">
        <f t="shared" si="199"/>
        <v>-0.22089758000000004</v>
      </c>
      <c r="I965" s="31">
        <f t="shared" si="204"/>
        <v>0.99293127743999998</v>
      </c>
      <c r="J965" s="16">
        <f t="shared" si="200"/>
        <v>181.43806948625618</v>
      </c>
      <c r="K965" s="24" t="s">
        <v>544</v>
      </c>
      <c r="L965" s="25">
        <f t="shared" si="194"/>
        <v>76003</v>
      </c>
      <c r="M965" s="26">
        <f t="shared" si="201"/>
        <v>0</v>
      </c>
      <c r="N965" s="27">
        <f t="shared" si="202"/>
        <v>0</v>
      </c>
      <c r="O965" s="27">
        <f t="shared" si="203"/>
        <v>0</v>
      </c>
    </row>
    <row r="966" spans="1:15" ht="13.2" x14ac:dyDescent="0.25">
      <c r="A966" s="13" t="s">
        <v>545</v>
      </c>
      <c r="B966" s="17">
        <f t="shared" si="195"/>
        <v>74814</v>
      </c>
      <c r="C966" s="5">
        <f>125</f>
        <v>125</v>
      </c>
      <c r="D966" s="6">
        <f t="shared" si="196"/>
        <v>114676.20999999999</v>
      </c>
      <c r="E966" s="6">
        <f t="shared" si="197"/>
        <v>9.4991286111111108</v>
      </c>
      <c r="F966" s="6">
        <f>SUM($D$8:D966)</f>
        <v>52281872.260000087</v>
      </c>
      <c r="G966" s="6">
        <f t="shared" si="198"/>
        <v>385323.79000000004</v>
      </c>
      <c r="H966" s="23">
        <f t="shared" si="199"/>
        <v>-0.22064758000000004</v>
      </c>
      <c r="I966" s="31">
        <f t="shared" si="204"/>
        <v>0.99293927743999999</v>
      </c>
      <c r="J966" s="16">
        <f t="shared" si="200"/>
        <v>181.82600770277298</v>
      </c>
      <c r="K966" s="24" t="s">
        <v>545</v>
      </c>
      <c r="L966" s="25">
        <f t="shared" si="194"/>
        <v>76032</v>
      </c>
      <c r="M966" s="26">
        <f t="shared" si="201"/>
        <v>0</v>
      </c>
      <c r="N966" s="27">
        <f t="shared" si="202"/>
        <v>0</v>
      </c>
      <c r="O966" s="27">
        <f t="shared" si="203"/>
        <v>0</v>
      </c>
    </row>
    <row r="967" spans="1:15" ht="13.2" x14ac:dyDescent="0.25">
      <c r="A967" s="13" t="s">
        <v>544</v>
      </c>
      <c r="B967" s="17">
        <f t="shared" si="195"/>
        <v>74845</v>
      </c>
      <c r="C967" s="5">
        <f>125</f>
        <v>125</v>
      </c>
      <c r="D967" s="6">
        <f t="shared" si="196"/>
        <v>114801.20999999999</v>
      </c>
      <c r="E967" s="6">
        <f t="shared" si="197"/>
        <v>10.454763694444445</v>
      </c>
      <c r="F967" s="6">
        <f>SUM($D$8:D967)</f>
        <v>52396673.470000088</v>
      </c>
      <c r="G967" s="6">
        <f t="shared" si="198"/>
        <v>385198.79000000004</v>
      </c>
      <c r="H967" s="23">
        <f t="shared" si="199"/>
        <v>-0.22039758000000004</v>
      </c>
      <c r="I967" s="31">
        <f t="shared" si="204"/>
        <v>0.99294727744</v>
      </c>
      <c r="J967" s="16">
        <f t="shared" si="200"/>
        <v>182.21429246160369</v>
      </c>
      <c r="K967" s="24" t="s">
        <v>544</v>
      </c>
      <c r="L967" s="25">
        <f t="shared" si="194"/>
        <v>76063</v>
      </c>
      <c r="M967" s="26">
        <f t="shared" si="201"/>
        <v>0</v>
      </c>
      <c r="N967" s="27">
        <f t="shared" si="202"/>
        <v>0</v>
      </c>
      <c r="O967" s="27">
        <f t="shared" si="203"/>
        <v>0</v>
      </c>
    </row>
    <row r="968" spans="1:15" ht="13.2" x14ac:dyDescent="0.25">
      <c r="A968" s="13" t="s">
        <v>545</v>
      </c>
      <c r="B968" s="17">
        <f t="shared" si="195"/>
        <v>74875</v>
      </c>
      <c r="C968" s="5">
        <f>125</f>
        <v>125</v>
      </c>
      <c r="D968" s="6">
        <f t="shared" si="196"/>
        <v>114926.20999999999</v>
      </c>
      <c r="E968" s="6">
        <f t="shared" si="197"/>
        <v>11.411440444444445</v>
      </c>
      <c r="F968" s="6">
        <f>SUM($D$8:D968)</f>
        <v>52511599.680000089</v>
      </c>
      <c r="G968" s="6">
        <f t="shared" si="198"/>
        <v>385073.79000000004</v>
      </c>
      <c r="H968" s="23">
        <f t="shared" si="199"/>
        <v>-0.22014758000000004</v>
      </c>
      <c r="I968" s="31">
        <f t="shared" si="204"/>
        <v>0.99295527744000001</v>
      </c>
      <c r="J968" s="16">
        <f t="shared" si="200"/>
        <v>182.60292339343474</v>
      </c>
      <c r="K968" s="24" t="s">
        <v>545</v>
      </c>
      <c r="L968" s="25">
        <f t="shared" si="194"/>
        <v>76093</v>
      </c>
      <c r="M968" s="26">
        <f t="shared" si="201"/>
        <v>0</v>
      </c>
      <c r="N968" s="27">
        <f t="shared" si="202"/>
        <v>0</v>
      </c>
      <c r="O968" s="27">
        <f t="shared" si="203"/>
        <v>0</v>
      </c>
    </row>
    <row r="969" spans="1:15" ht="13.2" x14ac:dyDescent="0.25">
      <c r="A969" s="13" t="s">
        <v>762</v>
      </c>
      <c r="B969" s="17">
        <f t="shared" si="195"/>
        <v>74906</v>
      </c>
      <c r="C969" s="5">
        <f>125</f>
        <v>125</v>
      </c>
      <c r="D969" s="6">
        <f t="shared" si="196"/>
        <v>115062.62</v>
      </c>
      <c r="E969" s="6">
        <f t="shared" si="197"/>
        <v>0.95781349999999998</v>
      </c>
      <c r="F969" s="6">
        <f>SUM($D$8:D969)</f>
        <v>52626662.300000086</v>
      </c>
      <c r="G969" s="6">
        <f t="shared" si="198"/>
        <v>384937.38</v>
      </c>
      <c r="H969" s="23">
        <f t="shared" si="199"/>
        <v>-0.21987476000000003</v>
      </c>
      <c r="I969" s="31">
        <f t="shared" si="204"/>
        <v>0.99296400768000004</v>
      </c>
      <c r="J969" s="16">
        <f t="shared" si="200"/>
        <v>183.00136044173132</v>
      </c>
      <c r="K969" s="24" t="s">
        <v>762</v>
      </c>
      <c r="L969" s="25">
        <f t="shared" si="194"/>
        <v>76124</v>
      </c>
      <c r="M969" s="26">
        <f t="shared" si="201"/>
        <v>0</v>
      </c>
      <c r="N969" s="27">
        <f t="shared" si="202"/>
        <v>0</v>
      </c>
      <c r="O969" s="27">
        <f t="shared" si="203"/>
        <v>0</v>
      </c>
    </row>
    <row r="970" spans="1:15" ht="13.2" x14ac:dyDescent="0.25">
      <c r="A970" s="13" t="s">
        <v>763</v>
      </c>
      <c r="B970" s="17">
        <f t="shared" si="195"/>
        <v>74935</v>
      </c>
      <c r="C970" s="5">
        <f>125</f>
        <v>125</v>
      </c>
      <c r="D970" s="6">
        <f t="shared" si="196"/>
        <v>115187.62</v>
      </c>
      <c r="E970" s="6">
        <f t="shared" si="197"/>
        <v>1.9167381111111113</v>
      </c>
      <c r="F970" s="6">
        <f>SUM($D$8:D970)</f>
        <v>52741849.920000084</v>
      </c>
      <c r="G970" s="6">
        <f t="shared" si="198"/>
        <v>384812.38</v>
      </c>
      <c r="H970" s="23">
        <f t="shared" si="199"/>
        <v>-0.21962476000000003</v>
      </c>
      <c r="I970" s="31">
        <f t="shared" si="204"/>
        <v>0.99297200768000005</v>
      </c>
      <c r="J970" s="16">
        <f t="shared" si="200"/>
        <v>183.39073162744688</v>
      </c>
      <c r="K970" s="24" t="s">
        <v>763</v>
      </c>
      <c r="L970" s="25">
        <f t="shared" ref="L970:L1020" si="205">DATE(YEAR(L969),MONTH(L969)+1,1)</f>
        <v>76154</v>
      </c>
      <c r="M970" s="26">
        <f t="shared" si="201"/>
        <v>0</v>
      </c>
      <c r="N970" s="27">
        <f t="shared" si="202"/>
        <v>0</v>
      </c>
      <c r="O970" s="27">
        <f t="shared" si="203"/>
        <v>0</v>
      </c>
    </row>
    <row r="971" spans="1:15" ht="13.2" x14ac:dyDescent="0.25">
      <c r="A971" s="13" t="s">
        <v>764</v>
      </c>
      <c r="B971" s="17">
        <f t="shared" si="195"/>
        <v>74965</v>
      </c>
      <c r="C971" s="5">
        <f>125</f>
        <v>125</v>
      </c>
      <c r="D971" s="6">
        <f t="shared" si="196"/>
        <v>115312.62</v>
      </c>
      <c r="E971" s="6">
        <f t="shared" si="197"/>
        <v>2.8766349444444446</v>
      </c>
      <c r="F971" s="6">
        <f>SUM($D$8:D971)</f>
        <v>52857162.540000081</v>
      </c>
      <c r="G971" s="6">
        <f t="shared" si="198"/>
        <v>384687.38</v>
      </c>
      <c r="H971" s="23">
        <f t="shared" si="199"/>
        <v>-0.21937476000000003</v>
      </c>
      <c r="I971" s="31">
        <f t="shared" si="204"/>
        <v>0.99298000767999994</v>
      </c>
      <c r="J971" s="16">
        <f t="shared" si="200"/>
        <v>183.78044786021215</v>
      </c>
      <c r="K971" s="24" t="s">
        <v>764</v>
      </c>
      <c r="L971" s="25">
        <f t="shared" si="205"/>
        <v>76185</v>
      </c>
      <c r="M971" s="26">
        <f t="shared" si="201"/>
        <v>0</v>
      </c>
      <c r="N971" s="27">
        <f t="shared" si="202"/>
        <v>0</v>
      </c>
      <c r="O971" s="27">
        <f t="shared" si="203"/>
        <v>0</v>
      </c>
    </row>
    <row r="972" spans="1:15" ht="13.2" x14ac:dyDescent="0.25">
      <c r="A972" s="13" t="s">
        <v>765</v>
      </c>
      <c r="B972" s="17">
        <f t="shared" ref="B972:B1020" si="206">DATE(YEAR(B971),MONTH(B971)+1,IF(MONTH(B971)=1,28,30))</f>
        <v>74996</v>
      </c>
      <c r="C972" s="5">
        <f>125</f>
        <v>125</v>
      </c>
      <c r="D972" s="6">
        <f t="shared" si="196"/>
        <v>115437.62</v>
      </c>
      <c r="E972" s="6">
        <f t="shared" si="197"/>
        <v>3.8375734444444447</v>
      </c>
      <c r="F972" s="6">
        <f>SUM($D$8:D972)</f>
        <v>52972600.160000078</v>
      </c>
      <c r="G972" s="6">
        <f t="shared" si="198"/>
        <v>384562.38</v>
      </c>
      <c r="H972" s="23">
        <f t="shared" si="199"/>
        <v>-0.21912476000000003</v>
      </c>
      <c r="I972" s="31">
        <f t="shared" si="204"/>
        <v>0.99298800767999995</v>
      </c>
      <c r="J972" s="16">
        <f t="shared" si="200"/>
        <v>184.17050877116245</v>
      </c>
      <c r="K972" s="24" t="s">
        <v>765</v>
      </c>
      <c r="L972" s="25">
        <f t="shared" si="205"/>
        <v>76216</v>
      </c>
      <c r="M972" s="26">
        <f t="shared" si="201"/>
        <v>0</v>
      </c>
      <c r="N972" s="27">
        <f t="shared" si="202"/>
        <v>0</v>
      </c>
      <c r="O972" s="27">
        <f t="shared" si="203"/>
        <v>0</v>
      </c>
    </row>
    <row r="973" spans="1:15" ht="13.2" x14ac:dyDescent="0.25">
      <c r="A973" s="13" t="s">
        <v>544</v>
      </c>
      <c r="B973" s="17">
        <f t="shared" si="206"/>
        <v>75026</v>
      </c>
      <c r="C973" s="5">
        <f>125</f>
        <v>125</v>
      </c>
      <c r="D973" s="6">
        <f t="shared" si="196"/>
        <v>115562.62</v>
      </c>
      <c r="E973" s="6">
        <f t="shared" si="197"/>
        <v>4.7995536111111115</v>
      </c>
      <c r="F973" s="6">
        <f>SUM($D$8:D973)</f>
        <v>53088162.780000076</v>
      </c>
      <c r="G973" s="6">
        <f t="shared" si="198"/>
        <v>384437.38</v>
      </c>
      <c r="H973" s="23">
        <f t="shared" si="199"/>
        <v>-0.21887476000000003</v>
      </c>
      <c r="I973" s="31">
        <f t="shared" si="204"/>
        <v>0.99299600767999996</v>
      </c>
      <c r="J973" s="16">
        <f t="shared" si="200"/>
        <v>184.56091399157017</v>
      </c>
      <c r="K973" s="24" t="s">
        <v>544</v>
      </c>
      <c r="L973" s="25">
        <f t="shared" si="205"/>
        <v>76246</v>
      </c>
      <c r="M973" s="26">
        <f t="shared" si="201"/>
        <v>0</v>
      </c>
      <c r="N973" s="27">
        <f t="shared" si="202"/>
        <v>0</v>
      </c>
      <c r="O973" s="27">
        <f t="shared" si="203"/>
        <v>0</v>
      </c>
    </row>
    <row r="974" spans="1:15" ht="13.2" x14ac:dyDescent="0.25">
      <c r="A974" s="13" t="s">
        <v>545</v>
      </c>
      <c r="B974" s="17">
        <f t="shared" si="206"/>
        <v>75057</v>
      </c>
      <c r="C974" s="5">
        <f>125</f>
        <v>125</v>
      </c>
      <c r="D974" s="6">
        <f t="shared" si="196"/>
        <v>115687.62</v>
      </c>
      <c r="E974" s="6">
        <f t="shared" si="197"/>
        <v>5.7625754444444448</v>
      </c>
      <c r="F974" s="6">
        <f>SUM($D$8:D974)</f>
        <v>53203850.400000073</v>
      </c>
      <c r="G974" s="6">
        <f t="shared" si="198"/>
        <v>384312.38</v>
      </c>
      <c r="H974" s="23">
        <f t="shared" si="199"/>
        <v>-0.21862476000000003</v>
      </c>
      <c r="I974" s="31">
        <f t="shared" si="204"/>
        <v>0.99300400767999997</v>
      </c>
      <c r="J974" s="16">
        <f t="shared" si="200"/>
        <v>184.95166315284882</v>
      </c>
      <c r="K974" s="24" t="s">
        <v>545</v>
      </c>
      <c r="L974" s="25">
        <f t="shared" si="205"/>
        <v>76277</v>
      </c>
      <c r="M974" s="26">
        <f t="shared" si="201"/>
        <v>0</v>
      </c>
      <c r="N974" s="27">
        <f t="shared" si="202"/>
        <v>0</v>
      </c>
      <c r="O974" s="27">
        <f t="shared" si="203"/>
        <v>0</v>
      </c>
    </row>
    <row r="975" spans="1:15" ht="13.2" x14ac:dyDescent="0.25">
      <c r="A975" s="13" t="s">
        <v>544</v>
      </c>
      <c r="B975" s="17">
        <f t="shared" si="206"/>
        <v>75087</v>
      </c>
      <c r="C975" s="5">
        <f>125</f>
        <v>125</v>
      </c>
      <c r="D975" s="6">
        <f t="shared" si="196"/>
        <v>115812.62</v>
      </c>
      <c r="E975" s="6">
        <f t="shared" si="197"/>
        <v>6.7266389444444448</v>
      </c>
      <c r="F975" s="6">
        <f>SUM($D$8:D975)</f>
        <v>53319663.02000007</v>
      </c>
      <c r="G975" s="6">
        <f t="shared" si="198"/>
        <v>384187.38</v>
      </c>
      <c r="H975" s="23">
        <f t="shared" si="199"/>
        <v>-0.21837476000000003</v>
      </c>
      <c r="I975" s="31">
        <f t="shared" si="204"/>
        <v>0.99301200767999998</v>
      </c>
      <c r="J975" s="16">
        <f t="shared" si="200"/>
        <v>185.3427558865562</v>
      </c>
      <c r="K975" s="24" t="s">
        <v>544</v>
      </c>
      <c r="L975" s="25">
        <f t="shared" si="205"/>
        <v>76307</v>
      </c>
      <c r="M975" s="26">
        <f t="shared" si="201"/>
        <v>0</v>
      </c>
      <c r="N975" s="27">
        <f t="shared" si="202"/>
        <v>0</v>
      </c>
      <c r="O975" s="27">
        <f t="shared" si="203"/>
        <v>0</v>
      </c>
    </row>
    <row r="976" spans="1:15" ht="13.2" x14ac:dyDescent="0.25">
      <c r="A976" s="13" t="s">
        <v>545</v>
      </c>
      <c r="B976" s="17">
        <f t="shared" si="206"/>
        <v>75118</v>
      </c>
      <c r="C976" s="5">
        <f>125</f>
        <v>125</v>
      </c>
      <c r="D976" s="6">
        <f t="shared" si="196"/>
        <v>115937.62</v>
      </c>
      <c r="E976" s="6">
        <f t="shared" si="197"/>
        <v>7.6917441111111113</v>
      </c>
      <c r="F976" s="6">
        <f>SUM($D$8:D976)</f>
        <v>53435600.640000068</v>
      </c>
      <c r="G976" s="6">
        <f t="shared" si="198"/>
        <v>384062.38</v>
      </c>
      <c r="H976" s="23">
        <f t="shared" si="199"/>
        <v>-0.21812476000000003</v>
      </c>
      <c r="I976" s="31">
        <f t="shared" si="204"/>
        <v>0.99302000767999998</v>
      </c>
      <c r="J976" s="16">
        <f t="shared" si="200"/>
        <v>185.7341918243981</v>
      </c>
      <c r="K976" s="24" t="s">
        <v>545</v>
      </c>
      <c r="L976" s="25">
        <f t="shared" si="205"/>
        <v>76338</v>
      </c>
      <c r="M976" s="26">
        <f t="shared" si="201"/>
        <v>0</v>
      </c>
      <c r="N976" s="27">
        <f t="shared" si="202"/>
        <v>0</v>
      </c>
      <c r="O976" s="27">
        <f t="shared" si="203"/>
        <v>0</v>
      </c>
    </row>
    <row r="977" spans="1:15" ht="13.2" x14ac:dyDescent="0.25">
      <c r="A977" s="13" t="s">
        <v>766</v>
      </c>
      <c r="B977" s="17">
        <f t="shared" si="206"/>
        <v>75149</v>
      </c>
      <c r="C977" s="5">
        <f>125</f>
        <v>125</v>
      </c>
      <c r="D977" s="6">
        <f t="shared" si="196"/>
        <v>116062.62</v>
      </c>
      <c r="E977" s="6">
        <f t="shared" si="197"/>
        <v>8.6578909444444445</v>
      </c>
      <c r="F977" s="6">
        <f>SUM($D$8:D977)</f>
        <v>53551663.260000065</v>
      </c>
      <c r="G977" s="6">
        <f t="shared" si="198"/>
        <v>383937.38</v>
      </c>
      <c r="H977" s="23">
        <f t="shared" si="199"/>
        <v>-0.21787476000000003</v>
      </c>
      <c r="I977" s="31">
        <f t="shared" si="204"/>
        <v>0.99302800767999999</v>
      </c>
      <c r="J977" s="16">
        <f t="shared" si="200"/>
        <v>186.1259705982321</v>
      </c>
      <c r="K977" s="24" t="s">
        <v>766</v>
      </c>
      <c r="L977" s="25">
        <f t="shared" si="205"/>
        <v>76369</v>
      </c>
      <c r="M977" s="26">
        <f t="shared" si="201"/>
        <v>0</v>
      </c>
      <c r="N977" s="27">
        <f t="shared" si="202"/>
        <v>0</v>
      </c>
      <c r="O977" s="27">
        <f t="shared" si="203"/>
        <v>0</v>
      </c>
    </row>
    <row r="978" spans="1:15" ht="13.2" x14ac:dyDescent="0.25">
      <c r="A978" s="13" t="s">
        <v>767</v>
      </c>
      <c r="B978" s="17">
        <f t="shared" si="206"/>
        <v>75179</v>
      </c>
      <c r="C978" s="5">
        <f>125</f>
        <v>125</v>
      </c>
      <c r="D978" s="6">
        <f t="shared" si="196"/>
        <v>116187.62</v>
      </c>
      <c r="E978" s="6">
        <f t="shared" si="197"/>
        <v>9.6250794444444452</v>
      </c>
      <c r="F978" s="6">
        <f>SUM($D$8:D978)</f>
        <v>53667850.880000062</v>
      </c>
      <c r="G978" s="6">
        <f t="shared" si="198"/>
        <v>383812.38</v>
      </c>
      <c r="H978" s="23">
        <f t="shared" si="199"/>
        <v>-0.21762476000000003</v>
      </c>
      <c r="I978" s="31">
        <f t="shared" si="204"/>
        <v>0.99303600768</v>
      </c>
      <c r="J978" s="16">
        <f t="shared" si="200"/>
        <v>186.51809184007084</v>
      </c>
      <c r="K978" s="24" t="s">
        <v>767</v>
      </c>
      <c r="L978" s="25">
        <f t="shared" si="205"/>
        <v>76397</v>
      </c>
      <c r="M978" s="26">
        <f t="shared" si="201"/>
        <v>0</v>
      </c>
      <c r="N978" s="27">
        <f t="shared" si="202"/>
        <v>0</v>
      </c>
      <c r="O978" s="27">
        <f t="shared" si="203"/>
        <v>0</v>
      </c>
    </row>
    <row r="979" spans="1:15" ht="13.2" x14ac:dyDescent="0.25">
      <c r="A979" s="13" t="s">
        <v>768</v>
      </c>
      <c r="B979" s="17">
        <f t="shared" si="206"/>
        <v>75210</v>
      </c>
      <c r="C979" s="5">
        <f>125</f>
        <v>125</v>
      </c>
      <c r="D979" s="6">
        <f t="shared" si="196"/>
        <v>116312.62</v>
      </c>
      <c r="E979" s="6">
        <f t="shared" si="197"/>
        <v>10.593309611111112</v>
      </c>
      <c r="F979" s="6">
        <f>SUM($D$8:D979)</f>
        <v>53784163.50000006</v>
      </c>
      <c r="G979" s="6">
        <f t="shared" si="198"/>
        <v>383687.38</v>
      </c>
      <c r="H979" s="23">
        <f t="shared" si="199"/>
        <v>-0.21737476000000003</v>
      </c>
      <c r="I979" s="31">
        <f t="shared" si="204"/>
        <v>0.99304400768000001</v>
      </c>
      <c r="J979" s="16">
        <f t="shared" si="200"/>
        <v>186.91055518208569</v>
      </c>
      <c r="K979" s="24" t="s">
        <v>768</v>
      </c>
      <c r="L979" s="25">
        <f t="shared" si="205"/>
        <v>76428</v>
      </c>
      <c r="M979" s="26">
        <f t="shared" si="201"/>
        <v>0</v>
      </c>
      <c r="N979" s="27">
        <f t="shared" si="202"/>
        <v>0</v>
      </c>
      <c r="O979" s="27">
        <f t="shared" si="203"/>
        <v>0</v>
      </c>
    </row>
    <row r="980" spans="1:15" ht="13.2" x14ac:dyDescent="0.25">
      <c r="A980" s="13" t="s">
        <v>769</v>
      </c>
      <c r="B980" s="17">
        <f t="shared" si="206"/>
        <v>75240</v>
      </c>
      <c r="C980" s="5">
        <f>125</f>
        <v>125</v>
      </c>
      <c r="D980" s="6">
        <f t="shared" si="196"/>
        <v>116437.62</v>
      </c>
      <c r="E980" s="6">
        <f t="shared" si="197"/>
        <v>11.562581444444445</v>
      </c>
      <c r="F980" s="6">
        <f>SUM($D$8:D980)</f>
        <v>53900601.120000057</v>
      </c>
      <c r="G980" s="6">
        <f t="shared" si="198"/>
        <v>383562.38</v>
      </c>
      <c r="H980" s="23">
        <f t="shared" si="199"/>
        <v>-0.21712476000000003</v>
      </c>
      <c r="I980" s="31">
        <f t="shared" si="204"/>
        <v>0.99305200768000002</v>
      </c>
      <c r="J980" s="16">
        <f t="shared" si="200"/>
        <v>187.30336025661049</v>
      </c>
      <c r="K980" s="24" t="s">
        <v>769</v>
      </c>
      <c r="L980" s="25">
        <f t="shared" si="205"/>
        <v>76458</v>
      </c>
      <c r="M980" s="26">
        <f t="shared" si="201"/>
        <v>0</v>
      </c>
      <c r="N980" s="27">
        <f t="shared" si="202"/>
        <v>0</v>
      </c>
      <c r="O980" s="27">
        <f t="shared" si="203"/>
        <v>0</v>
      </c>
    </row>
    <row r="981" spans="1:15" ht="13.2" x14ac:dyDescent="0.25">
      <c r="A981" s="13" t="s">
        <v>544</v>
      </c>
      <c r="B981" s="17">
        <f t="shared" si="206"/>
        <v>75271</v>
      </c>
      <c r="C981" s="5">
        <f>125</f>
        <v>125</v>
      </c>
      <c r="D981" s="6">
        <f t="shared" si="196"/>
        <v>116574.18</v>
      </c>
      <c r="E981" s="6">
        <f t="shared" si="197"/>
        <v>0.97040983333333342</v>
      </c>
      <c r="F981" s="6">
        <f>SUM($D$8:D981)</f>
        <v>54017175.300000057</v>
      </c>
      <c r="G981" s="6">
        <f t="shared" si="198"/>
        <v>383425.82</v>
      </c>
      <c r="H981" s="23">
        <f t="shared" si="199"/>
        <v>-0.21685164000000001</v>
      </c>
      <c r="I981" s="31">
        <f t="shared" si="204"/>
        <v>0.99306074751999995</v>
      </c>
      <c r="J981" s="16">
        <f t="shared" si="200"/>
        <v>187.70634514850758</v>
      </c>
      <c r="K981" s="24" t="s">
        <v>544</v>
      </c>
      <c r="L981" s="25">
        <f t="shared" si="205"/>
        <v>76489</v>
      </c>
      <c r="M981" s="26">
        <f t="shared" si="201"/>
        <v>0</v>
      </c>
      <c r="N981" s="27">
        <f t="shared" si="202"/>
        <v>0</v>
      </c>
      <c r="O981" s="27">
        <f t="shared" si="203"/>
        <v>0</v>
      </c>
    </row>
    <row r="982" spans="1:15" ht="13.2" x14ac:dyDescent="0.25">
      <c r="A982" s="13" t="s">
        <v>545</v>
      </c>
      <c r="B982" s="17">
        <f t="shared" si="206"/>
        <v>75300</v>
      </c>
      <c r="C982" s="5">
        <f>125</f>
        <v>125</v>
      </c>
      <c r="D982" s="6">
        <f t="shared" si="196"/>
        <v>116699.18</v>
      </c>
      <c r="E982" s="6">
        <f t="shared" si="197"/>
        <v>1.9419307777777777</v>
      </c>
      <c r="F982" s="6">
        <f>SUM($D$8:D982)</f>
        <v>54133874.480000056</v>
      </c>
      <c r="G982" s="6">
        <f t="shared" si="198"/>
        <v>383300.82</v>
      </c>
      <c r="H982" s="23">
        <f t="shared" si="199"/>
        <v>-0.21660164000000001</v>
      </c>
      <c r="I982" s="31">
        <f t="shared" si="204"/>
        <v>0.99306874751999996</v>
      </c>
      <c r="J982" s="16">
        <f t="shared" si="200"/>
        <v>188.09988225105019</v>
      </c>
      <c r="K982" s="24" t="s">
        <v>545</v>
      </c>
      <c r="L982" s="25">
        <f t="shared" si="205"/>
        <v>76519</v>
      </c>
      <c r="M982" s="26">
        <f t="shared" si="201"/>
        <v>0</v>
      </c>
      <c r="N982" s="27">
        <f t="shared" si="202"/>
        <v>0</v>
      </c>
      <c r="O982" s="27">
        <f t="shared" si="203"/>
        <v>0</v>
      </c>
    </row>
    <row r="983" spans="1:15" ht="13.2" x14ac:dyDescent="0.25">
      <c r="A983" s="13" t="s">
        <v>544</v>
      </c>
      <c r="B983" s="17">
        <f t="shared" si="206"/>
        <v>75330</v>
      </c>
      <c r="C983" s="5">
        <f>125</f>
        <v>125</v>
      </c>
      <c r="D983" s="6">
        <f t="shared" si="196"/>
        <v>116824.18</v>
      </c>
      <c r="E983" s="6">
        <f t="shared" si="197"/>
        <v>2.9144239444444442</v>
      </c>
      <c r="F983" s="6">
        <f>SUM($D$8:D983)</f>
        <v>54250698.660000056</v>
      </c>
      <c r="G983" s="6">
        <f t="shared" si="198"/>
        <v>383175.82</v>
      </c>
      <c r="H983" s="23">
        <f t="shared" si="199"/>
        <v>-0.21635164000000001</v>
      </c>
      <c r="I983" s="31">
        <f t="shared" si="204"/>
        <v>0.99307674751999997</v>
      </c>
      <c r="J983" s="16">
        <f t="shared" si="200"/>
        <v>188.49375996454398</v>
      </c>
      <c r="K983" s="24" t="s">
        <v>544</v>
      </c>
      <c r="L983" s="25">
        <f t="shared" si="205"/>
        <v>76550</v>
      </c>
      <c r="M983" s="26">
        <f t="shared" si="201"/>
        <v>0</v>
      </c>
      <c r="N983" s="27">
        <f t="shared" si="202"/>
        <v>0</v>
      </c>
      <c r="O983" s="27">
        <f t="shared" si="203"/>
        <v>0</v>
      </c>
    </row>
    <row r="984" spans="1:15" ht="13.2" x14ac:dyDescent="0.25">
      <c r="A984" s="13" t="s">
        <v>545</v>
      </c>
      <c r="B984" s="17">
        <f t="shared" si="206"/>
        <v>75361</v>
      </c>
      <c r="C984" s="5">
        <f>125</f>
        <v>125</v>
      </c>
      <c r="D984" s="6">
        <f t="shared" si="196"/>
        <v>116949.18</v>
      </c>
      <c r="E984" s="6">
        <f t="shared" si="197"/>
        <v>3.8879587777777775</v>
      </c>
      <c r="F984" s="6">
        <f>SUM($D$8:D984)</f>
        <v>54367647.840000056</v>
      </c>
      <c r="G984" s="6">
        <f t="shared" si="198"/>
        <v>383050.82</v>
      </c>
      <c r="H984" s="23">
        <f t="shared" si="199"/>
        <v>-0.21610164000000001</v>
      </c>
      <c r="I984" s="31">
        <f t="shared" si="204"/>
        <v>0.99308474751999998</v>
      </c>
      <c r="J984" s="16">
        <f t="shared" si="200"/>
        <v>188.88797792194723</v>
      </c>
      <c r="K984" s="24" t="s">
        <v>545</v>
      </c>
      <c r="L984" s="25">
        <f t="shared" si="205"/>
        <v>76581</v>
      </c>
      <c r="M984" s="26">
        <f t="shared" si="201"/>
        <v>0</v>
      </c>
      <c r="N984" s="27">
        <f t="shared" si="202"/>
        <v>0</v>
      </c>
      <c r="O984" s="27">
        <f t="shared" si="203"/>
        <v>0</v>
      </c>
    </row>
    <row r="985" spans="1:15" ht="13.2" x14ac:dyDescent="0.25">
      <c r="A985" s="13" t="s">
        <v>770</v>
      </c>
      <c r="B985" s="17">
        <f t="shared" si="206"/>
        <v>75391</v>
      </c>
      <c r="C985" s="5">
        <f>125</f>
        <v>125</v>
      </c>
      <c r="D985" s="6">
        <f t="shared" si="196"/>
        <v>117074.18</v>
      </c>
      <c r="E985" s="6">
        <f t="shared" si="197"/>
        <v>4.8625352777777771</v>
      </c>
      <c r="F985" s="6">
        <f>SUM($D$8:D985)</f>
        <v>54484722.020000055</v>
      </c>
      <c r="G985" s="6">
        <f t="shared" si="198"/>
        <v>382925.82</v>
      </c>
      <c r="H985" s="23">
        <f t="shared" si="199"/>
        <v>-0.21585164000000001</v>
      </c>
      <c r="I985" s="31">
        <f t="shared" si="204"/>
        <v>0.99309274751999999</v>
      </c>
      <c r="J985" s="16">
        <f t="shared" si="200"/>
        <v>189.2825357563988</v>
      </c>
      <c r="K985" s="24" t="s">
        <v>770</v>
      </c>
      <c r="L985" s="25">
        <f t="shared" si="205"/>
        <v>76611</v>
      </c>
      <c r="M985" s="26">
        <f t="shared" si="201"/>
        <v>0</v>
      </c>
      <c r="N985" s="27">
        <f t="shared" si="202"/>
        <v>0</v>
      </c>
      <c r="O985" s="27">
        <f t="shared" si="203"/>
        <v>0</v>
      </c>
    </row>
    <row r="986" spans="1:15" ht="13.2" x14ac:dyDescent="0.25">
      <c r="A986" s="13" t="s">
        <v>771</v>
      </c>
      <c r="B986" s="17">
        <f t="shared" si="206"/>
        <v>75422</v>
      </c>
      <c r="C986" s="5">
        <f>125</f>
        <v>125</v>
      </c>
      <c r="D986" s="6">
        <f t="shared" si="196"/>
        <v>117199.18</v>
      </c>
      <c r="E986" s="6">
        <f t="shared" si="197"/>
        <v>5.8381534444444441</v>
      </c>
      <c r="F986" s="6">
        <f>SUM($D$8:D986)</f>
        <v>54601921.200000055</v>
      </c>
      <c r="G986" s="6">
        <f t="shared" si="198"/>
        <v>382800.82</v>
      </c>
      <c r="H986" s="23">
        <f t="shared" si="199"/>
        <v>-0.21560164000000004</v>
      </c>
      <c r="I986" s="31">
        <f t="shared" si="204"/>
        <v>0.99310074751999999</v>
      </c>
      <c r="J986" s="16">
        <f t="shared" si="200"/>
        <v>189.6774331012214</v>
      </c>
      <c r="K986" s="24" t="s">
        <v>771</v>
      </c>
      <c r="L986" s="25">
        <f t="shared" si="205"/>
        <v>76642</v>
      </c>
      <c r="M986" s="26">
        <f t="shared" si="201"/>
        <v>0</v>
      </c>
      <c r="N986" s="27">
        <f t="shared" si="202"/>
        <v>0</v>
      </c>
      <c r="O986" s="27">
        <f t="shared" si="203"/>
        <v>0</v>
      </c>
    </row>
    <row r="987" spans="1:15" ht="13.2" x14ac:dyDescent="0.25">
      <c r="A987" s="13" t="s">
        <v>772</v>
      </c>
      <c r="B987" s="17">
        <f t="shared" si="206"/>
        <v>75452</v>
      </c>
      <c r="C987" s="5">
        <f>125</f>
        <v>125</v>
      </c>
      <c r="D987" s="6">
        <f t="shared" si="196"/>
        <v>117324.18</v>
      </c>
      <c r="E987" s="6">
        <f t="shared" si="197"/>
        <v>6.8148132777777777</v>
      </c>
      <c r="F987" s="6">
        <f>SUM($D$8:D987)</f>
        <v>54719245.380000055</v>
      </c>
      <c r="G987" s="6">
        <f t="shared" si="198"/>
        <v>382675.82</v>
      </c>
      <c r="H987" s="23">
        <f t="shared" si="199"/>
        <v>-0.21535164000000004</v>
      </c>
      <c r="I987" s="31">
        <f t="shared" si="204"/>
        <v>0.99310874752</v>
      </c>
      <c r="J987" s="16">
        <f t="shared" si="200"/>
        <v>190.07266958992511</v>
      </c>
      <c r="K987" s="24" t="s">
        <v>772</v>
      </c>
      <c r="L987" s="25">
        <f t="shared" si="205"/>
        <v>76672</v>
      </c>
      <c r="M987" s="26">
        <f t="shared" si="201"/>
        <v>0</v>
      </c>
      <c r="N987" s="27">
        <f t="shared" si="202"/>
        <v>0</v>
      </c>
      <c r="O987" s="27">
        <f t="shared" si="203"/>
        <v>0</v>
      </c>
    </row>
    <row r="988" spans="1:15" ht="13.2" x14ac:dyDescent="0.25">
      <c r="A988" s="13" t="s">
        <v>773</v>
      </c>
      <c r="B988" s="17">
        <f t="shared" si="206"/>
        <v>75483</v>
      </c>
      <c r="C988" s="5">
        <f>125</f>
        <v>125</v>
      </c>
      <c r="D988" s="6">
        <f t="shared" si="196"/>
        <v>117449.18</v>
      </c>
      <c r="E988" s="6">
        <f t="shared" si="197"/>
        <v>7.7925147777777779</v>
      </c>
      <c r="F988" s="6">
        <f>SUM($D$8:D988)</f>
        <v>54836694.560000055</v>
      </c>
      <c r="G988" s="6">
        <f t="shared" si="198"/>
        <v>382550.82</v>
      </c>
      <c r="H988" s="23">
        <f t="shared" si="199"/>
        <v>-0.21510164000000004</v>
      </c>
      <c r="I988" s="31">
        <f t="shared" si="204"/>
        <v>0.99311674752000001</v>
      </c>
      <c r="J988" s="16">
        <f t="shared" si="200"/>
        <v>190.46824485621099</v>
      </c>
      <c r="K988" s="24" t="s">
        <v>773</v>
      </c>
      <c r="L988" s="25">
        <f t="shared" si="205"/>
        <v>76703</v>
      </c>
      <c r="M988" s="26">
        <f t="shared" si="201"/>
        <v>0</v>
      </c>
      <c r="N988" s="27">
        <f t="shared" si="202"/>
        <v>0</v>
      </c>
      <c r="O988" s="27">
        <f t="shared" si="203"/>
        <v>0</v>
      </c>
    </row>
    <row r="989" spans="1:15" ht="13.2" x14ac:dyDescent="0.25">
      <c r="A989" s="13" t="s">
        <v>544</v>
      </c>
      <c r="B989" s="17">
        <f t="shared" si="206"/>
        <v>75514</v>
      </c>
      <c r="C989" s="5">
        <f>125</f>
        <v>125</v>
      </c>
      <c r="D989" s="6">
        <f t="shared" ref="D989:D1015" si="207">C989+D988+IF(MONTH(B989)=1,ROUND(E988,2),0)</f>
        <v>117574.18</v>
      </c>
      <c r="E989" s="6">
        <f t="shared" ref="E989:E1015" si="208">MAX(0,IF(MONTH(B989)=1,0,E988)+(D989-C989)*$C$5*30/360+C989*$C$5*(30-DAY(B989))/360)</f>
        <v>8.7712579444444447</v>
      </c>
      <c r="F989" s="6">
        <f>SUM($D$8:D989)</f>
        <v>54954268.740000054</v>
      </c>
      <c r="G989" s="6">
        <f t="shared" ref="G989:G1015" si="209">MAX($C$2-D989,50%*$C$2)</f>
        <v>382425.82</v>
      </c>
      <c r="H989" s="23">
        <f t="shared" ref="H989:H1015" si="210">D989/$C$2-$H$3</f>
        <v>-0.21485164000000004</v>
      </c>
      <c r="I989" s="31">
        <f t="shared" si="204"/>
        <v>0.99312474752000002</v>
      </c>
      <c r="J989" s="16">
        <f t="shared" ref="J989:J1015" si="211">(200*$M$5*I989)/(G989/750+$H$2*G989*G989/(F989+3*G989))</f>
        <v>190.8641585339746</v>
      </c>
      <c r="K989" s="24" t="s">
        <v>544</v>
      </c>
      <c r="L989" s="25">
        <f t="shared" si="205"/>
        <v>76734</v>
      </c>
      <c r="M989" s="26">
        <f t="shared" ref="M989:M1015" si="212">MIN($M$5,-N988-O988)</f>
        <v>0</v>
      </c>
      <c r="N989" s="27">
        <f t="shared" ref="N989:N1015" si="213">M989+N988+O988</f>
        <v>0</v>
      </c>
      <c r="O989" s="27">
        <f t="shared" ref="O989:O1015" si="214">N989*$M$6/12</f>
        <v>0</v>
      </c>
    </row>
    <row r="990" spans="1:15" ht="13.2" x14ac:dyDescent="0.25">
      <c r="A990" s="13" t="s">
        <v>545</v>
      </c>
      <c r="B990" s="17">
        <f t="shared" si="206"/>
        <v>75544</v>
      </c>
      <c r="C990" s="5">
        <f>125</f>
        <v>125</v>
      </c>
      <c r="D990" s="6">
        <f t="shared" si="207"/>
        <v>117699.18</v>
      </c>
      <c r="E990" s="6">
        <f t="shared" si="208"/>
        <v>9.7510427777777782</v>
      </c>
      <c r="F990" s="6">
        <f>SUM($D$8:D990)</f>
        <v>55071967.920000054</v>
      </c>
      <c r="G990" s="6">
        <f t="shared" si="209"/>
        <v>382300.82</v>
      </c>
      <c r="H990" s="23">
        <f t="shared" si="210"/>
        <v>-0.21460164000000004</v>
      </c>
      <c r="I990" s="31">
        <f t="shared" si="204"/>
        <v>0.99313274752000003</v>
      </c>
      <c r="J990" s="16">
        <f t="shared" si="211"/>
        <v>191.26041025730942</v>
      </c>
      <c r="K990" s="24" t="s">
        <v>545</v>
      </c>
      <c r="L990" s="25">
        <f t="shared" si="205"/>
        <v>76762</v>
      </c>
      <c r="M990" s="26">
        <f t="shared" si="212"/>
        <v>0</v>
      </c>
      <c r="N990" s="27">
        <f t="shared" si="213"/>
        <v>0</v>
      </c>
      <c r="O990" s="27">
        <f t="shared" si="214"/>
        <v>0</v>
      </c>
    </row>
    <row r="991" spans="1:15" ht="13.2" x14ac:dyDescent="0.25">
      <c r="A991" s="13" t="s">
        <v>544</v>
      </c>
      <c r="B991" s="17">
        <f t="shared" si="206"/>
        <v>75575</v>
      </c>
      <c r="C991" s="5">
        <f>125</f>
        <v>125</v>
      </c>
      <c r="D991" s="6">
        <f t="shared" si="207"/>
        <v>117824.18</v>
      </c>
      <c r="E991" s="6">
        <f t="shared" si="208"/>
        <v>10.731869277777779</v>
      </c>
      <c r="F991" s="6">
        <f>SUM($D$8:D991)</f>
        <v>55189792.100000054</v>
      </c>
      <c r="G991" s="6">
        <f t="shared" si="209"/>
        <v>382175.82</v>
      </c>
      <c r="H991" s="23">
        <f t="shared" si="210"/>
        <v>-0.21435164000000004</v>
      </c>
      <c r="I991" s="31">
        <f t="shared" si="204"/>
        <v>0.99314074752000003</v>
      </c>
      <c r="J991" s="16">
        <f t="shared" si="211"/>
        <v>191.65699966051042</v>
      </c>
      <c r="K991" s="24" t="s">
        <v>544</v>
      </c>
      <c r="L991" s="25">
        <f t="shared" si="205"/>
        <v>76793</v>
      </c>
      <c r="M991" s="26">
        <f t="shared" si="212"/>
        <v>0</v>
      </c>
      <c r="N991" s="27">
        <f t="shared" si="213"/>
        <v>0</v>
      </c>
      <c r="O991" s="27">
        <f t="shared" si="214"/>
        <v>0</v>
      </c>
    </row>
    <row r="992" spans="1:15" ht="13.2" x14ac:dyDescent="0.25">
      <c r="A992" s="13" t="s">
        <v>545</v>
      </c>
      <c r="B992" s="17">
        <f t="shared" si="206"/>
        <v>75605</v>
      </c>
      <c r="C992" s="5">
        <f>125</f>
        <v>125</v>
      </c>
      <c r="D992" s="6">
        <f t="shared" si="207"/>
        <v>117949.18</v>
      </c>
      <c r="E992" s="6">
        <f t="shared" si="208"/>
        <v>11.713737444444446</v>
      </c>
      <c r="F992" s="6">
        <f>SUM($D$8:D992)</f>
        <v>55307741.280000053</v>
      </c>
      <c r="G992" s="6">
        <f t="shared" si="209"/>
        <v>382050.82</v>
      </c>
      <c r="H992" s="23">
        <f t="shared" si="210"/>
        <v>-0.21410164000000004</v>
      </c>
      <c r="I992" s="31">
        <f t="shared" si="204"/>
        <v>0.99314874752000004</v>
      </c>
      <c r="J992" s="16">
        <f t="shared" si="211"/>
        <v>192.05392637807736</v>
      </c>
      <c r="K992" s="24" t="s">
        <v>545</v>
      </c>
      <c r="L992" s="25">
        <f t="shared" si="205"/>
        <v>76823</v>
      </c>
      <c r="M992" s="26">
        <f t="shared" si="212"/>
        <v>0</v>
      </c>
      <c r="N992" s="27">
        <f t="shared" si="213"/>
        <v>0</v>
      </c>
      <c r="O992" s="27">
        <f t="shared" si="214"/>
        <v>0</v>
      </c>
    </row>
    <row r="993" spans="1:15" ht="13.2" x14ac:dyDescent="0.25">
      <c r="A993" s="13" t="s">
        <v>774</v>
      </c>
      <c r="B993" s="17">
        <f t="shared" si="206"/>
        <v>75636</v>
      </c>
      <c r="C993" s="5">
        <f>125</f>
        <v>125</v>
      </c>
      <c r="D993" s="6">
        <f t="shared" si="207"/>
        <v>118085.89</v>
      </c>
      <c r="E993" s="6">
        <f t="shared" si="208"/>
        <v>0.98300741666666669</v>
      </c>
      <c r="F993" s="6">
        <f>SUM($D$8:D993)</f>
        <v>55425827.170000054</v>
      </c>
      <c r="G993" s="6">
        <f t="shared" si="209"/>
        <v>381914.11</v>
      </c>
      <c r="H993" s="23">
        <f t="shared" si="210"/>
        <v>-0.21382822000000001</v>
      </c>
      <c r="I993" s="31">
        <f t="shared" si="204"/>
        <v>0.99315749696</v>
      </c>
      <c r="J993" s="16">
        <f t="shared" si="211"/>
        <v>192.46141612298086</v>
      </c>
      <c r="K993" s="24" t="s">
        <v>774</v>
      </c>
      <c r="L993" s="25">
        <f t="shared" si="205"/>
        <v>76854</v>
      </c>
      <c r="M993" s="26">
        <f t="shared" si="212"/>
        <v>0</v>
      </c>
      <c r="N993" s="27">
        <f t="shared" si="213"/>
        <v>0</v>
      </c>
      <c r="O993" s="27">
        <f t="shared" si="214"/>
        <v>0</v>
      </c>
    </row>
    <row r="994" spans="1:15" ht="13.2" x14ac:dyDescent="0.25">
      <c r="A994" s="13" t="s">
        <v>775</v>
      </c>
      <c r="B994" s="17">
        <f t="shared" si="206"/>
        <v>75665</v>
      </c>
      <c r="C994" s="5">
        <f>125</f>
        <v>125</v>
      </c>
      <c r="D994" s="6">
        <f t="shared" si="207"/>
        <v>118210.89</v>
      </c>
      <c r="E994" s="6">
        <f t="shared" si="208"/>
        <v>1.9671259444444444</v>
      </c>
      <c r="F994" s="6">
        <f>SUM($D$8:D994)</f>
        <v>55544038.060000055</v>
      </c>
      <c r="G994" s="6">
        <f t="shared" si="209"/>
        <v>381789.11</v>
      </c>
      <c r="H994" s="23">
        <f t="shared" si="210"/>
        <v>-0.21357822000000001</v>
      </c>
      <c r="I994" s="31">
        <f t="shared" si="204"/>
        <v>0.99316549696</v>
      </c>
      <c r="J994" s="16">
        <f t="shared" si="211"/>
        <v>192.85906668476889</v>
      </c>
      <c r="K994" s="24" t="s">
        <v>775</v>
      </c>
      <c r="L994" s="25">
        <f t="shared" si="205"/>
        <v>76884</v>
      </c>
      <c r="M994" s="26">
        <f t="shared" si="212"/>
        <v>0</v>
      </c>
      <c r="N994" s="27">
        <f t="shared" si="213"/>
        <v>0</v>
      </c>
      <c r="O994" s="27">
        <f t="shared" si="214"/>
        <v>0</v>
      </c>
    </row>
    <row r="995" spans="1:15" ht="13.2" x14ac:dyDescent="0.25">
      <c r="A995" s="13" t="s">
        <v>776</v>
      </c>
      <c r="B995" s="17">
        <f t="shared" si="206"/>
        <v>75695</v>
      </c>
      <c r="C995" s="5">
        <f>125</f>
        <v>125</v>
      </c>
      <c r="D995" s="6">
        <f t="shared" si="207"/>
        <v>118335.89</v>
      </c>
      <c r="E995" s="6">
        <f t="shared" si="208"/>
        <v>2.9522166944444446</v>
      </c>
      <c r="F995" s="6">
        <f>SUM($D$8:D995)</f>
        <v>55662373.950000055</v>
      </c>
      <c r="G995" s="6">
        <f t="shared" si="209"/>
        <v>381664.11</v>
      </c>
      <c r="H995" s="23">
        <f t="shared" si="210"/>
        <v>-0.21332822000000001</v>
      </c>
      <c r="I995" s="31">
        <f t="shared" si="204"/>
        <v>0.99317349696000001</v>
      </c>
      <c r="J995" s="16">
        <f t="shared" si="211"/>
        <v>193.25705344532432</v>
      </c>
      <c r="K995" s="24" t="s">
        <v>776</v>
      </c>
      <c r="L995" s="25">
        <f t="shared" si="205"/>
        <v>76915</v>
      </c>
      <c r="M995" s="26">
        <f t="shared" si="212"/>
        <v>0</v>
      </c>
      <c r="N995" s="27">
        <f t="shared" si="213"/>
        <v>0</v>
      </c>
      <c r="O995" s="27">
        <f t="shared" si="214"/>
        <v>0</v>
      </c>
    </row>
    <row r="996" spans="1:15" ht="13.2" x14ac:dyDescent="0.25">
      <c r="A996" s="13" t="s">
        <v>777</v>
      </c>
      <c r="B996" s="17">
        <f t="shared" si="206"/>
        <v>75726</v>
      </c>
      <c r="C996" s="5">
        <f>125</f>
        <v>125</v>
      </c>
      <c r="D996" s="6">
        <f t="shared" si="207"/>
        <v>118460.89</v>
      </c>
      <c r="E996" s="6">
        <f t="shared" si="208"/>
        <v>3.9383491111111111</v>
      </c>
      <c r="F996" s="6">
        <f>SUM($D$8:D996)</f>
        <v>55780834.840000056</v>
      </c>
      <c r="G996" s="6">
        <f t="shared" si="209"/>
        <v>381539.11</v>
      </c>
      <c r="H996" s="23">
        <f t="shared" si="210"/>
        <v>-0.21307822000000001</v>
      </c>
      <c r="I996" s="31">
        <f t="shared" si="204"/>
        <v>0.99318149696000002</v>
      </c>
      <c r="J996" s="16">
        <f t="shared" si="211"/>
        <v>193.65537603994417</v>
      </c>
      <c r="K996" s="24" t="s">
        <v>777</v>
      </c>
      <c r="L996" s="25">
        <f t="shared" si="205"/>
        <v>76946</v>
      </c>
      <c r="M996" s="26">
        <f t="shared" si="212"/>
        <v>0</v>
      </c>
      <c r="N996" s="27">
        <f t="shared" si="213"/>
        <v>0</v>
      </c>
      <c r="O996" s="27">
        <f t="shared" si="214"/>
        <v>0</v>
      </c>
    </row>
    <row r="997" spans="1:15" ht="13.2" x14ac:dyDescent="0.25">
      <c r="A997" s="13" t="s">
        <v>544</v>
      </c>
      <c r="B997" s="17">
        <f t="shared" si="206"/>
        <v>75756</v>
      </c>
      <c r="C997" s="5">
        <f>125</f>
        <v>125</v>
      </c>
      <c r="D997" s="6">
        <f t="shared" si="207"/>
        <v>118585.89</v>
      </c>
      <c r="E997" s="6">
        <f t="shared" si="208"/>
        <v>4.9255231944444446</v>
      </c>
      <c r="F997" s="6">
        <f>SUM($D$8:D997)</f>
        <v>55899420.730000056</v>
      </c>
      <c r="G997" s="6">
        <f t="shared" si="209"/>
        <v>381414.11</v>
      </c>
      <c r="H997" s="23">
        <f t="shared" si="210"/>
        <v>-0.21282822000000001</v>
      </c>
      <c r="I997" s="31">
        <f t="shared" si="204"/>
        <v>0.99318949696000003</v>
      </c>
      <c r="J997" s="16">
        <f t="shared" si="211"/>
        <v>194.05403410414817</v>
      </c>
      <c r="K997" s="24" t="s">
        <v>544</v>
      </c>
      <c r="L997" s="25">
        <f t="shared" si="205"/>
        <v>76976</v>
      </c>
      <c r="M997" s="26">
        <f t="shared" si="212"/>
        <v>0</v>
      </c>
      <c r="N997" s="27">
        <f t="shared" si="213"/>
        <v>0</v>
      </c>
      <c r="O997" s="27">
        <f t="shared" si="214"/>
        <v>0</v>
      </c>
    </row>
    <row r="998" spans="1:15" ht="13.2" x14ac:dyDescent="0.25">
      <c r="A998" s="13" t="s">
        <v>545</v>
      </c>
      <c r="B998" s="17">
        <f t="shared" si="206"/>
        <v>75787</v>
      </c>
      <c r="C998" s="5">
        <f>125</f>
        <v>125</v>
      </c>
      <c r="D998" s="6">
        <f t="shared" si="207"/>
        <v>118710.89</v>
      </c>
      <c r="E998" s="6">
        <f t="shared" si="208"/>
        <v>5.9137389444444448</v>
      </c>
      <c r="F998" s="6">
        <f>SUM($D$8:D998)</f>
        <v>56018131.620000057</v>
      </c>
      <c r="G998" s="6">
        <f t="shared" si="209"/>
        <v>381289.11</v>
      </c>
      <c r="H998" s="23">
        <f t="shared" si="210"/>
        <v>-0.21257822000000001</v>
      </c>
      <c r="I998" s="31">
        <f t="shared" si="204"/>
        <v>0.99319749696000004</v>
      </c>
      <c r="J998" s="16">
        <f t="shared" si="211"/>
        <v>194.45302727368232</v>
      </c>
      <c r="K998" s="24" t="s">
        <v>545</v>
      </c>
      <c r="L998" s="25">
        <f t="shared" si="205"/>
        <v>77007</v>
      </c>
      <c r="M998" s="26">
        <f t="shared" si="212"/>
        <v>0</v>
      </c>
      <c r="N998" s="27">
        <f t="shared" si="213"/>
        <v>0</v>
      </c>
      <c r="O998" s="27">
        <f t="shared" si="214"/>
        <v>0</v>
      </c>
    </row>
    <row r="999" spans="1:15" ht="13.2" x14ac:dyDescent="0.25">
      <c r="A999" s="13" t="s">
        <v>544</v>
      </c>
      <c r="B999" s="17">
        <f t="shared" si="206"/>
        <v>75817</v>
      </c>
      <c r="C999" s="5">
        <f>125</f>
        <v>125</v>
      </c>
      <c r="D999" s="6">
        <f t="shared" si="207"/>
        <v>118835.89</v>
      </c>
      <c r="E999" s="6">
        <f t="shared" si="208"/>
        <v>6.9029963611111116</v>
      </c>
      <c r="F999" s="6">
        <f>SUM($D$8:D999)</f>
        <v>56136967.510000058</v>
      </c>
      <c r="G999" s="6">
        <f t="shared" si="209"/>
        <v>381164.11</v>
      </c>
      <c r="H999" s="23">
        <f t="shared" si="210"/>
        <v>-0.21232822000000001</v>
      </c>
      <c r="I999" s="31">
        <f t="shared" si="204"/>
        <v>0.99320549696000004</v>
      </c>
      <c r="J999" s="16">
        <f t="shared" si="211"/>
        <v>194.85235518452205</v>
      </c>
      <c r="K999" s="24" t="s">
        <v>544</v>
      </c>
      <c r="L999" s="25">
        <f t="shared" si="205"/>
        <v>77037</v>
      </c>
      <c r="M999" s="26">
        <f t="shared" si="212"/>
        <v>0</v>
      </c>
      <c r="N999" s="27">
        <f t="shared" si="213"/>
        <v>0</v>
      </c>
      <c r="O999" s="27">
        <f t="shared" si="214"/>
        <v>0</v>
      </c>
    </row>
    <row r="1000" spans="1:15" ht="13.2" x14ac:dyDescent="0.25">
      <c r="A1000" s="13" t="s">
        <v>545</v>
      </c>
      <c r="B1000" s="17">
        <f t="shared" si="206"/>
        <v>75848</v>
      </c>
      <c r="C1000" s="5">
        <f>125</f>
        <v>125</v>
      </c>
      <c r="D1000" s="6">
        <f t="shared" si="207"/>
        <v>118960.89</v>
      </c>
      <c r="E1000" s="6">
        <f t="shared" si="208"/>
        <v>7.893295444444445</v>
      </c>
      <c r="F1000" s="6">
        <f>SUM($D$8:D1000)</f>
        <v>56255928.400000058</v>
      </c>
      <c r="G1000" s="6">
        <f t="shared" si="209"/>
        <v>381039.11</v>
      </c>
      <c r="H1000" s="23">
        <f t="shared" si="210"/>
        <v>-0.21207822000000001</v>
      </c>
      <c r="I1000" s="31">
        <f t="shared" si="204"/>
        <v>0.99321349696000005</v>
      </c>
      <c r="J1000" s="16">
        <f t="shared" si="211"/>
        <v>195.25201747287571</v>
      </c>
      <c r="K1000" s="24" t="s">
        <v>545</v>
      </c>
      <c r="L1000" s="25">
        <f t="shared" si="205"/>
        <v>77068</v>
      </c>
      <c r="M1000" s="26">
        <f t="shared" si="212"/>
        <v>0</v>
      </c>
      <c r="N1000" s="27">
        <f t="shared" si="213"/>
        <v>0</v>
      </c>
      <c r="O1000" s="27">
        <f t="shared" si="214"/>
        <v>0</v>
      </c>
    </row>
    <row r="1001" spans="1:15" ht="13.2" x14ac:dyDescent="0.25">
      <c r="A1001" s="13" t="s">
        <v>778</v>
      </c>
      <c r="B1001" s="17">
        <f t="shared" si="206"/>
        <v>75879</v>
      </c>
      <c r="C1001" s="5">
        <f>125</f>
        <v>125</v>
      </c>
      <c r="D1001" s="6">
        <f t="shared" si="207"/>
        <v>119085.89</v>
      </c>
      <c r="E1001" s="6">
        <f t="shared" si="208"/>
        <v>8.884636194444445</v>
      </c>
      <c r="F1001" s="6">
        <f>SUM($D$8:D1001)</f>
        <v>56375014.290000059</v>
      </c>
      <c r="G1001" s="6">
        <f t="shared" si="209"/>
        <v>380914.11</v>
      </c>
      <c r="H1001" s="23">
        <f t="shared" si="210"/>
        <v>-0.21182822000000001</v>
      </c>
      <c r="I1001" s="31">
        <f t="shared" ref="I1001:I1020" si="215">1-64*($M$5-0.004*$C$2)/$C$2*H1001</f>
        <v>0.99322149695999995</v>
      </c>
      <c r="J1001" s="16">
        <f t="shared" si="211"/>
        <v>195.65201377518812</v>
      </c>
      <c r="K1001" s="24" t="s">
        <v>778</v>
      </c>
      <c r="L1001" s="25">
        <f t="shared" si="205"/>
        <v>77099</v>
      </c>
      <c r="M1001" s="26">
        <f t="shared" si="212"/>
        <v>0</v>
      </c>
      <c r="N1001" s="27">
        <f t="shared" si="213"/>
        <v>0</v>
      </c>
      <c r="O1001" s="27">
        <f t="shared" si="214"/>
        <v>0</v>
      </c>
    </row>
    <row r="1002" spans="1:15" ht="13.2" x14ac:dyDescent="0.25">
      <c r="A1002" s="13" t="s">
        <v>779</v>
      </c>
      <c r="B1002" s="17">
        <f t="shared" si="206"/>
        <v>75909</v>
      </c>
      <c r="C1002" s="5">
        <f>125</f>
        <v>125</v>
      </c>
      <c r="D1002" s="6">
        <f t="shared" si="207"/>
        <v>119210.89</v>
      </c>
      <c r="E1002" s="6">
        <f t="shared" si="208"/>
        <v>9.8770186111111116</v>
      </c>
      <c r="F1002" s="6">
        <f>SUM($D$8:D1002)</f>
        <v>56494225.180000059</v>
      </c>
      <c r="G1002" s="6">
        <f t="shared" si="209"/>
        <v>380789.11</v>
      </c>
      <c r="H1002" s="23">
        <f t="shared" si="210"/>
        <v>-0.21157822000000001</v>
      </c>
      <c r="I1002" s="31">
        <f t="shared" si="215"/>
        <v>0.99322949695999996</v>
      </c>
      <c r="J1002" s="16">
        <f t="shared" si="211"/>
        <v>196.05234372814408</v>
      </c>
      <c r="K1002" s="24" t="s">
        <v>779</v>
      </c>
      <c r="L1002" s="25">
        <f t="shared" si="205"/>
        <v>77127</v>
      </c>
      <c r="M1002" s="26">
        <f t="shared" si="212"/>
        <v>0</v>
      </c>
      <c r="N1002" s="27">
        <f t="shared" si="213"/>
        <v>0</v>
      </c>
      <c r="O1002" s="27">
        <f t="shared" si="214"/>
        <v>0</v>
      </c>
    </row>
    <row r="1003" spans="1:15" ht="13.2" x14ac:dyDescent="0.25">
      <c r="A1003" s="13" t="s">
        <v>780</v>
      </c>
      <c r="B1003" s="17">
        <f t="shared" si="206"/>
        <v>75940</v>
      </c>
      <c r="C1003" s="5">
        <f>125</f>
        <v>125</v>
      </c>
      <c r="D1003" s="6">
        <f t="shared" si="207"/>
        <v>119335.89</v>
      </c>
      <c r="E1003" s="6">
        <f t="shared" si="208"/>
        <v>10.870442694444446</v>
      </c>
      <c r="F1003" s="6">
        <f>SUM($D$8:D1003)</f>
        <v>56613561.07000006</v>
      </c>
      <c r="G1003" s="6">
        <f t="shared" si="209"/>
        <v>380664.11</v>
      </c>
      <c r="H1003" s="23">
        <f t="shared" si="210"/>
        <v>-0.21132822000000001</v>
      </c>
      <c r="I1003" s="31">
        <f t="shared" si="215"/>
        <v>0.99323749695999997</v>
      </c>
      <c r="J1003" s="16">
        <f t="shared" si="211"/>
        <v>196.45300696867147</v>
      </c>
      <c r="K1003" s="24" t="s">
        <v>780</v>
      </c>
      <c r="L1003" s="25">
        <f t="shared" si="205"/>
        <v>77158</v>
      </c>
      <c r="M1003" s="26">
        <f t="shared" si="212"/>
        <v>0</v>
      </c>
      <c r="N1003" s="27">
        <f t="shared" si="213"/>
        <v>0</v>
      </c>
      <c r="O1003" s="27">
        <f t="shared" si="214"/>
        <v>0</v>
      </c>
    </row>
    <row r="1004" spans="1:15" ht="13.2" x14ac:dyDescent="0.25">
      <c r="A1004" s="13" t="s">
        <v>781</v>
      </c>
      <c r="B1004" s="17">
        <f t="shared" si="206"/>
        <v>75970</v>
      </c>
      <c r="C1004" s="5">
        <f>125</f>
        <v>125</v>
      </c>
      <c r="D1004" s="6">
        <f t="shared" si="207"/>
        <v>119460.89</v>
      </c>
      <c r="E1004" s="6">
        <f t="shared" si="208"/>
        <v>11.864908444444445</v>
      </c>
      <c r="F1004" s="6">
        <f>SUM($D$8:D1004)</f>
        <v>56733021.96000006</v>
      </c>
      <c r="G1004" s="6">
        <f t="shared" si="209"/>
        <v>380539.11</v>
      </c>
      <c r="H1004" s="23">
        <f t="shared" si="210"/>
        <v>-0.21107822000000001</v>
      </c>
      <c r="I1004" s="31">
        <f t="shared" si="215"/>
        <v>0.99324549695999997</v>
      </c>
      <c r="J1004" s="16">
        <f t="shared" si="211"/>
        <v>196.85400313394493</v>
      </c>
      <c r="K1004" s="24" t="s">
        <v>781</v>
      </c>
      <c r="L1004" s="25">
        <f t="shared" si="205"/>
        <v>77188</v>
      </c>
      <c r="M1004" s="26">
        <f t="shared" si="212"/>
        <v>0</v>
      </c>
      <c r="N1004" s="27">
        <f t="shared" si="213"/>
        <v>0</v>
      </c>
      <c r="O1004" s="27">
        <f t="shared" si="214"/>
        <v>0</v>
      </c>
    </row>
    <row r="1005" spans="1:15" ht="13.2" x14ac:dyDescent="0.25">
      <c r="A1005" s="13" t="s">
        <v>544</v>
      </c>
      <c r="B1005" s="17">
        <f t="shared" si="206"/>
        <v>76001</v>
      </c>
      <c r="C1005" s="5">
        <f>125</f>
        <v>125</v>
      </c>
      <c r="D1005" s="6">
        <f t="shared" si="207"/>
        <v>119597.75</v>
      </c>
      <c r="E1005" s="6">
        <f t="shared" si="208"/>
        <v>0.99560625000000014</v>
      </c>
      <c r="F1005" s="6">
        <f>SUM($D$8:D1005)</f>
        <v>56852619.71000006</v>
      </c>
      <c r="G1005" s="6">
        <f t="shared" si="209"/>
        <v>380402.25</v>
      </c>
      <c r="H1005" s="23">
        <f t="shared" si="210"/>
        <v>-0.21080450000000001</v>
      </c>
      <c r="I1005" s="31">
        <f t="shared" si="215"/>
        <v>0.99325425599999995</v>
      </c>
      <c r="J1005" s="16">
        <f t="shared" si="211"/>
        <v>197.26595514001994</v>
      </c>
      <c r="K1005" s="24" t="s">
        <v>544</v>
      </c>
      <c r="L1005" s="25">
        <f t="shared" si="205"/>
        <v>77219</v>
      </c>
      <c r="M1005" s="26">
        <f t="shared" si="212"/>
        <v>0</v>
      </c>
      <c r="N1005" s="27">
        <f t="shared" si="213"/>
        <v>0</v>
      </c>
      <c r="O1005" s="27">
        <f t="shared" si="214"/>
        <v>0</v>
      </c>
    </row>
    <row r="1006" spans="1:15" ht="13.2" x14ac:dyDescent="0.25">
      <c r="A1006" s="13" t="s">
        <v>545</v>
      </c>
      <c r="B1006" s="17">
        <f t="shared" si="206"/>
        <v>76030</v>
      </c>
      <c r="C1006" s="5">
        <f>125</f>
        <v>125</v>
      </c>
      <c r="D1006" s="6">
        <f t="shared" si="207"/>
        <v>119722.75</v>
      </c>
      <c r="E1006" s="6">
        <f t="shared" si="208"/>
        <v>1.9923236111111111</v>
      </c>
      <c r="F1006" s="6">
        <f>SUM($D$8:D1006)</f>
        <v>56972342.46000006</v>
      </c>
      <c r="G1006" s="6">
        <f t="shared" si="209"/>
        <v>380277.25</v>
      </c>
      <c r="H1006" s="23">
        <f t="shared" si="210"/>
        <v>-0.21055450000000001</v>
      </c>
      <c r="I1006" s="31">
        <f t="shared" si="215"/>
        <v>0.99326225599999995</v>
      </c>
      <c r="J1006" s="16">
        <f t="shared" si="211"/>
        <v>197.66766702018066</v>
      </c>
      <c r="K1006" s="24" t="s">
        <v>545</v>
      </c>
      <c r="L1006" s="25">
        <f t="shared" si="205"/>
        <v>77249</v>
      </c>
      <c r="M1006" s="26">
        <f t="shared" si="212"/>
        <v>0</v>
      </c>
      <c r="N1006" s="27">
        <f t="shared" si="213"/>
        <v>0</v>
      </c>
      <c r="O1006" s="27">
        <f t="shared" si="214"/>
        <v>0</v>
      </c>
    </row>
    <row r="1007" spans="1:15" ht="13.2" x14ac:dyDescent="0.25">
      <c r="A1007" s="13" t="s">
        <v>544</v>
      </c>
      <c r="B1007" s="17">
        <f t="shared" si="206"/>
        <v>76061</v>
      </c>
      <c r="C1007" s="5">
        <f>125</f>
        <v>125</v>
      </c>
      <c r="D1007" s="6">
        <f t="shared" si="207"/>
        <v>119847.75</v>
      </c>
      <c r="E1007" s="6">
        <f t="shared" si="208"/>
        <v>2.9900131944444444</v>
      </c>
      <c r="F1007" s="6">
        <f>SUM($D$8:D1007)</f>
        <v>57092190.21000006</v>
      </c>
      <c r="G1007" s="6">
        <f t="shared" si="209"/>
        <v>380152.25</v>
      </c>
      <c r="H1007" s="23">
        <f t="shared" si="210"/>
        <v>-0.21030450000000001</v>
      </c>
      <c r="I1007" s="31">
        <f t="shared" si="215"/>
        <v>0.99327025599999996</v>
      </c>
      <c r="J1007" s="16">
        <f t="shared" si="211"/>
        <v>198.06971071698749</v>
      </c>
      <c r="K1007" s="24" t="s">
        <v>544</v>
      </c>
      <c r="L1007" s="25">
        <f t="shared" si="205"/>
        <v>77280</v>
      </c>
      <c r="M1007" s="26">
        <f t="shared" si="212"/>
        <v>0</v>
      </c>
      <c r="N1007" s="27">
        <f t="shared" si="213"/>
        <v>0</v>
      </c>
      <c r="O1007" s="27">
        <f t="shared" si="214"/>
        <v>0</v>
      </c>
    </row>
    <row r="1008" spans="1:15" ht="13.2" x14ac:dyDescent="0.25">
      <c r="A1008" s="13" t="s">
        <v>545</v>
      </c>
      <c r="B1008" s="17">
        <f t="shared" si="206"/>
        <v>76092</v>
      </c>
      <c r="C1008" s="5">
        <f>125</f>
        <v>125</v>
      </c>
      <c r="D1008" s="6">
        <f t="shared" si="207"/>
        <v>119972.75</v>
      </c>
      <c r="E1008" s="6">
        <f t="shared" si="208"/>
        <v>3.9887444444444444</v>
      </c>
      <c r="F1008" s="6">
        <f>SUM($D$8:D1008)</f>
        <v>57212162.96000006</v>
      </c>
      <c r="G1008" s="6">
        <f t="shared" si="209"/>
        <v>380027.25</v>
      </c>
      <c r="H1008" s="23">
        <f t="shared" si="210"/>
        <v>-0.21005450000000001</v>
      </c>
      <c r="I1008" s="31">
        <f t="shared" si="215"/>
        <v>0.99327825599999997</v>
      </c>
      <c r="J1008" s="16">
        <f t="shared" si="211"/>
        <v>198.4720858685815</v>
      </c>
      <c r="K1008" s="24" t="s">
        <v>545</v>
      </c>
      <c r="L1008" s="25">
        <f t="shared" si="205"/>
        <v>77311</v>
      </c>
      <c r="M1008" s="26">
        <f t="shared" si="212"/>
        <v>0</v>
      </c>
      <c r="N1008" s="27">
        <f t="shared" si="213"/>
        <v>0</v>
      </c>
      <c r="O1008" s="27">
        <f t="shared" si="214"/>
        <v>0</v>
      </c>
    </row>
    <row r="1009" spans="1:15" ht="13.2" x14ac:dyDescent="0.25">
      <c r="A1009" s="13" t="s">
        <v>782</v>
      </c>
      <c r="B1009" s="17">
        <f t="shared" si="206"/>
        <v>76122</v>
      </c>
      <c r="C1009" s="5">
        <f>125</f>
        <v>125</v>
      </c>
      <c r="D1009" s="6">
        <f t="shared" si="207"/>
        <v>120097.75</v>
      </c>
      <c r="E1009" s="6">
        <f t="shared" si="208"/>
        <v>4.9885173611111107</v>
      </c>
      <c r="F1009" s="6">
        <f>SUM($D$8:D1009)</f>
        <v>57332260.71000006</v>
      </c>
      <c r="G1009" s="6">
        <f t="shared" si="209"/>
        <v>379902.25</v>
      </c>
      <c r="H1009" s="23">
        <f t="shared" si="210"/>
        <v>-0.2098045</v>
      </c>
      <c r="I1009" s="31">
        <f t="shared" si="215"/>
        <v>0.99328625599999998</v>
      </c>
      <c r="J1009" s="16">
        <f t="shared" si="211"/>
        <v>198.87479211336765</v>
      </c>
      <c r="K1009" s="24" t="s">
        <v>782</v>
      </c>
      <c r="L1009" s="25">
        <f t="shared" si="205"/>
        <v>77341</v>
      </c>
      <c r="M1009" s="26">
        <f t="shared" si="212"/>
        <v>0</v>
      </c>
      <c r="N1009" s="27">
        <f t="shared" si="213"/>
        <v>0</v>
      </c>
      <c r="O1009" s="27">
        <f t="shared" si="214"/>
        <v>0</v>
      </c>
    </row>
    <row r="1010" spans="1:15" ht="13.2" x14ac:dyDescent="0.25">
      <c r="A1010" s="13" t="s">
        <v>783</v>
      </c>
      <c r="B1010" s="17">
        <f t="shared" si="206"/>
        <v>76153</v>
      </c>
      <c r="C1010" s="5">
        <f>125</f>
        <v>125</v>
      </c>
      <c r="D1010" s="6">
        <f t="shared" si="207"/>
        <v>120222.75</v>
      </c>
      <c r="E1010" s="6">
        <f t="shared" si="208"/>
        <v>5.9893319444444444</v>
      </c>
      <c r="F1010" s="6">
        <f>SUM($D$8:D1010)</f>
        <v>57452483.46000006</v>
      </c>
      <c r="G1010" s="6">
        <f t="shared" si="209"/>
        <v>379777.25</v>
      </c>
      <c r="H1010" s="23">
        <f t="shared" si="210"/>
        <v>-0.2095545</v>
      </c>
      <c r="I1010" s="31">
        <f t="shared" si="215"/>
        <v>0.99329425599999999</v>
      </c>
      <c r="J1010" s="16">
        <f t="shared" si="211"/>
        <v>199.27782909001846</v>
      </c>
      <c r="K1010" s="24" t="s">
        <v>783</v>
      </c>
      <c r="L1010" s="25">
        <f t="shared" si="205"/>
        <v>77372</v>
      </c>
      <c r="M1010" s="26">
        <f t="shared" si="212"/>
        <v>0</v>
      </c>
      <c r="N1010" s="27">
        <f t="shared" si="213"/>
        <v>0</v>
      </c>
      <c r="O1010" s="27">
        <f t="shared" si="214"/>
        <v>0</v>
      </c>
    </row>
    <row r="1011" spans="1:15" ht="13.2" x14ac:dyDescent="0.25">
      <c r="A1011" s="13" t="s">
        <v>784</v>
      </c>
      <c r="B1011" s="17">
        <f t="shared" si="206"/>
        <v>76183</v>
      </c>
      <c r="C1011" s="5">
        <f>125</f>
        <v>125</v>
      </c>
      <c r="D1011" s="6">
        <f t="shared" si="207"/>
        <v>120347.75</v>
      </c>
      <c r="E1011" s="6">
        <f t="shared" si="208"/>
        <v>6.9911881944444438</v>
      </c>
      <c r="F1011" s="6">
        <f>SUM($D$8:D1011)</f>
        <v>57572831.21000006</v>
      </c>
      <c r="G1011" s="6">
        <f t="shared" si="209"/>
        <v>379652.25</v>
      </c>
      <c r="H1011" s="23">
        <f t="shared" si="210"/>
        <v>-0.2093045</v>
      </c>
      <c r="I1011" s="31">
        <f t="shared" si="215"/>
        <v>0.99330225599999999</v>
      </c>
      <c r="J1011" s="16">
        <f t="shared" si="211"/>
        <v>199.68119643747715</v>
      </c>
      <c r="K1011" s="24" t="s">
        <v>784</v>
      </c>
      <c r="L1011" s="25">
        <f t="shared" si="205"/>
        <v>77402</v>
      </c>
      <c r="M1011" s="26">
        <f t="shared" si="212"/>
        <v>0</v>
      </c>
      <c r="N1011" s="27">
        <f t="shared" si="213"/>
        <v>0</v>
      </c>
      <c r="O1011" s="27">
        <f t="shared" si="214"/>
        <v>0</v>
      </c>
    </row>
    <row r="1012" spans="1:15" ht="13.2" x14ac:dyDescent="0.25">
      <c r="A1012" s="13" t="s">
        <v>785</v>
      </c>
      <c r="B1012" s="17">
        <f t="shared" si="206"/>
        <v>76214</v>
      </c>
      <c r="C1012" s="5">
        <f>125</f>
        <v>125</v>
      </c>
      <c r="D1012" s="6">
        <f t="shared" si="207"/>
        <v>120472.75</v>
      </c>
      <c r="E1012" s="6">
        <f t="shared" si="208"/>
        <v>7.9940861111111108</v>
      </c>
      <c r="F1012" s="6">
        <f>SUM($D$8:D1012)</f>
        <v>57693303.96000006</v>
      </c>
      <c r="G1012" s="6">
        <f t="shared" si="209"/>
        <v>379527.25</v>
      </c>
      <c r="H1012" s="23">
        <f t="shared" si="210"/>
        <v>-0.2090545</v>
      </c>
      <c r="I1012" s="31">
        <f t="shared" si="215"/>
        <v>0.993310256</v>
      </c>
      <c r="J1012" s="16">
        <f t="shared" si="211"/>
        <v>200.08489379496092</v>
      </c>
      <c r="K1012" s="24" t="s">
        <v>785</v>
      </c>
      <c r="L1012" s="25">
        <f t="shared" si="205"/>
        <v>77433</v>
      </c>
      <c r="M1012" s="26">
        <f t="shared" si="212"/>
        <v>0</v>
      </c>
      <c r="N1012" s="27">
        <f t="shared" si="213"/>
        <v>0</v>
      </c>
      <c r="O1012" s="27">
        <f t="shared" si="214"/>
        <v>0</v>
      </c>
    </row>
    <row r="1013" spans="1:15" ht="13.2" x14ac:dyDescent="0.25">
      <c r="A1013" s="13" t="s">
        <v>544</v>
      </c>
      <c r="B1013" s="17">
        <f t="shared" si="206"/>
        <v>76245</v>
      </c>
      <c r="C1013" s="5">
        <f>125</f>
        <v>125</v>
      </c>
      <c r="D1013" s="6">
        <f t="shared" si="207"/>
        <v>120597.75</v>
      </c>
      <c r="E1013" s="6">
        <f t="shared" si="208"/>
        <v>8.9980256944444434</v>
      </c>
      <c r="F1013" s="6">
        <f>SUM($D$8:D1013)</f>
        <v>57813901.71000006</v>
      </c>
      <c r="G1013" s="6">
        <f t="shared" si="209"/>
        <v>379402.25</v>
      </c>
      <c r="H1013" s="23">
        <f t="shared" si="210"/>
        <v>-0.2088045</v>
      </c>
      <c r="I1013" s="31">
        <f t="shared" si="215"/>
        <v>0.99331825600000001</v>
      </c>
      <c r="J1013" s="16">
        <f t="shared" si="211"/>
        <v>200.48892080196464</v>
      </c>
      <c r="K1013" s="24" t="s">
        <v>544</v>
      </c>
      <c r="L1013" s="25">
        <f t="shared" si="205"/>
        <v>77464</v>
      </c>
      <c r="M1013" s="26">
        <f t="shared" si="212"/>
        <v>0</v>
      </c>
      <c r="N1013" s="27">
        <f t="shared" si="213"/>
        <v>0</v>
      </c>
      <c r="O1013" s="27">
        <f t="shared" si="214"/>
        <v>0</v>
      </c>
    </row>
    <row r="1014" spans="1:15" ht="13.2" x14ac:dyDescent="0.25">
      <c r="A1014" s="13" t="s">
        <v>545</v>
      </c>
      <c r="B1014" s="17">
        <f t="shared" si="206"/>
        <v>76275</v>
      </c>
      <c r="C1014" s="5">
        <f>125</f>
        <v>125</v>
      </c>
      <c r="D1014" s="6">
        <f t="shared" si="207"/>
        <v>120722.75</v>
      </c>
      <c r="E1014" s="6">
        <f t="shared" si="208"/>
        <v>10.003006944444444</v>
      </c>
      <c r="F1014" s="6">
        <f>SUM($D$8:D1014)</f>
        <v>57934624.46000006</v>
      </c>
      <c r="G1014" s="6">
        <f t="shared" si="209"/>
        <v>379277.25</v>
      </c>
      <c r="H1014" s="23">
        <f t="shared" si="210"/>
        <v>-0.2085545</v>
      </c>
      <c r="I1014" s="31">
        <f t="shared" si="215"/>
        <v>0.99332625600000002</v>
      </c>
      <c r="J1014" s="16">
        <f t="shared" si="211"/>
        <v>200.89327709826389</v>
      </c>
      <c r="K1014" s="24" t="s">
        <v>545</v>
      </c>
      <c r="L1014" s="25">
        <f t="shared" si="205"/>
        <v>77493</v>
      </c>
      <c r="M1014" s="26">
        <f t="shared" si="212"/>
        <v>0</v>
      </c>
      <c r="N1014" s="27">
        <f t="shared" si="213"/>
        <v>0</v>
      </c>
      <c r="O1014" s="27">
        <f t="shared" si="214"/>
        <v>0</v>
      </c>
    </row>
    <row r="1015" spans="1:15" ht="13.2" x14ac:dyDescent="0.25">
      <c r="A1015" s="13" t="s">
        <v>544</v>
      </c>
      <c r="B1015" s="17">
        <f t="shared" si="206"/>
        <v>76306</v>
      </c>
      <c r="C1015" s="5">
        <f>125</f>
        <v>125</v>
      </c>
      <c r="D1015" s="6">
        <f t="shared" si="207"/>
        <v>120847.75</v>
      </c>
      <c r="E1015" s="6">
        <f t="shared" si="208"/>
        <v>11.009029861111109</v>
      </c>
      <c r="F1015" s="6">
        <f>SUM($D$8:D1015)</f>
        <v>58055472.21000006</v>
      </c>
      <c r="G1015" s="6">
        <f t="shared" si="209"/>
        <v>379152.25</v>
      </c>
      <c r="H1015" s="23">
        <f t="shared" si="210"/>
        <v>-0.2083045</v>
      </c>
      <c r="I1015" s="31">
        <f t="shared" si="215"/>
        <v>0.99333425600000003</v>
      </c>
      <c r="J1015" s="16">
        <f t="shared" si="211"/>
        <v>201.29796232391845</v>
      </c>
      <c r="K1015" s="24" t="s">
        <v>544</v>
      </c>
      <c r="L1015" s="25">
        <f t="shared" si="205"/>
        <v>77524</v>
      </c>
      <c r="M1015" s="26">
        <f t="shared" si="212"/>
        <v>0</v>
      </c>
      <c r="N1015" s="27">
        <f t="shared" si="213"/>
        <v>0</v>
      </c>
      <c r="O1015" s="27">
        <f t="shared" si="214"/>
        <v>0</v>
      </c>
    </row>
    <row r="1016" spans="1:15" ht="13.2" x14ac:dyDescent="0.25">
      <c r="A1016" s="13" t="s">
        <v>786</v>
      </c>
      <c r="B1016" s="17">
        <f t="shared" si="206"/>
        <v>76336</v>
      </c>
      <c r="C1016" s="5">
        <f>125</f>
        <v>125</v>
      </c>
      <c r="D1016" s="6">
        <f t="shared" ref="D1016:D1018" si="216">C1016+D1015+IF(MONTH(B1016)=1,ROUND(E1015,2),0)</f>
        <v>120972.75</v>
      </c>
      <c r="E1016" s="6">
        <f t="shared" ref="E1016:E1018" si="217">MAX(0,IF(MONTH(B1016)=1,0,E1015)+(D1016-C1016)*$C$5*30/360+C1016*$C$5*(30-DAY(B1016))/360)</f>
        <v>12.016094444444443</v>
      </c>
      <c r="F1016" s="6">
        <f>SUM($D$8:D1016)</f>
        <v>58176444.96000006</v>
      </c>
      <c r="G1016" s="6">
        <f t="shared" ref="G1016:G1018" si="218">MAX($C$2-D1016,50%*$C$2)</f>
        <v>379027.25</v>
      </c>
      <c r="H1016" s="23">
        <f t="shared" ref="H1016:H1018" si="219">D1016/$C$2-$H$3</f>
        <v>-0.2080545</v>
      </c>
      <c r="I1016" s="31">
        <f t="shared" si="215"/>
        <v>0.99334225600000003</v>
      </c>
      <c r="J1016" s="16">
        <f t="shared" ref="J1016:J1018" si="220">(200*$M$5*I1016)/(G1016/750+$H$2*G1016*G1016/(F1016+3*G1016))</f>
        <v>201.70297611927552</v>
      </c>
      <c r="K1016" s="24" t="s">
        <v>786</v>
      </c>
      <c r="L1016" s="25">
        <f t="shared" si="205"/>
        <v>77554</v>
      </c>
      <c r="M1016" s="26">
        <f t="shared" ref="M1016:M1018" si="221">MIN($M$5,-N1015-O1015)</f>
        <v>0</v>
      </c>
      <c r="N1016" s="27">
        <f t="shared" ref="N1016:N1018" si="222">M1016+N1015+O1015</f>
        <v>0</v>
      </c>
      <c r="O1016" s="27">
        <f t="shared" ref="O1016:O1018" si="223">N1016*$M$6/12</f>
        <v>0</v>
      </c>
    </row>
    <row r="1017" spans="1:15" ht="13.2" x14ac:dyDescent="0.25">
      <c r="A1017" s="13" t="s">
        <v>787</v>
      </c>
      <c r="B1017" s="17">
        <f t="shared" si="206"/>
        <v>76367</v>
      </c>
      <c r="C1017" s="5">
        <f>125</f>
        <v>125</v>
      </c>
      <c r="D1017" s="6">
        <f t="shared" si="216"/>
        <v>121109.77</v>
      </c>
      <c r="E1017" s="6">
        <f t="shared" si="217"/>
        <v>1.0082064166666667</v>
      </c>
      <c r="F1017" s="6">
        <f>SUM($D$8:D1017)</f>
        <v>58297554.730000064</v>
      </c>
      <c r="G1017" s="6">
        <f t="shared" si="218"/>
        <v>378890.23</v>
      </c>
      <c r="H1017" s="23">
        <f t="shared" si="219"/>
        <v>-0.20778046</v>
      </c>
      <c r="I1017" s="31">
        <f t="shared" si="215"/>
        <v>0.99335102527999997</v>
      </c>
      <c r="J1017" s="16">
        <f t="shared" si="220"/>
        <v>202.11935745119607</v>
      </c>
      <c r="K1017" s="24" t="s">
        <v>787</v>
      </c>
      <c r="L1017" s="25">
        <f t="shared" si="205"/>
        <v>77585</v>
      </c>
      <c r="M1017" s="26">
        <f t="shared" si="221"/>
        <v>0</v>
      </c>
      <c r="N1017" s="27">
        <f t="shared" si="222"/>
        <v>0</v>
      </c>
      <c r="O1017" s="27">
        <f t="shared" si="223"/>
        <v>0</v>
      </c>
    </row>
    <row r="1018" spans="1:15" ht="13.2" x14ac:dyDescent="0.25">
      <c r="A1018" s="13" t="s">
        <v>788</v>
      </c>
      <c r="B1018" s="17">
        <f t="shared" si="206"/>
        <v>76396</v>
      </c>
      <c r="C1018" s="5">
        <f>125</f>
        <v>125</v>
      </c>
      <c r="D1018" s="6">
        <f t="shared" si="216"/>
        <v>121234.77</v>
      </c>
      <c r="E1018" s="6">
        <f t="shared" si="217"/>
        <v>2.0175239444444446</v>
      </c>
      <c r="F1018" s="6">
        <f>SUM($D$8:D1018)</f>
        <v>58418789.500000067</v>
      </c>
      <c r="G1018" s="6">
        <f t="shared" si="218"/>
        <v>378765.23</v>
      </c>
      <c r="H1018" s="23">
        <f t="shared" si="219"/>
        <v>-0.20753046</v>
      </c>
      <c r="I1018" s="31">
        <f t="shared" si="215"/>
        <v>0.99335902527999997</v>
      </c>
      <c r="J1018" s="16">
        <f t="shared" si="220"/>
        <v>202.5250789416863</v>
      </c>
      <c r="K1018" s="24" t="s">
        <v>788</v>
      </c>
      <c r="L1018" s="25">
        <f t="shared" si="205"/>
        <v>77615</v>
      </c>
      <c r="M1018" s="26">
        <f t="shared" si="221"/>
        <v>0</v>
      </c>
      <c r="N1018" s="27">
        <f t="shared" si="222"/>
        <v>0</v>
      </c>
      <c r="O1018" s="27">
        <f t="shared" si="223"/>
        <v>0</v>
      </c>
    </row>
    <row r="1019" spans="1:15" ht="13.2" x14ac:dyDescent="0.25">
      <c r="A1019" s="13" t="s">
        <v>789</v>
      </c>
      <c r="B1019" s="17">
        <f t="shared" si="206"/>
        <v>76426</v>
      </c>
      <c r="C1019" s="5">
        <f>125</f>
        <v>125</v>
      </c>
      <c r="D1019" s="6">
        <f t="shared" ref="D1019:D1020" si="224">C1019+D1018+IF(MONTH(B1019)=1,ROUND(E1018,2),0)</f>
        <v>121359.77</v>
      </c>
      <c r="E1019" s="6">
        <f t="shared" ref="E1019:E1020" si="225">MAX(0,IF(MONTH(B1019)=1,0,E1018)+(D1019-C1019)*$C$5*30/360+C1019*$C$5*(30-DAY(B1019))/360)</f>
        <v>3.0278136944444447</v>
      </c>
      <c r="F1019" s="6">
        <f>SUM($D$8:D1019)</f>
        <v>58540149.27000007</v>
      </c>
      <c r="G1019" s="6">
        <f t="shared" ref="G1019:G1020" si="226">MAX($C$2-D1019,50%*$C$2)</f>
        <v>378640.23</v>
      </c>
      <c r="H1019" s="23">
        <f t="shared" ref="H1019:H1020" si="227">D1019/$C$2-$H$3</f>
        <v>-0.20728046</v>
      </c>
      <c r="I1019" s="31">
        <f t="shared" si="215"/>
        <v>0.99336702527999998</v>
      </c>
      <c r="J1019" s="16">
        <f t="shared" ref="J1019:J1020" si="228">(200*$M$5*I1019)/(G1019/750+$H$2*G1019*G1019/(F1019+3*G1019))</f>
        <v>202.93112790276726</v>
      </c>
      <c r="K1019" s="24" t="s">
        <v>789</v>
      </c>
      <c r="L1019" s="25">
        <f t="shared" si="205"/>
        <v>77646</v>
      </c>
      <c r="M1019" s="26">
        <f t="shared" ref="M1019:M1020" si="229">MIN($M$5,-N1018-O1018)</f>
        <v>0</v>
      </c>
      <c r="N1019" s="27">
        <f t="shared" ref="N1019:N1020" si="230">M1019+N1018+O1018</f>
        <v>0</v>
      </c>
      <c r="O1019" s="27">
        <f t="shared" ref="O1019:O1020" si="231">N1019*$M$6/12</f>
        <v>0</v>
      </c>
    </row>
    <row r="1020" spans="1:15" ht="13.2" x14ac:dyDescent="0.25">
      <c r="A1020" s="13" t="s">
        <v>790</v>
      </c>
      <c r="B1020" s="17">
        <f t="shared" si="206"/>
        <v>76457</v>
      </c>
      <c r="C1020" s="5">
        <f>125</f>
        <v>125</v>
      </c>
      <c r="D1020" s="6">
        <f t="shared" si="224"/>
        <v>121484.77</v>
      </c>
      <c r="E1020" s="6">
        <f t="shared" si="225"/>
        <v>4.039145111111111</v>
      </c>
      <c r="F1020" s="6">
        <f>SUM($D$8:D1020)</f>
        <v>58661634.040000074</v>
      </c>
      <c r="G1020" s="6">
        <f t="shared" si="226"/>
        <v>378515.23</v>
      </c>
      <c r="H1020" s="23">
        <f t="shared" si="227"/>
        <v>-0.20703046</v>
      </c>
      <c r="I1020" s="31">
        <f t="shared" si="215"/>
        <v>0.99337502527999999</v>
      </c>
      <c r="J1020" s="16">
        <f t="shared" si="228"/>
        <v>203.3375039759182</v>
      </c>
      <c r="K1020" s="24" t="s">
        <v>790</v>
      </c>
      <c r="L1020" s="25">
        <f t="shared" si="205"/>
        <v>77677</v>
      </c>
      <c r="M1020" s="26">
        <f t="shared" si="229"/>
        <v>0</v>
      </c>
      <c r="N1020" s="27">
        <f t="shared" si="230"/>
        <v>0</v>
      </c>
      <c r="O1020" s="27">
        <f t="shared" si="231"/>
        <v>0</v>
      </c>
    </row>
  </sheetData>
  <phoneticPr fontId="8" type="noConversion"/>
  <printOptions horizontalCentered="1"/>
  <pageMargins left="0.39370078740157483" right="0.39370078740157483" top="0.59055118110236227" bottom="0.55118110236220474" header="0.51181102362204722" footer="0.47244094488188981"/>
  <pageSetup paperSize="9" fitToHeight="0" orientation="landscape" horizontalDpi="1200" verticalDpi="1200" r:id="rId1"/>
  <headerFooter alignWithMargins="0">
    <oddFooter>&amp;R&amp;"Arial"&amp;7&amp;F/&amp;D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2414-E732-4E92-9EC1-E69CB04849A3}">
  <dimension ref="A1:P1020"/>
  <sheetViews>
    <sheetView tabSelected="1" workbookViewId="0">
      <selection activeCell="D15" sqref="D15"/>
    </sheetView>
  </sheetViews>
  <sheetFormatPr baseColWidth="10" defaultColWidth="11.44140625" defaultRowHeight="12.6" x14ac:dyDescent="0.25"/>
  <cols>
    <col min="1" max="1" width="4.6640625" style="1" customWidth="1"/>
    <col min="2" max="2" width="12.109375" style="1" customWidth="1"/>
    <col min="3" max="4" width="11.6640625" style="1" bestFit="1" customWidth="1"/>
    <col min="5" max="5" width="10.88671875" style="1" customWidth="1"/>
    <col min="6" max="6" width="14.33203125" style="1" bestFit="1" customWidth="1"/>
    <col min="7" max="7" width="11.6640625" style="1" bestFit="1" customWidth="1"/>
    <col min="8" max="8" width="10.33203125" style="1" bestFit="1" customWidth="1"/>
    <col min="9" max="9" width="10.33203125" style="1" customWidth="1"/>
    <col min="10" max="10" width="8.44140625" style="1" bestFit="1" customWidth="1"/>
    <col min="11" max="11" width="4.6640625" style="1" customWidth="1"/>
    <col min="12" max="12" width="10.6640625" style="1" customWidth="1"/>
    <col min="13" max="13" width="10.6640625" style="1" bestFit="1" customWidth="1"/>
    <col min="14" max="14" width="13.21875" style="1" customWidth="1"/>
    <col min="15" max="15" width="12.6640625" style="1" bestFit="1" customWidth="1"/>
    <col min="16" max="16" width="11.5546875" customWidth="1"/>
    <col min="17" max="16384" width="11.44140625" style="1"/>
  </cols>
  <sheetData>
    <row r="1" spans="1:15" ht="15.6" x14ac:dyDescent="0.3">
      <c r="A1" s="2" t="s">
        <v>794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2" x14ac:dyDescent="0.25">
      <c r="A2" s="4" t="s">
        <v>201</v>
      </c>
      <c r="B2" s="3"/>
      <c r="C2" s="5">
        <v>200000</v>
      </c>
      <c r="D2" s="18"/>
      <c r="E2" s="3"/>
      <c r="G2" s="4" t="s">
        <v>190</v>
      </c>
      <c r="H2" s="3">
        <v>0.503</v>
      </c>
      <c r="I2" s="3"/>
      <c r="J2" s="3"/>
      <c r="K2" s="3"/>
      <c r="L2" s="3"/>
      <c r="M2" s="3"/>
      <c r="N2" s="3"/>
      <c r="O2" s="3"/>
    </row>
    <row r="3" spans="1:15" ht="12.75" customHeight="1" x14ac:dyDescent="0.3">
      <c r="A3" s="4" t="s">
        <v>211</v>
      </c>
      <c r="B3" s="3"/>
      <c r="C3" s="6">
        <f>C2*H3</f>
        <v>80000</v>
      </c>
      <c r="D3" s="3"/>
      <c r="E3" s="3"/>
      <c r="G3" s="4" t="s">
        <v>191</v>
      </c>
      <c r="H3" s="3">
        <v>0.4</v>
      </c>
      <c r="I3" s="3"/>
      <c r="J3" s="3"/>
      <c r="K3" s="19" t="s">
        <v>0</v>
      </c>
      <c r="L3" s="3"/>
      <c r="M3" s="3"/>
      <c r="N3" s="3"/>
      <c r="O3" s="3"/>
    </row>
    <row r="4" spans="1:15" ht="13.2" x14ac:dyDescent="0.25">
      <c r="A4" s="7" t="s">
        <v>791</v>
      </c>
      <c r="B4" s="8"/>
      <c r="C4" s="35">
        <f>$C$2*0.00025</f>
        <v>50</v>
      </c>
      <c r="D4" s="36" t="s">
        <v>793</v>
      </c>
      <c r="E4" s="3"/>
      <c r="F4" s="9"/>
      <c r="G4" s="4" t="s">
        <v>192</v>
      </c>
      <c r="I4" s="3"/>
      <c r="J4" s="3"/>
      <c r="K4" s="20" t="s">
        <v>213</v>
      </c>
      <c r="M4" s="29">
        <v>3.5</v>
      </c>
      <c r="N4" s="3"/>
    </row>
    <row r="5" spans="1:15" ht="13.2" x14ac:dyDescent="0.25">
      <c r="A5" s="7" t="s">
        <v>202</v>
      </c>
      <c r="B5" s="8"/>
      <c r="C5" s="22">
        <v>1E-4</v>
      </c>
      <c r="D5" s="8"/>
      <c r="E5" s="3"/>
      <c r="F5" s="3"/>
      <c r="G5" s="3"/>
      <c r="H5" s="3"/>
      <c r="I5" s="3"/>
      <c r="J5" s="11" t="s">
        <v>792</v>
      </c>
      <c r="K5" s="20" t="s">
        <v>200</v>
      </c>
      <c r="L5" s="8"/>
      <c r="M5" s="6">
        <f>(($C$2*M4/100)+((C2-C3)*M6))/12</f>
        <v>778.33333333333337</v>
      </c>
      <c r="N5" s="3"/>
    </row>
    <row r="6" spans="1:15" ht="13.2" x14ac:dyDescent="0.25">
      <c r="A6" s="8"/>
      <c r="B6" s="8"/>
      <c r="C6" s="8"/>
      <c r="D6" s="12" t="s">
        <v>206</v>
      </c>
      <c r="E6" s="12" t="s">
        <v>208</v>
      </c>
      <c r="F6" s="12" t="s">
        <v>198</v>
      </c>
      <c r="G6" s="12" t="s">
        <v>204</v>
      </c>
      <c r="H6" s="12" t="s">
        <v>196</v>
      </c>
      <c r="I6" s="12" t="s">
        <v>209</v>
      </c>
      <c r="J6" s="30" t="s">
        <v>194</v>
      </c>
      <c r="K6" s="7" t="s">
        <v>199</v>
      </c>
      <c r="L6" s="3"/>
      <c r="M6" s="22">
        <f>IF(C2&gt;=100000,1.95%,3.5%)</f>
        <v>1.95E-2</v>
      </c>
      <c r="N6" s="3"/>
      <c r="O6" s="28"/>
    </row>
    <row r="7" spans="1:15" x14ac:dyDescent="0.25">
      <c r="A7" s="12" t="s">
        <v>212</v>
      </c>
      <c r="B7" s="12" t="s">
        <v>1</v>
      </c>
      <c r="C7" s="12" t="s">
        <v>2</v>
      </c>
      <c r="D7" s="12" t="s">
        <v>205</v>
      </c>
      <c r="E7" s="12" t="s">
        <v>207</v>
      </c>
      <c r="F7" s="12" t="s">
        <v>189</v>
      </c>
      <c r="G7" s="12" t="s">
        <v>203</v>
      </c>
      <c r="H7" s="12" t="s">
        <v>195</v>
      </c>
      <c r="I7" s="12" t="s">
        <v>210</v>
      </c>
      <c r="J7" s="30" t="s">
        <v>193</v>
      </c>
      <c r="K7" s="12" t="s">
        <v>212</v>
      </c>
      <c r="L7" s="12" t="s">
        <v>1</v>
      </c>
      <c r="M7" s="12" t="s">
        <v>2</v>
      </c>
      <c r="N7" s="12" t="s">
        <v>4</v>
      </c>
      <c r="O7" s="12" t="s">
        <v>3</v>
      </c>
    </row>
    <row r="8" spans="1:15" ht="2.25" customHeight="1" x14ac:dyDescent="0.25">
      <c r="A8" s="13"/>
      <c r="B8" s="14"/>
      <c r="C8" s="5"/>
      <c r="D8" s="6"/>
      <c r="E8" s="6"/>
      <c r="F8" s="6"/>
      <c r="G8" s="6"/>
      <c r="H8" s="6"/>
      <c r="I8" s="6"/>
      <c r="J8" s="6"/>
      <c r="K8" s="21"/>
      <c r="L8" s="14"/>
      <c r="M8" s="10"/>
      <c r="N8" s="15"/>
      <c r="O8" s="6"/>
    </row>
    <row r="9" spans="1:15" ht="13.2" x14ac:dyDescent="0.25">
      <c r="A9" s="13" t="s">
        <v>5</v>
      </c>
      <c r="B9" s="14">
        <v>46023</v>
      </c>
      <c r="C9" s="5">
        <f>-1%*C2+0</f>
        <v>-2000</v>
      </c>
      <c r="D9" s="6">
        <f t="shared" ref="D9:D51" si="0">C9+D8+IF(MONTH(B9)=1,ROUND(E8,2),0)</f>
        <v>-2000</v>
      </c>
      <c r="E9" s="6">
        <f t="shared" ref="E9:E51" si="1">MAX(0,IF(MONTH(B9)=1,0,E8)+(D9-C9)*$C$5*30/360+C9*$C$5*(30-DAY(B9))/360)</f>
        <v>0</v>
      </c>
      <c r="F9" s="6">
        <f>SUM($D$8:D9)</f>
        <v>-2000</v>
      </c>
      <c r="G9" s="6">
        <f t="shared" ref="G9:G51" si="2">MAX($C$2-D9,50%*$C$2)</f>
        <v>202000</v>
      </c>
      <c r="H9" s="23">
        <f t="shared" ref="H9:H51" si="3">D9/$C$2-$H$3</f>
        <v>-0.41000000000000003</v>
      </c>
      <c r="I9" s="31">
        <f t="shared" ref="I9:I72" si="4">1-64*($M$5-0.004*$C$2)/$C$2*H9</f>
        <v>0.99715733333333334</v>
      </c>
      <c r="J9" s="16">
        <f t="shared" ref="J9:J51" si="5">(200*$M$5*I9)/(G9/750+$H$2*G9*G9/(F9+3*G9))</f>
        <v>4.5320726398736602</v>
      </c>
      <c r="K9" s="24" t="s">
        <v>5</v>
      </c>
      <c r="L9" s="14">
        <v>46905</v>
      </c>
      <c r="M9" s="26">
        <f>-(C2-C3)*1</f>
        <v>-120000</v>
      </c>
      <c r="N9" s="27">
        <f>M9</f>
        <v>-120000</v>
      </c>
      <c r="O9" s="27">
        <f>N9*$M$6/12</f>
        <v>-195</v>
      </c>
    </row>
    <row r="10" spans="1:15" ht="13.2" x14ac:dyDescent="0.25">
      <c r="A10" s="13" t="s">
        <v>6</v>
      </c>
      <c r="B10" s="17">
        <f>DATE(YEAR(B9),MONTH(B9)+1,IF(MONTH(B9)=1,28,30))</f>
        <v>46081</v>
      </c>
      <c r="C10" s="5">
        <f>2000</f>
        <v>2000</v>
      </c>
      <c r="D10" s="6">
        <f>C10+D9+IF(MONTH(B10)=1,ROUND(E9,2),0)</f>
        <v>0</v>
      </c>
      <c r="E10" s="6">
        <f>MAX(0,IF(MONTH(B10)=1,0,E9)+(D10-C10)*$C$5*30/360+C10*$C$5*(30-DAY(B10))/360)</f>
        <v>0</v>
      </c>
      <c r="F10" s="6">
        <f>SUM($D$8:D10)</f>
        <v>-2000</v>
      </c>
      <c r="G10" s="6">
        <f>MAX($C$2-D10,50%*$C$2)</f>
        <v>200000</v>
      </c>
      <c r="H10" s="23">
        <f>D10/$C$2-$H$3</f>
        <v>-0.4</v>
      </c>
      <c r="I10" s="31">
        <f>1-64*($M$5-0.004*$C$2)/$C$2*H10</f>
        <v>0.99722666666666671</v>
      </c>
      <c r="J10" s="16">
        <f>(200*$M$5*I10)/(G10/750+$H$2*G10*G10/(F10+3*G10))</f>
        <v>4.5775612490356981</v>
      </c>
      <c r="K10" s="24" t="s">
        <v>6</v>
      </c>
      <c r="L10" s="25">
        <f t="shared" ref="L10:L73" si="6">DATE(YEAR(L9),MONTH(L9)+1,1)</f>
        <v>46935</v>
      </c>
      <c r="M10" s="26">
        <f>MIN($M$5,-N9-O9)</f>
        <v>778.33333333333337</v>
      </c>
      <c r="N10" s="27">
        <f t="shared" ref="N10:N73" si="7">M10+N9+O9</f>
        <v>-119416.66666666667</v>
      </c>
      <c r="O10" s="27">
        <f t="shared" ref="O10:O73" si="8">N10*$M$6/12</f>
        <v>-194.05208333333334</v>
      </c>
    </row>
    <row r="11" spans="1:15" ht="13.2" x14ac:dyDescent="0.25">
      <c r="A11" s="13" t="s">
        <v>7</v>
      </c>
      <c r="B11" s="17">
        <f>DATE(YEAR(B10),MONTH(B10)+1,IF(MONTH(B10)=1,28,30))</f>
        <v>46111</v>
      </c>
      <c r="C11" s="5">
        <v>20</v>
      </c>
      <c r="D11" s="6">
        <f>C11+D10+IF(MONTH(B11)=1,ROUND(E10,2),0)</f>
        <v>20</v>
      </c>
      <c r="E11" s="6">
        <f>MAX(0,IF(MONTH(B11)=1,0,E10)+(D11-C11)*$C$5*30/360+C11*$C$5*(30-DAY(B11))/360)</f>
        <v>0</v>
      </c>
      <c r="F11" s="6">
        <f>SUM($D$8:D11)</f>
        <v>-1980</v>
      </c>
      <c r="G11" s="6">
        <f>MAX($C$2-D11,50%*$C$2)</f>
        <v>199980</v>
      </c>
      <c r="H11" s="23">
        <f>D11/$C$2-$H$3</f>
        <v>-0.39990000000000003</v>
      </c>
      <c r="I11" s="31">
        <f>1-64*($M$5-0.004*$C$2)/$C$2*H11</f>
        <v>0.99722736000000001</v>
      </c>
      <c r="J11" s="16">
        <f>(200*$M$5*I11)/(G11/750+$H$2*G11*G11/(F11+3*G11))</f>
        <v>4.578172636920371</v>
      </c>
      <c r="K11" s="24" t="s">
        <v>7</v>
      </c>
      <c r="L11" s="25">
        <f t="shared" si="6"/>
        <v>46966</v>
      </c>
      <c r="M11" s="26">
        <f t="shared" ref="M10:M73" si="9">MIN($M$5,-N10-O10)</f>
        <v>778.33333333333337</v>
      </c>
      <c r="N11" s="27">
        <f t="shared" si="7"/>
        <v>-118832.38541666667</v>
      </c>
      <c r="O11" s="27">
        <f t="shared" si="8"/>
        <v>-193.10262630208334</v>
      </c>
    </row>
    <row r="12" spans="1:15" ht="13.2" x14ac:dyDescent="0.25">
      <c r="A12" s="13" t="s">
        <v>8</v>
      </c>
      <c r="B12" s="17">
        <f>DATE(YEAR(B11),MONTH(B11)+1,IF(MONTH(B11)=1,28,30))</f>
        <v>46142</v>
      </c>
      <c r="C12" s="5">
        <f>0</f>
        <v>0</v>
      </c>
      <c r="D12" s="6">
        <f>C12+D11+IF(MONTH(B12)=1,ROUND(E11,2),0)</f>
        <v>20</v>
      </c>
      <c r="E12" s="6">
        <f>MAX(0,IF(MONTH(B12)=1,0,E11)+(D12-C12)*$C$5*30/360+C12*$C$5*(30-DAY(B12))/360)</f>
        <v>1.6666666666666666E-4</v>
      </c>
      <c r="F12" s="6">
        <f>SUM($D$8:D12)</f>
        <v>-1960</v>
      </c>
      <c r="G12" s="6">
        <f>MAX($C$2-D12,50%*$C$2)</f>
        <v>199980</v>
      </c>
      <c r="H12" s="23">
        <f>D12/$C$2-$H$3</f>
        <v>-0.39990000000000003</v>
      </c>
      <c r="I12" s="31">
        <f>1-64*($M$5-0.004*$C$2)/$C$2*H12</f>
        <v>0.99722736000000001</v>
      </c>
      <c r="J12" s="16">
        <f>(200*$M$5*I12)/(G12/750+$H$2*G12*G12/(F12+3*G12))</f>
        <v>4.5783245591227448</v>
      </c>
      <c r="K12" s="24" t="s">
        <v>8</v>
      </c>
      <c r="L12" s="25">
        <f t="shared" si="6"/>
        <v>46997</v>
      </c>
      <c r="M12" s="26">
        <f t="shared" si="9"/>
        <v>778.33333333333337</v>
      </c>
      <c r="N12" s="27">
        <f t="shared" si="7"/>
        <v>-118247.15470963543</v>
      </c>
      <c r="O12" s="27">
        <f t="shared" si="8"/>
        <v>-192.15162640315759</v>
      </c>
    </row>
    <row r="13" spans="1:15" ht="13.2" x14ac:dyDescent="0.25">
      <c r="A13" s="13" t="s">
        <v>9</v>
      </c>
      <c r="B13" s="17">
        <f>DATE(YEAR(B12),MONTH(B12)+1,IF(MONTH(B12)=1,28,30))</f>
        <v>46172</v>
      </c>
      <c r="C13" s="5">
        <f>0</f>
        <v>0</v>
      </c>
      <c r="D13" s="6">
        <f>C13+D12+IF(MONTH(B13)=1,ROUND(E12,2),0)</f>
        <v>20</v>
      </c>
      <c r="E13" s="6">
        <f>MAX(0,IF(MONTH(B13)=1,0,E12)+(D13-C13)*$C$5*30/360+C13*$C$5*(30-DAY(B13))/360)</f>
        <v>3.3333333333333332E-4</v>
      </c>
      <c r="F13" s="6">
        <f>SUM($D$8:D13)</f>
        <v>-1940</v>
      </c>
      <c r="G13" s="6">
        <f>MAX($C$2-D13,50%*$C$2)</f>
        <v>199980</v>
      </c>
      <c r="H13" s="23">
        <f>D13/$C$2-$H$3</f>
        <v>-0.39990000000000003</v>
      </c>
      <c r="I13" s="31">
        <f>1-64*($M$5-0.004*$C$2)/$C$2*H13</f>
        <v>0.99722736000000001</v>
      </c>
      <c r="J13" s="16">
        <f>(200*$M$5*I13)/(G13/750+$H$2*G13*G13/(F13+3*G13))</f>
        <v>4.5784764812452021</v>
      </c>
      <c r="K13" s="24" t="s">
        <v>9</v>
      </c>
      <c r="L13" s="25">
        <f t="shared" si="6"/>
        <v>47027</v>
      </c>
      <c r="M13" s="26">
        <f t="shared" si="9"/>
        <v>778.33333333333337</v>
      </c>
      <c r="N13" s="27">
        <f t="shared" si="7"/>
        <v>-117660.97300270526</v>
      </c>
      <c r="O13" s="27">
        <f t="shared" si="8"/>
        <v>-191.19908112939603</v>
      </c>
    </row>
    <row r="14" spans="1:15" ht="13.2" x14ac:dyDescent="0.25">
      <c r="A14" s="13" t="s">
        <v>10</v>
      </c>
      <c r="B14" s="17">
        <f t="shared" ref="B14:B28" si="10">DATE(YEAR(B13),MONTH(B13)+1,IF(MONTH(B13)=1,28,30))</f>
        <v>46203</v>
      </c>
      <c r="C14" s="5">
        <f>0</f>
        <v>0</v>
      </c>
      <c r="D14" s="6">
        <f t="shared" ref="D14:D28" si="11">C14+D13+IF(MONTH(B14)=1,ROUND(E13,2),0)</f>
        <v>20</v>
      </c>
      <c r="E14" s="6">
        <f t="shared" ref="E14:E28" si="12">MAX(0,IF(MONTH(B14)=1,0,E13)+(D14-C14)*$C$5*30/360+C14*$C$5*(30-DAY(B14))/360)</f>
        <v>5.0000000000000001E-4</v>
      </c>
      <c r="F14" s="6">
        <f>SUM($D$8:D14)</f>
        <v>-1920</v>
      </c>
      <c r="G14" s="6">
        <f t="shared" ref="G14:G28" si="13">MAX($C$2-D14,50%*$C$2)</f>
        <v>199980</v>
      </c>
      <c r="H14" s="23">
        <f t="shared" ref="H14:H28" si="14">D14/$C$2-$H$3</f>
        <v>-0.39990000000000003</v>
      </c>
      <c r="I14" s="31">
        <f t="shared" ref="I14:I77" si="15">1-64*($M$5-0.004*$C$2)/$C$2*H14</f>
        <v>0.99722736000000001</v>
      </c>
      <c r="J14" s="16">
        <f t="shared" ref="J14:J28" si="16">(200*$M$5*I14)/(G14/750+$H$2*G14*G14/(F14+3*G14))</f>
        <v>4.578628403287742</v>
      </c>
      <c r="K14" s="24" t="s">
        <v>10</v>
      </c>
      <c r="L14" s="25">
        <f t="shared" si="6"/>
        <v>47058</v>
      </c>
      <c r="M14" s="26">
        <f t="shared" si="9"/>
        <v>778.33333333333337</v>
      </c>
      <c r="N14" s="27">
        <f t="shared" si="7"/>
        <v>-117073.83875050132</v>
      </c>
      <c r="O14" s="27">
        <f t="shared" si="8"/>
        <v>-190.24498796956468</v>
      </c>
    </row>
    <row r="15" spans="1:15" ht="13.2" x14ac:dyDescent="0.25">
      <c r="A15" s="13" t="s">
        <v>11</v>
      </c>
      <c r="B15" s="17">
        <f t="shared" si="10"/>
        <v>46233</v>
      </c>
      <c r="C15" s="5">
        <f>0</f>
        <v>0</v>
      </c>
      <c r="D15" s="6">
        <f t="shared" si="11"/>
        <v>20</v>
      </c>
      <c r="E15" s="6">
        <f t="shared" si="12"/>
        <v>6.6666666666666664E-4</v>
      </c>
      <c r="F15" s="6">
        <f>SUM($D$8:D15)</f>
        <v>-1900</v>
      </c>
      <c r="G15" s="6">
        <f t="shared" si="13"/>
        <v>199980</v>
      </c>
      <c r="H15" s="23">
        <f t="shared" si="14"/>
        <v>-0.39990000000000003</v>
      </c>
      <c r="I15" s="31">
        <f t="shared" si="15"/>
        <v>0.99722736000000001</v>
      </c>
      <c r="J15" s="16">
        <f t="shared" si="16"/>
        <v>4.5787803252503672</v>
      </c>
      <c r="K15" s="24" t="s">
        <v>11</v>
      </c>
      <c r="L15" s="25">
        <f t="shared" si="6"/>
        <v>47088</v>
      </c>
      <c r="M15" s="26">
        <f t="shared" si="9"/>
        <v>778.33333333333337</v>
      </c>
      <c r="N15" s="27">
        <f t="shared" si="7"/>
        <v>-116485.75040513756</v>
      </c>
      <c r="O15" s="27">
        <f t="shared" si="8"/>
        <v>-189.28934440834851</v>
      </c>
    </row>
    <row r="16" spans="1:15" ht="13.2" x14ac:dyDescent="0.25">
      <c r="A16" s="13" t="s">
        <v>12</v>
      </c>
      <c r="B16" s="17">
        <f t="shared" si="10"/>
        <v>46264</v>
      </c>
      <c r="C16" s="5">
        <f>0</f>
        <v>0</v>
      </c>
      <c r="D16" s="6">
        <f t="shared" si="11"/>
        <v>20</v>
      </c>
      <c r="E16" s="6">
        <f t="shared" si="12"/>
        <v>8.3333333333333328E-4</v>
      </c>
      <c r="F16" s="6">
        <f>SUM($D$8:D16)</f>
        <v>-1880</v>
      </c>
      <c r="G16" s="6">
        <f t="shared" si="13"/>
        <v>199980</v>
      </c>
      <c r="H16" s="23">
        <f t="shared" si="14"/>
        <v>-0.39990000000000003</v>
      </c>
      <c r="I16" s="31">
        <f t="shared" si="15"/>
        <v>0.99722736000000001</v>
      </c>
      <c r="J16" s="16">
        <f t="shared" si="16"/>
        <v>4.5789322471330749</v>
      </c>
      <c r="K16" s="24" t="s">
        <v>12</v>
      </c>
      <c r="L16" s="25">
        <f t="shared" si="6"/>
        <v>47119</v>
      </c>
      <c r="M16" s="26">
        <f t="shared" si="9"/>
        <v>778.33333333333337</v>
      </c>
      <c r="N16" s="27">
        <f t="shared" si="7"/>
        <v>-115896.70641621258</v>
      </c>
      <c r="O16" s="27">
        <f t="shared" si="8"/>
        <v>-188.33214792634544</v>
      </c>
    </row>
    <row r="17" spans="1:15" ht="13.2" x14ac:dyDescent="0.25">
      <c r="A17" s="13" t="s">
        <v>13</v>
      </c>
      <c r="B17" s="17">
        <f t="shared" si="10"/>
        <v>46295</v>
      </c>
      <c r="C17" s="5">
        <f>0</f>
        <v>0</v>
      </c>
      <c r="D17" s="6">
        <f t="shared" si="11"/>
        <v>20</v>
      </c>
      <c r="E17" s="6">
        <f t="shared" si="12"/>
        <v>1E-3</v>
      </c>
      <c r="F17" s="6">
        <f>SUM($D$8:D17)</f>
        <v>-1860</v>
      </c>
      <c r="G17" s="6">
        <f t="shared" si="13"/>
        <v>199980</v>
      </c>
      <c r="H17" s="23">
        <f t="shared" si="14"/>
        <v>-0.39990000000000003</v>
      </c>
      <c r="I17" s="31">
        <f t="shared" si="15"/>
        <v>0.99722736000000001</v>
      </c>
      <c r="J17" s="16">
        <f t="shared" si="16"/>
        <v>4.5790841689358652</v>
      </c>
      <c r="K17" s="24" t="s">
        <v>13</v>
      </c>
      <c r="L17" s="25">
        <f t="shared" si="6"/>
        <v>47150</v>
      </c>
      <c r="M17" s="26">
        <f t="shared" si="9"/>
        <v>778.33333333333337</v>
      </c>
      <c r="N17" s="27">
        <f t="shared" si="7"/>
        <v>-115306.70523080559</v>
      </c>
      <c r="O17" s="27">
        <f t="shared" si="8"/>
        <v>-187.37339600005907</v>
      </c>
    </row>
    <row r="18" spans="1:15" ht="13.2" x14ac:dyDescent="0.25">
      <c r="A18" s="13" t="s">
        <v>14</v>
      </c>
      <c r="B18" s="17">
        <f t="shared" si="10"/>
        <v>46325</v>
      </c>
      <c r="C18" s="5">
        <f>0</f>
        <v>0</v>
      </c>
      <c r="D18" s="6">
        <f t="shared" si="11"/>
        <v>20</v>
      </c>
      <c r="E18" s="6">
        <f t="shared" si="12"/>
        <v>1.1666666666666668E-3</v>
      </c>
      <c r="F18" s="6">
        <f>SUM($D$8:D18)</f>
        <v>-1840</v>
      </c>
      <c r="G18" s="6">
        <f t="shared" si="13"/>
        <v>199980</v>
      </c>
      <c r="H18" s="23">
        <f t="shared" si="14"/>
        <v>-0.39990000000000003</v>
      </c>
      <c r="I18" s="31">
        <f t="shared" si="15"/>
        <v>0.99722736000000001</v>
      </c>
      <c r="J18" s="16">
        <f t="shared" si="16"/>
        <v>4.5792360906587408</v>
      </c>
      <c r="K18" s="24" t="s">
        <v>14</v>
      </c>
      <c r="L18" s="25">
        <f t="shared" si="6"/>
        <v>47178</v>
      </c>
      <c r="M18" s="26">
        <f t="shared" si="9"/>
        <v>778.33333333333337</v>
      </c>
      <c r="N18" s="27">
        <f t="shared" si="7"/>
        <v>-114715.74529347231</v>
      </c>
      <c r="O18" s="27">
        <f t="shared" si="8"/>
        <v>-186.4130861018925</v>
      </c>
    </row>
    <row r="19" spans="1:15" ht="13.2" x14ac:dyDescent="0.25">
      <c r="A19" s="13" t="s">
        <v>15</v>
      </c>
      <c r="B19" s="17">
        <f t="shared" si="10"/>
        <v>46356</v>
      </c>
      <c r="C19" s="5">
        <f>0</f>
        <v>0</v>
      </c>
      <c r="D19" s="6">
        <f t="shared" si="11"/>
        <v>20</v>
      </c>
      <c r="E19" s="6">
        <f t="shared" si="12"/>
        <v>1.3333333333333335E-3</v>
      </c>
      <c r="F19" s="6">
        <f>SUM($D$8:D19)</f>
        <v>-1820</v>
      </c>
      <c r="G19" s="6">
        <f t="shared" si="13"/>
        <v>199980</v>
      </c>
      <c r="H19" s="23">
        <f t="shared" si="14"/>
        <v>-0.39990000000000003</v>
      </c>
      <c r="I19" s="31">
        <f t="shared" si="15"/>
        <v>0.99722736000000001</v>
      </c>
      <c r="J19" s="16">
        <f t="shared" si="16"/>
        <v>4.5793880123017008</v>
      </c>
      <c r="K19" s="24" t="s">
        <v>15</v>
      </c>
      <c r="L19" s="25">
        <f t="shared" si="6"/>
        <v>47209</v>
      </c>
      <c r="M19" s="26">
        <f t="shared" si="9"/>
        <v>778.33333333333337</v>
      </c>
      <c r="N19" s="27">
        <f t="shared" si="7"/>
        <v>-114123.82504624088</v>
      </c>
      <c r="O19" s="27">
        <f t="shared" si="8"/>
        <v>-185.45121570014143</v>
      </c>
    </row>
    <row r="20" spans="1:15" ht="13.2" x14ac:dyDescent="0.25">
      <c r="A20" s="13" t="s">
        <v>16</v>
      </c>
      <c r="B20" s="17">
        <f t="shared" si="10"/>
        <v>46386</v>
      </c>
      <c r="C20" s="5">
        <f>0</f>
        <v>0</v>
      </c>
      <c r="D20" s="6">
        <f t="shared" si="11"/>
        <v>20</v>
      </c>
      <c r="E20" s="6">
        <f t="shared" si="12"/>
        <v>1.5000000000000002E-3</v>
      </c>
      <c r="F20" s="6">
        <f>SUM($D$8:D20)</f>
        <v>-1800</v>
      </c>
      <c r="G20" s="6">
        <f t="shared" si="13"/>
        <v>199980</v>
      </c>
      <c r="H20" s="23">
        <f t="shared" si="14"/>
        <v>-0.39990000000000003</v>
      </c>
      <c r="I20" s="31">
        <f t="shared" si="15"/>
        <v>0.99722736000000001</v>
      </c>
      <c r="J20" s="16">
        <f t="shared" si="16"/>
        <v>4.5795399338647442</v>
      </c>
      <c r="K20" s="24" t="s">
        <v>16</v>
      </c>
      <c r="L20" s="25">
        <f t="shared" si="6"/>
        <v>47239</v>
      </c>
      <c r="M20" s="26">
        <f t="shared" si="9"/>
        <v>778.33333333333337</v>
      </c>
      <c r="N20" s="27">
        <f t="shared" si="7"/>
        <v>-113530.94292860769</v>
      </c>
      <c r="O20" s="27">
        <f t="shared" si="8"/>
        <v>-184.48778225898749</v>
      </c>
    </row>
    <row r="21" spans="1:15" ht="13.2" x14ac:dyDescent="0.25">
      <c r="A21" s="13" t="s">
        <v>17</v>
      </c>
      <c r="B21" s="17">
        <f t="shared" si="10"/>
        <v>46417</v>
      </c>
      <c r="C21" s="5">
        <f>0</f>
        <v>0</v>
      </c>
      <c r="D21" s="6">
        <f t="shared" si="11"/>
        <v>20</v>
      </c>
      <c r="E21" s="6">
        <f t="shared" si="12"/>
        <v>1.6666666666666666E-4</v>
      </c>
      <c r="F21" s="6">
        <f>SUM($D$8:D21)</f>
        <v>-1780</v>
      </c>
      <c r="G21" s="6">
        <f t="shared" si="13"/>
        <v>199980</v>
      </c>
      <c r="H21" s="23">
        <f t="shared" si="14"/>
        <v>-0.39990000000000003</v>
      </c>
      <c r="I21" s="31">
        <f t="shared" si="15"/>
        <v>0.99722736000000001</v>
      </c>
      <c r="J21" s="16">
        <f t="shared" si="16"/>
        <v>4.5796918553478712</v>
      </c>
      <c r="K21" s="24" t="s">
        <v>17</v>
      </c>
      <c r="L21" s="25">
        <f t="shared" si="6"/>
        <v>47270</v>
      </c>
      <c r="M21" s="26">
        <f t="shared" si="9"/>
        <v>778.33333333333337</v>
      </c>
      <c r="N21" s="27">
        <f t="shared" si="7"/>
        <v>-112937.09737753336</v>
      </c>
      <c r="O21" s="27">
        <f t="shared" si="8"/>
        <v>-183.52278323849168</v>
      </c>
    </row>
    <row r="22" spans="1:15" ht="13.2" x14ac:dyDescent="0.25">
      <c r="A22" s="13" t="s">
        <v>18</v>
      </c>
      <c r="B22" s="17">
        <f t="shared" si="10"/>
        <v>46446</v>
      </c>
      <c r="C22" s="5">
        <f>0</f>
        <v>0</v>
      </c>
      <c r="D22" s="6">
        <f t="shared" si="11"/>
        <v>20</v>
      </c>
      <c r="E22" s="6">
        <f t="shared" si="12"/>
        <v>3.3333333333333332E-4</v>
      </c>
      <c r="F22" s="6">
        <f>SUM($D$8:D22)</f>
        <v>-1760</v>
      </c>
      <c r="G22" s="6">
        <f t="shared" si="13"/>
        <v>199980</v>
      </c>
      <c r="H22" s="23">
        <f t="shared" si="14"/>
        <v>-0.39990000000000003</v>
      </c>
      <c r="I22" s="31">
        <f t="shared" si="15"/>
        <v>0.99722736000000001</v>
      </c>
      <c r="J22" s="16">
        <f t="shared" si="16"/>
        <v>4.5798437767510825</v>
      </c>
      <c r="K22" s="24" t="s">
        <v>18</v>
      </c>
      <c r="L22" s="25">
        <f t="shared" si="6"/>
        <v>47300</v>
      </c>
      <c r="M22" s="26">
        <f t="shared" si="9"/>
        <v>778.33333333333337</v>
      </c>
      <c r="N22" s="27">
        <f t="shared" si="7"/>
        <v>-112342.28682743851</v>
      </c>
      <c r="O22" s="27">
        <f t="shared" si="8"/>
        <v>-182.5562160945876</v>
      </c>
    </row>
    <row r="23" spans="1:15" ht="13.2" x14ac:dyDescent="0.25">
      <c r="A23" s="13" t="s">
        <v>19</v>
      </c>
      <c r="B23" s="17">
        <f t="shared" si="10"/>
        <v>46476</v>
      </c>
      <c r="C23" s="5">
        <f>0</f>
        <v>0</v>
      </c>
      <c r="D23" s="6">
        <f t="shared" si="11"/>
        <v>20</v>
      </c>
      <c r="E23" s="6">
        <f t="shared" si="12"/>
        <v>5.0000000000000001E-4</v>
      </c>
      <c r="F23" s="6">
        <f>SUM($D$8:D23)</f>
        <v>-1740</v>
      </c>
      <c r="G23" s="6">
        <f t="shared" si="13"/>
        <v>199980</v>
      </c>
      <c r="H23" s="23">
        <f t="shared" si="14"/>
        <v>-0.39990000000000003</v>
      </c>
      <c r="I23" s="31">
        <f t="shared" si="15"/>
        <v>0.99722736000000001</v>
      </c>
      <c r="J23" s="16">
        <f t="shared" si="16"/>
        <v>4.5799956980743772</v>
      </c>
      <c r="K23" s="24" t="s">
        <v>19</v>
      </c>
      <c r="L23" s="25">
        <f t="shared" si="6"/>
        <v>47331</v>
      </c>
      <c r="M23" s="26">
        <f t="shared" si="9"/>
        <v>778.33333333333337</v>
      </c>
      <c r="N23" s="27">
        <f t="shared" si="7"/>
        <v>-111746.50971019977</v>
      </c>
      <c r="O23" s="27">
        <f t="shared" si="8"/>
        <v>-181.58807827907461</v>
      </c>
    </row>
    <row r="24" spans="1:15" ht="13.2" x14ac:dyDescent="0.25">
      <c r="A24" s="13" t="s">
        <v>20</v>
      </c>
      <c r="B24" s="17">
        <f t="shared" si="10"/>
        <v>46507</v>
      </c>
      <c r="C24" s="5">
        <f>0</f>
        <v>0</v>
      </c>
      <c r="D24" s="6">
        <f t="shared" si="11"/>
        <v>20</v>
      </c>
      <c r="E24" s="6">
        <f t="shared" si="12"/>
        <v>6.6666666666666664E-4</v>
      </c>
      <c r="F24" s="6">
        <f>SUM($D$8:D24)</f>
        <v>-1720</v>
      </c>
      <c r="G24" s="6">
        <f t="shared" si="13"/>
        <v>199980</v>
      </c>
      <c r="H24" s="23">
        <f t="shared" si="14"/>
        <v>-0.39990000000000003</v>
      </c>
      <c r="I24" s="31">
        <f t="shared" si="15"/>
        <v>0.99722736000000001</v>
      </c>
      <c r="J24" s="16">
        <f t="shared" si="16"/>
        <v>4.5801476193177573</v>
      </c>
      <c r="K24" s="24" t="s">
        <v>20</v>
      </c>
      <c r="L24" s="25">
        <f t="shared" si="6"/>
        <v>47362</v>
      </c>
      <c r="M24" s="26">
        <f t="shared" si="9"/>
        <v>778.33333333333337</v>
      </c>
      <c r="N24" s="27">
        <f t="shared" si="7"/>
        <v>-111149.76445514552</v>
      </c>
      <c r="O24" s="27">
        <f t="shared" si="8"/>
        <v>-180.61836723961144</v>
      </c>
    </row>
    <row r="25" spans="1:15" ht="13.2" x14ac:dyDescent="0.25">
      <c r="A25" s="13" t="s">
        <v>21</v>
      </c>
      <c r="B25" s="17">
        <f t="shared" si="10"/>
        <v>46537</v>
      </c>
      <c r="C25" s="5">
        <f>0</f>
        <v>0</v>
      </c>
      <c r="D25" s="6">
        <f t="shared" si="11"/>
        <v>20</v>
      </c>
      <c r="E25" s="6">
        <f t="shared" si="12"/>
        <v>8.3333333333333328E-4</v>
      </c>
      <c r="F25" s="6">
        <f>SUM($D$8:D25)</f>
        <v>-1700</v>
      </c>
      <c r="G25" s="6">
        <f t="shared" si="13"/>
        <v>199980</v>
      </c>
      <c r="H25" s="23">
        <f t="shared" si="14"/>
        <v>-0.39990000000000003</v>
      </c>
      <c r="I25" s="31">
        <f t="shared" si="15"/>
        <v>0.99722736000000001</v>
      </c>
      <c r="J25" s="16">
        <f t="shared" si="16"/>
        <v>4.5802995404812217</v>
      </c>
      <c r="K25" s="24" t="s">
        <v>21</v>
      </c>
      <c r="L25" s="25">
        <f t="shared" si="6"/>
        <v>47392</v>
      </c>
      <c r="M25" s="26">
        <f t="shared" si="9"/>
        <v>778.33333333333337</v>
      </c>
      <c r="N25" s="27">
        <f t="shared" si="7"/>
        <v>-110552.0494890518</v>
      </c>
      <c r="O25" s="27">
        <f t="shared" si="8"/>
        <v>-179.64708041970917</v>
      </c>
    </row>
    <row r="26" spans="1:15" ht="13.2" x14ac:dyDescent="0.25">
      <c r="A26" s="13" t="s">
        <v>22</v>
      </c>
      <c r="B26" s="17">
        <f t="shared" si="10"/>
        <v>46568</v>
      </c>
      <c r="C26" s="5">
        <f>0</f>
        <v>0</v>
      </c>
      <c r="D26" s="6">
        <f t="shared" si="11"/>
        <v>20</v>
      </c>
      <c r="E26" s="6">
        <f t="shared" si="12"/>
        <v>1E-3</v>
      </c>
      <c r="F26" s="6">
        <f>SUM($D$8:D26)</f>
        <v>-1680</v>
      </c>
      <c r="G26" s="6">
        <f t="shared" si="13"/>
        <v>199980</v>
      </c>
      <c r="H26" s="23">
        <f t="shared" si="14"/>
        <v>-0.39990000000000003</v>
      </c>
      <c r="I26" s="31">
        <f t="shared" si="15"/>
        <v>0.99722736000000001</v>
      </c>
      <c r="J26" s="16">
        <f t="shared" si="16"/>
        <v>4.5804514615647687</v>
      </c>
      <c r="K26" s="24" t="s">
        <v>22</v>
      </c>
      <c r="L26" s="25">
        <f t="shared" si="6"/>
        <v>47423</v>
      </c>
      <c r="M26" s="26">
        <f t="shared" si="9"/>
        <v>778.33333333333337</v>
      </c>
      <c r="N26" s="27">
        <f t="shared" si="7"/>
        <v>-109953.36323613819</v>
      </c>
      <c r="O26" s="27">
        <f t="shared" si="8"/>
        <v>-178.67421525872456</v>
      </c>
    </row>
    <row r="27" spans="1:15" ht="13.2" x14ac:dyDescent="0.25">
      <c r="A27" s="13" t="s">
        <v>23</v>
      </c>
      <c r="B27" s="17">
        <f t="shared" si="10"/>
        <v>46598</v>
      </c>
      <c r="C27" s="5">
        <f>0</f>
        <v>0</v>
      </c>
      <c r="D27" s="6">
        <f t="shared" si="11"/>
        <v>20</v>
      </c>
      <c r="E27" s="6">
        <f t="shared" si="12"/>
        <v>1.1666666666666668E-3</v>
      </c>
      <c r="F27" s="6">
        <f>SUM($D$8:D27)</f>
        <v>-1660</v>
      </c>
      <c r="G27" s="6">
        <f t="shared" si="13"/>
        <v>199980</v>
      </c>
      <c r="H27" s="23">
        <f t="shared" si="14"/>
        <v>-0.39990000000000003</v>
      </c>
      <c r="I27" s="31">
        <f t="shared" si="15"/>
        <v>0.99722736000000001</v>
      </c>
      <c r="J27" s="16">
        <f t="shared" si="16"/>
        <v>4.5806033825684009</v>
      </c>
      <c r="K27" s="24" t="s">
        <v>23</v>
      </c>
      <c r="L27" s="25">
        <f t="shared" si="6"/>
        <v>47453</v>
      </c>
      <c r="M27" s="26">
        <f t="shared" si="9"/>
        <v>778.33333333333337</v>
      </c>
      <c r="N27" s="27">
        <f t="shared" si="7"/>
        <v>-109353.70411806359</v>
      </c>
      <c r="O27" s="27">
        <f t="shared" si="8"/>
        <v>-177.69976919185333</v>
      </c>
    </row>
    <row r="28" spans="1:15" ht="13.2" x14ac:dyDescent="0.25">
      <c r="A28" s="13" t="s">
        <v>24</v>
      </c>
      <c r="B28" s="17">
        <f t="shared" si="10"/>
        <v>46629</v>
      </c>
      <c r="C28" s="5">
        <f>0</f>
        <v>0</v>
      </c>
      <c r="D28" s="6">
        <f t="shared" si="11"/>
        <v>20</v>
      </c>
      <c r="E28" s="6">
        <f t="shared" si="12"/>
        <v>1.3333333333333335E-3</v>
      </c>
      <c r="F28" s="6">
        <f>SUM($D$8:D28)</f>
        <v>-1640</v>
      </c>
      <c r="G28" s="6">
        <f t="shared" si="13"/>
        <v>199980</v>
      </c>
      <c r="H28" s="23">
        <f t="shared" si="14"/>
        <v>-0.39990000000000003</v>
      </c>
      <c r="I28" s="31">
        <f t="shared" si="15"/>
        <v>0.99722736000000001</v>
      </c>
      <c r="J28" s="16">
        <f t="shared" si="16"/>
        <v>4.5807553034921185</v>
      </c>
      <c r="K28" s="24" t="s">
        <v>24</v>
      </c>
      <c r="L28" s="25">
        <f t="shared" si="6"/>
        <v>47484</v>
      </c>
      <c r="M28" s="26">
        <f t="shared" si="9"/>
        <v>778.33333333333337</v>
      </c>
      <c r="N28" s="27">
        <f t="shared" si="7"/>
        <v>-108753.07055392211</v>
      </c>
      <c r="O28" s="27">
        <f t="shared" si="8"/>
        <v>-176.72373965012343</v>
      </c>
    </row>
    <row r="29" spans="1:15" ht="13.2" x14ac:dyDescent="0.25">
      <c r="A29" s="13" t="s">
        <v>25</v>
      </c>
      <c r="B29" s="17">
        <f t="shared" ref="B29:B92" si="17">DATE(YEAR(B28),MONTH(B28)+1,IF(MONTH(B28)=1,28,30))</f>
        <v>46660</v>
      </c>
      <c r="C29" s="5">
        <f>0</f>
        <v>0</v>
      </c>
      <c r="D29" s="6">
        <f t="shared" ref="D29:D92" si="18">C29+D28+IF(MONTH(B29)=1,ROUND(E28,2),0)</f>
        <v>20</v>
      </c>
      <c r="E29" s="6">
        <f t="shared" ref="E29:E92" si="19">MAX(0,IF(MONTH(B29)=1,0,E28)+(D29-C29)*$C$5*30/360+C29*$C$5*(30-DAY(B29))/360)</f>
        <v>1.5000000000000002E-3</v>
      </c>
      <c r="F29" s="6">
        <f>SUM($D$8:D29)</f>
        <v>-1620</v>
      </c>
      <c r="G29" s="6">
        <f t="shared" ref="G29:G92" si="20">MAX($C$2-D29,50%*$C$2)</f>
        <v>199980</v>
      </c>
      <c r="H29" s="23">
        <f t="shared" ref="H29:H92" si="21">D29/$C$2-$H$3</f>
        <v>-0.39990000000000003</v>
      </c>
      <c r="I29" s="31">
        <f t="shared" si="15"/>
        <v>0.99722736000000001</v>
      </c>
      <c r="J29" s="16">
        <f t="shared" ref="J29:J92" si="22">(200*$M$5*I29)/(G29/750+$H$2*G29*G29/(F29+3*G29))</f>
        <v>4.5809072243359195</v>
      </c>
      <c r="K29" s="24" t="s">
        <v>25</v>
      </c>
      <c r="L29" s="25">
        <f t="shared" si="6"/>
        <v>47515</v>
      </c>
      <c r="M29" s="26">
        <f t="shared" si="9"/>
        <v>778.33333333333337</v>
      </c>
      <c r="N29" s="27">
        <f t="shared" si="7"/>
        <v>-108151.46096023891</v>
      </c>
      <c r="O29" s="27">
        <f t="shared" si="8"/>
        <v>-175.74612406038821</v>
      </c>
    </row>
    <row r="30" spans="1:15" ht="13.2" x14ac:dyDescent="0.25">
      <c r="A30" s="13" t="s">
        <v>26</v>
      </c>
      <c r="B30" s="17">
        <f t="shared" si="17"/>
        <v>46690</v>
      </c>
      <c r="C30" s="5">
        <f>0</f>
        <v>0</v>
      </c>
      <c r="D30" s="6">
        <f t="shared" si="18"/>
        <v>20</v>
      </c>
      <c r="E30" s="6">
        <f t="shared" si="19"/>
        <v>1.666666666666667E-3</v>
      </c>
      <c r="F30" s="6">
        <f>SUM($D$8:D30)</f>
        <v>-1600</v>
      </c>
      <c r="G30" s="6">
        <f t="shared" si="20"/>
        <v>199980</v>
      </c>
      <c r="H30" s="23">
        <f t="shared" si="21"/>
        <v>-0.39990000000000003</v>
      </c>
      <c r="I30" s="31">
        <f t="shared" si="15"/>
        <v>0.99722736000000001</v>
      </c>
      <c r="J30" s="16">
        <f t="shared" si="22"/>
        <v>4.5810591450998057</v>
      </c>
      <c r="K30" s="24" t="s">
        <v>26</v>
      </c>
      <c r="L30" s="25">
        <f t="shared" si="6"/>
        <v>47543</v>
      </c>
      <c r="M30" s="26">
        <f t="shared" si="9"/>
        <v>778.33333333333337</v>
      </c>
      <c r="N30" s="27">
        <f t="shared" si="7"/>
        <v>-107548.87375096597</v>
      </c>
      <c r="O30" s="27">
        <f t="shared" si="8"/>
        <v>-174.76691984531968</v>
      </c>
    </row>
    <row r="31" spans="1:15" ht="13.2" x14ac:dyDescent="0.25">
      <c r="A31" s="13" t="s">
        <v>27</v>
      </c>
      <c r="B31" s="17">
        <f t="shared" si="17"/>
        <v>46721</v>
      </c>
      <c r="C31" s="5">
        <f>0</f>
        <v>0</v>
      </c>
      <c r="D31" s="6">
        <f t="shared" si="18"/>
        <v>20</v>
      </c>
      <c r="E31" s="6">
        <f t="shared" si="19"/>
        <v>1.8333333333333337E-3</v>
      </c>
      <c r="F31" s="6">
        <f>SUM($D$8:D31)</f>
        <v>-1580</v>
      </c>
      <c r="G31" s="6">
        <f t="shared" si="20"/>
        <v>199980</v>
      </c>
      <c r="H31" s="23">
        <f t="shared" si="21"/>
        <v>-0.39990000000000003</v>
      </c>
      <c r="I31" s="31">
        <f t="shared" si="15"/>
        <v>0.99722736000000001</v>
      </c>
      <c r="J31" s="16">
        <f t="shared" si="22"/>
        <v>4.5812110657837763</v>
      </c>
      <c r="K31" s="24" t="s">
        <v>27</v>
      </c>
      <c r="L31" s="25">
        <f t="shared" si="6"/>
        <v>47574</v>
      </c>
      <c r="M31" s="26">
        <f t="shared" si="9"/>
        <v>778.33333333333337</v>
      </c>
      <c r="N31" s="27">
        <f t="shared" si="7"/>
        <v>-106945.30733747796</v>
      </c>
      <c r="O31" s="27">
        <f t="shared" si="8"/>
        <v>-173.7861244234017</v>
      </c>
    </row>
    <row r="32" spans="1:15" ht="13.2" x14ac:dyDescent="0.25">
      <c r="A32" s="13" t="s">
        <v>28</v>
      </c>
      <c r="B32" s="17">
        <f t="shared" si="17"/>
        <v>46751</v>
      </c>
      <c r="C32" s="5">
        <f>0</f>
        <v>0</v>
      </c>
      <c r="D32" s="6">
        <f t="shared" si="18"/>
        <v>20</v>
      </c>
      <c r="E32" s="6">
        <f t="shared" si="19"/>
        <v>2.0000000000000005E-3</v>
      </c>
      <c r="F32" s="6">
        <f>SUM($D$8:D32)</f>
        <v>-1560</v>
      </c>
      <c r="G32" s="6">
        <f t="shared" si="20"/>
        <v>199980</v>
      </c>
      <c r="H32" s="23">
        <f t="shared" si="21"/>
        <v>-0.39990000000000003</v>
      </c>
      <c r="I32" s="31">
        <f t="shared" si="15"/>
        <v>0.99722736000000001</v>
      </c>
      <c r="J32" s="16">
        <f t="shared" si="22"/>
        <v>4.5813629863878322</v>
      </c>
      <c r="K32" s="24" t="s">
        <v>28</v>
      </c>
      <c r="L32" s="25">
        <f t="shared" si="6"/>
        <v>47604</v>
      </c>
      <c r="M32" s="26">
        <f t="shared" si="9"/>
        <v>778.33333333333337</v>
      </c>
      <c r="N32" s="27">
        <f t="shared" si="7"/>
        <v>-106340.76012856804</v>
      </c>
      <c r="O32" s="27">
        <f t="shared" si="8"/>
        <v>-172.80373520892306</v>
      </c>
    </row>
    <row r="33" spans="1:15" ht="13.2" x14ac:dyDescent="0.25">
      <c r="A33" s="13" t="s">
        <v>29</v>
      </c>
      <c r="B33" s="17">
        <f t="shared" si="17"/>
        <v>46782</v>
      </c>
      <c r="C33" s="5">
        <f>0</f>
        <v>0</v>
      </c>
      <c r="D33" s="6">
        <f t="shared" si="18"/>
        <v>20</v>
      </c>
      <c r="E33" s="6">
        <f t="shared" si="19"/>
        <v>1.6666666666666666E-4</v>
      </c>
      <c r="F33" s="6">
        <f>SUM($D$8:D33)</f>
        <v>-1540</v>
      </c>
      <c r="G33" s="6">
        <f t="shared" si="20"/>
        <v>199980</v>
      </c>
      <c r="H33" s="23">
        <f t="shared" si="21"/>
        <v>-0.39990000000000003</v>
      </c>
      <c r="I33" s="31">
        <f t="shared" si="15"/>
        <v>0.99722736000000001</v>
      </c>
      <c r="J33" s="16">
        <f t="shared" si="22"/>
        <v>4.5815149069119716</v>
      </c>
      <c r="K33" s="24" t="s">
        <v>29</v>
      </c>
      <c r="L33" s="25">
        <f t="shared" si="6"/>
        <v>47635</v>
      </c>
      <c r="M33" s="26">
        <f t="shared" si="9"/>
        <v>778.33333333333337</v>
      </c>
      <c r="N33" s="27">
        <f t="shared" si="7"/>
        <v>-105735.23053044363</v>
      </c>
      <c r="O33" s="27">
        <f t="shared" si="8"/>
        <v>-171.81974961197091</v>
      </c>
    </row>
    <row r="34" spans="1:15" ht="13.2" x14ac:dyDescent="0.25">
      <c r="A34" s="13" t="s">
        <v>30</v>
      </c>
      <c r="B34" s="17">
        <f t="shared" si="17"/>
        <v>46811</v>
      </c>
      <c r="C34" s="5">
        <f>0</f>
        <v>0</v>
      </c>
      <c r="D34" s="6">
        <f t="shared" si="18"/>
        <v>20</v>
      </c>
      <c r="E34" s="6">
        <f t="shared" si="19"/>
        <v>3.3333333333333332E-4</v>
      </c>
      <c r="F34" s="6">
        <f>SUM($D$8:D34)</f>
        <v>-1520</v>
      </c>
      <c r="G34" s="6">
        <f t="shared" si="20"/>
        <v>199980</v>
      </c>
      <c r="H34" s="23">
        <f t="shared" si="21"/>
        <v>-0.39990000000000003</v>
      </c>
      <c r="I34" s="31">
        <f t="shared" si="15"/>
        <v>0.99722736000000001</v>
      </c>
      <c r="J34" s="16">
        <f t="shared" si="22"/>
        <v>4.5816668273561971</v>
      </c>
      <c r="K34" s="24" t="s">
        <v>30</v>
      </c>
      <c r="L34" s="25">
        <f t="shared" si="6"/>
        <v>47665</v>
      </c>
      <c r="M34" s="26">
        <f t="shared" si="9"/>
        <v>778.33333333333337</v>
      </c>
      <c r="N34" s="27">
        <f t="shared" si="7"/>
        <v>-105128.71694672227</v>
      </c>
      <c r="O34" s="27">
        <f t="shared" si="8"/>
        <v>-170.83416503842366</v>
      </c>
    </row>
    <row r="35" spans="1:15" ht="13.2" x14ac:dyDescent="0.25">
      <c r="A35" s="13" t="s">
        <v>31</v>
      </c>
      <c r="B35" s="17">
        <f t="shared" si="17"/>
        <v>46842</v>
      </c>
      <c r="C35" s="5">
        <f>0</f>
        <v>0</v>
      </c>
      <c r="D35" s="6">
        <f t="shared" si="18"/>
        <v>20</v>
      </c>
      <c r="E35" s="6">
        <f t="shared" si="19"/>
        <v>5.0000000000000001E-4</v>
      </c>
      <c r="F35" s="6">
        <f>SUM($D$8:D35)</f>
        <v>-1500</v>
      </c>
      <c r="G35" s="6">
        <f t="shared" si="20"/>
        <v>199980</v>
      </c>
      <c r="H35" s="23">
        <f t="shared" si="21"/>
        <v>-0.39990000000000003</v>
      </c>
      <c r="I35" s="31">
        <f t="shared" si="15"/>
        <v>0.99722736000000001</v>
      </c>
      <c r="J35" s="16">
        <f t="shared" si="22"/>
        <v>4.5818187477205061</v>
      </c>
      <c r="K35" s="24" t="s">
        <v>31</v>
      </c>
      <c r="L35" s="25">
        <f t="shared" si="6"/>
        <v>47696</v>
      </c>
      <c r="M35" s="26">
        <f t="shared" si="9"/>
        <v>778.33333333333337</v>
      </c>
      <c r="N35" s="27">
        <f t="shared" si="7"/>
        <v>-104521.21777842737</v>
      </c>
      <c r="O35" s="27">
        <f t="shared" si="8"/>
        <v>-169.84697888994447</v>
      </c>
    </row>
    <row r="36" spans="1:15" ht="13.2" x14ac:dyDescent="0.25">
      <c r="A36" s="13" t="s">
        <v>32</v>
      </c>
      <c r="B36" s="17">
        <f t="shared" si="17"/>
        <v>46873</v>
      </c>
      <c r="C36" s="5">
        <f>0</f>
        <v>0</v>
      </c>
      <c r="D36" s="6">
        <f t="shared" si="18"/>
        <v>20</v>
      </c>
      <c r="E36" s="6">
        <f t="shared" si="19"/>
        <v>6.6666666666666664E-4</v>
      </c>
      <c r="F36" s="6">
        <f>SUM($D$8:D36)</f>
        <v>-1480</v>
      </c>
      <c r="G36" s="6">
        <f t="shared" si="20"/>
        <v>199980</v>
      </c>
      <c r="H36" s="23">
        <f t="shared" si="21"/>
        <v>-0.39990000000000003</v>
      </c>
      <c r="I36" s="31">
        <f t="shared" si="15"/>
        <v>0.99722736000000001</v>
      </c>
      <c r="J36" s="16">
        <f t="shared" si="22"/>
        <v>4.5819706680049004</v>
      </c>
      <c r="K36" s="24" t="s">
        <v>32</v>
      </c>
      <c r="L36" s="25">
        <f t="shared" si="6"/>
        <v>47727</v>
      </c>
      <c r="M36" s="26">
        <f t="shared" si="9"/>
        <v>778.33333333333337</v>
      </c>
      <c r="N36" s="27">
        <f t="shared" si="7"/>
        <v>-103912.73142398398</v>
      </c>
      <c r="O36" s="27">
        <f t="shared" si="8"/>
        <v>-168.85818856397395</v>
      </c>
    </row>
    <row r="37" spans="1:15" ht="13.2" x14ac:dyDescent="0.25">
      <c r="A37" s="13" t="s">
        <v>33</v>
      </c>
      <c r="B37" s="17">
        <f t="shared" si="17"/>
        <v>46903</v>
      </c>
      <c r="C37" s="5">
        <f>0</f>
        <v>0</v>
      </c>
      <c r="D37" s="6">
        <f t="shared" si="18"/>
        <v>20</v>
      </c>
      <c r="E37" s="6">
        <f t="shared" si="19"/>
        <v>8.3333333333333328E-4</v>
      </c>
      <c r="F37" s="6">
        <f>SUM($D$8:D37)</f>
        <v>-1460</v>
      </c>
      <c r="G37" s="6">
        <f t="shared" si="20"/>
        <v>199980</v>
      </c>
      <c r="H37" s="23">
        <f t="shared" si="21"/>
        <v>-0.39990000000000003</v>
      </c>
      <c r="I37" s="31">
        <f t="shared" si="15"/>
        <v>0.99722736000000001</v>
      </c>
      <c r="J37" s="16">
        <f t="shared" si="22"/>
        <v>4.5821225882093799</v>
      </c>
      <c r="K37" s="24" t="s">
        <v>33</v>
      </c>
      <c r="L37" s="25">
        <f t="shared" si="6"/>
        <v>47757</v>
      </c>
      <c r="M37" s="26">
        <f t="shared" si="9"/>
        <v>778.33333333333337</v>
      </c>
      <c r="N37" s="27">
        <f t="shared" si="7"/>
        <v>-103303.25627921462</v>
      </c>
      <c r="O37" s="27">
        <f t="shared" si="8"/>
        <v>-167.86779145372375</v>
      </c>
    </row>
    <row r="38" spans="1:15" ht="13.2" x14ac:dyDescent="0.25">
      <c r="A38" s="13" t="s">
        <v>34</v>
      </c>
      <c r="B38" s="17">
        <f t="shared" si="17"/>
        <v>46934</v>
      </c>
      <c r="C38" s="5">
        <f>0</f>
        <v>0</v>
      </c>
      <c r="D38" s="6">
        <f t="shared" si="18"/>
        <v>20</v>
      </c>
      <c r="E38" s="6">
        <f t="shared" si="19"/>
        <v>1E-3</v>
      </c>
      <c r="F38" s="6">
        <f>SUM($D$8:D38)</f>
        <v>-1440</v>
      </c>
      <c r="G38" s="6">
        <f t="shared" si="20"/>
        <v>199980</v>
      </c>
      <c r="H38" s="23">
        <f t="shared" si="21"/>
        <v>-0.39990000000000003</v>
      </c>
      <c r="I38" s="31">
        <f t="shared" si="15"/>
        <v>0.99722736000000001</v>
      </c>
      <c r="J38" s="16">
        <f t="shared" si="22"/>
        <v>4.5822745083339456</v>
      </c>
      <c r="K38" s="24" t="s">
        <v>34</v>
      </c>
      <c r="L38" s="25">
        <f t="shared" si="6"/>
        <v>47788</v>
      </c>
      <c r="M38" s="26">
        <f t="shared" si="9"/>
        <v>778.33333333333337</v>
      </c>
      <c r="N38" s="27">
        <f t="shared" si="7"/>
        <v>-102692.79073733502</v>
      </c>
      <c r="O38" s="27">
        <f t="shared" si="8"/>
        <v>-166.87578494816941</v>
      </c>
    </row>
    <row r="39" spans="1:15" ht="13.2" x14ac:dyDescent="0.25">
      <c r="A39" s="13" t="s">
        <v>35</v>
      </c>
      <c r="B39" s="17">
        <f t="shared" si="17"/>
        <v>46964</v>
      </c>
      <c r="C39" s="5">
        <f>0</f>
        <v>0</v>
      </c>
      <c r="D39" s="6">
        <f t="shared" si="18"/>
        <v>20</v>
      </c>
      <c r="E39" s="6">
        <f t="shared" si="19"/>
        <v>1.1666666666666668E-3</v>
      </c>
      <c r="F39" s="6">
        <f>SUM($D$8:D39)</f>
        <v>-1420</v>
      </c>
      <c r="G39" s="6">
        <f t="shared" si="20"/>
        <v>199980</v>
      </c>
      <c r="H39" s="23">
        <f t="shared" si="21"/>
        <v>-0.39990000000000003</v>
      </c>
      <c r="I39" s="31">
        <f t="shared" si="15"/>
        <v>0.99722736000000001</v>
      </c>
      <c r="J39" s="16">
        <f t="shared" si="22"/>
        <v>4.5824264283785947</v>
      </c>
      <c r="K39" s="24" t="s">
        <v>35</v>
      </c>
      <c r="L39" s="25">
        <f t="shared" si="6"/>
        <v>47818</v>
      </c>
      <c r="M39" s="26">
        <f t="shared" si="9"/>
        <v>778.33333333333337</v>
      </c>
      <c r="N39" s="27">
        <f t="shared" si="7"/>
        <v>-102081.33318894985</v>
      </c>
      <c r="O39" s="27">
        <f t="shared" si="8"/>
        <v>-165.8821664320435</v>
      </c>
    </row>
    <row r="40" spans="1:15" ht="13.2" x14ac:dyDescent="0.25">
      <c r="A40" s="13" t="s">
        <v>36</v>
      </c>
      <c r="B40" s="17">
        <f t="shared" si="17"/>
        <v>46995</v>
      </c>
      <c r="C40" s="5">
        <f>0</f>
        <v>0</v>
      </c>
      <c r="D40" s="6">
        <f t="shared" si="18"/>
        <v>20</v>
      </c>
      <c r="E40" s="6">
        <f t="shared" si="19"/>
        <v>1.3333333333333335E-3</v>
      </c>
      <c r="F40" s="6">
        <f>SUM($D$8:D40)</f>
        <v>-1400</v>
      </c>
      <c r="G40" s="6">
        <f t="shared" si="20"/>
        <v>199980</v>
      </c>
      <c r="H40" s="23">
        <f t="shared" si="21"/>
        <v>-0.39990000000000003</v>
      </c>
      <c r="I40" s="31">
        <f t="shared" si="15"/>
        <v>0.99722736000000001</v>
      </c>
      <c r="J40" s="16">
        <f t="shared" si="22"/>
        <v>4.58257834834333</v>
      </c>
      <c r="K40" s="24" t="s">
        <v>36</v>
      </c>
      <c r="L40" s="25">
        <f t="shared" si="6"/>
        <v>47849</v>
      </c>
      <c r="M40" s="26">
        <f t="shared" si="9"/>
        <v>778.33333333333337</v>
      </c>
      <c r="N40" s="27">
        <f t="shared" si="7"/>
        <v>-101468.88202204856</v>
      </c>
      <c r="O40" s="27">
        <f t="shared" si="8"/>
        <v>-164.88693328582892</v>
      </c>
    </row>
    <row r="41" spans="1:15" ht="13.2" x14ac:dyDescent="0.25">
      <c r="A41" s="13" t="s">
        <v>37</v>
      </c>
      <c r="B41" s="17">
        <f t="shared" si="17"/>
        <v>47026</v>
      </c>
      <c r="C41" s="5">
        <f>0</f>
        <v>0</v>
      </c>
      <c r="D41" s="6">
        <f t="shared" si="18"/>
        <v>20</v>
      </c>
      <c r="E41" s="6">
        <f t="shared" si="19"/>
        <v>1.5000000000000002E-3</v>
      </c>
      <c r="F41" s="6">
        <f>SUM($D$8:D41)</f>
        <v>-1380</v>
      </c>
      <c r="G41" s="6">
        <f t="shared" si="20"/>
        <v>199980</v>
      </c>
      <c r="H41" s="23">
        <f t="shared" si="21"/>
        <v>-0.39990000000000003</v>
      </c>
      <c r="I41" s="31">
        <f t="shared" si="15"/>
        <v>0.99722736000000001</v>
      </c>
      <c r="J41" s="16">
        <f t="shared" si="22"/>
        <v>4.5827302682281497</v>
      </c>
      <c r="K41" s="24" t="s">
        <v>37</v>
      </c>
      <c r="L41" s="25">
        <f t="shared" si="6"/>
        <v>47880</v>
      </c>
      <c r="M41" s="26">
        <f t="shared" si="9"/>
        <v>778.33333333333337</v>
      </c>
      <c r="N41" s="27">
        <f t="shared" si="7"/>
        <v>-100855.43562200107</v>
      </c>
      <c r="O41" s="27">
        <f t="shared" si="8"/>
        <v>-163.89008288575172</v>
      </c>
    </row>
    <row r="42" spans="1:15" ht="13.2" x14ac:dyDescent="0.25">
      <c r="A42" s="13" t="s">
        <v>38</v>
      </c>
      <c r="B42" s="17">
        <f t="shared" si="17"/>
        <v>47056</v>
      </c>
      <c r="C42" s="5">
        <f>0</f>
        <v>0</v>
      </c>
      <c r="D42" s="6">
        <f t="shared" si="18"/>
        <v>20</v>
      </c>
      <c r="E42" s="6">
        <f t="shared" si="19"/>
        <v>1.666666666666667E-3</v>
      </c>
      <c r="F42" s="6">
        <f>SUM($D$8:D42)</f>
        <v>-1360</v>
      </c>
      <c r="G42" s="6">
        <f t="shared" si="20"/>
        <v>199980</v>
      </c>
      <c r="H42" s="23">
        <f t="shared" si="21"/>
        <v>-0.39990000000000003</v>
      </c>
      <c r="I42" s="31">
        <f t="shared" si="15"/>
        <v>0.99722736000000001</v>
      </c>
      <c r="J42" s="16">
        <f t="shared" si="22"/>
        <v>4.5828821880330555</v>
      </c>
      <c r="K42" s="24" t="s">
        <v>38</v>
      </c>
      <c r="L42" s="25">
        <f t="shared" si="6"/>
        <v>47908</v>
      </c>
      <c r="M42" s="26">
        <f t="shared" si="9"/>
        <v>778.33333333333337</v>
      </c>
      <c r="N42" s="27">
        <f t="shared" si="7"/>
        <v>-100240.9923715535</v>
      </c>
      <c r="O42" s="27">
        <f t="shared" si="8"/>
        <v>-162.89161260377443</v>
      </c>
    </row>
    <row r="43" spans="1:15" ht="13.2" x14ac:dyDescent="0.25">
      <c r="A43" s="13" t="s">
        <v>39</v>
      </c>
      <c r="B43" s="17">
        <f t="shared" si="17"/>
        <v>47087</v>
      </c>
      <c r="C43" s="5">
        <f>0</f>
        <v>0</v>
      </c>
      <c r="D43" s="6">
        <f t="shared" si="18"/>
        <v>20</v>
      </c>
      <c r="E43" s="6">
        <f t="shared" si="19"/>
        <v>1.8333333333333337E-3</v>
      </c>
      <c r="F43" s="6">
        <f>SUM($D$8:D43)</f>
        <v>-1340</v>
      </c>
      <c r="G43" s="6">
        <f t="shared" si="20"/>
        <v>199980</v>
      </c>
      <c r="H43" s="23">
        <f t="shared" si="21"/>
        <v>-0.39990000000000003</v>
      </c>
      <c r="I43" s="31">
        <f t="shared" si="15"/>
        <v>0.99722736000000001</v>
      </c>
      <c r="J43" s="16">
        <f t="shared" si="22"/>
        <v>4.5830341077580465</v>
      </c>
      <c r="K43" s="24" t="s">
        <v>39</v>
      </c>
      <c r="L43" s="25">
        <f t="shared" si="6"/>
        <v>47939</v>
      </c>
      <c r="M43" s="26">
        <f t="shared" si="9"/>
        <v>778.33333333333337</v>
      </c>
      <c r="N43" s="27">
        <f t="shared" si="7"/>
        <v>-99625.550650823949</v>
      </c>
      <c r="O43" s="27">
        <f t="shared" si="8"/>
        <v>-161.89151980758894</v>
      </c>
    </row>
    <row r="44" spans="1:15" ht="13.2" x14ac:dyDescent="0.25">
      <c r="A44" s="13" t="s">
        <v>40</v>
      </c>
      <c r="B44" s="17">
        <f t="shared" si="17"/>
        <v>47117</v>
      </c>
      <c r="C44" s="5">
        <f>0</f>
        <v>0</v>
      </c>
      <c r="D44" s="6">
        <f t="shared" si="18"/>
        <v>20</v>
      </c>
      <c r="E44" s="6">
        <f t="shared" si="19"/>
        <v>2.0000000000000005E-3</v>
      </c>
      <c r="F44" s="6">
        <f>SUM($D$8:D44)</f>
        <v>-1320</v>
      </c>
      <c r="G44" s="6">
        <f t="shared" si="20"/>
        <v>199980</v>
      </c>
      <c r="H44" s="23">
        <f t="shared" si="21"/>
        <v>-0.39990000000000003</v>
      </c>
      <c r="I44" s="31">
        <f t="shared" si="15"/>
        <v>0.99722736000000001</v>
      </c>
      <c r="J44" s="16">
        <f t="shared" si="22"/>
        <v>4.5831860274031229</v>
      </c>
      <c r="K44" s="24" t="s">
        <v>40</v>
      </c>
      <c r="L44" s="25">
        <f t="shared" si="6"/>
        <v>47969</v>
      </c>
      <c r="M44" s="26">
        <f t="shared" si="9"/>
        <v>778.33333333333337</v>
      </c>
      <c r="N44" s="27">
        <f t="shared" si="7"/>
        <v>-99009.108837298205</v>
      </c>
      <c r="O44" s="27">
        <f t="shared" si="8"/>
        <v>-160.88980186060959</v>
      </c>
    </row>
    <row r="45" spans="1:15" ht="13.2" x14ac:dyDescent="0.25">
      <c r="A45" s="13" t="s">
        <v>41</v>
      </c>
      <c r="B45" s="17">
        <f t="shared" si="17"/>
        <v>47148</v>
      </c>
      <c r="C45" s="5">
        <f>0</f>
        <v>0</v>
      </c>
      <c r="D45" s="6">
        <f t="shared" si="18"/>
        <v>20</v>
      </c>
      <c r="E45" s="6">
        <f t="shared" si="19"/>
        <v>1.6666666666666666E-4</v>
      </c>
      <c r="F45" s="6">
        <f>SUM($D$8:D45)</f>
        <v>-1300</v>
      </c>
      <c r="G45" s="6">
        <f t="shared" si="20"/>
        <v>199980</v>
      </c>
      <c r="H45" s="23">
        <f t="shared" si="21"/>
        <v>-0.39990000000000003</v>
      </c>
      <c r="I45" s="31">
        <f t="shared" si="15"/>
        <v>0.99722736000000001</v>
      </c>
      <c r="J45" s="16">
        <f t="shared" si="22"/>
        <v>4.5833379469682853</v>
      </c>
      <c r="K45" s="24" t="s">
        <v>41</v>
      </c>
      <c r="L45" s="25">
        <f t="shared" si="6"/>
        <v>48000</v>
      </c>
      <c r="M45" s="26">
        <f t="shared" si="9"/>
        <v>778.33333333333337</v>
      </c>
      <c r="N45" s="27">
        <f t="shared" si="7"/>
        <v>-98391.665305825489</v>
      </c>
      <c r="O45" s="27">
        <f t="shared" si="8"/>
        <v>-159.8864561219664</v>
      </c>
    </row>
    <row r="46" spans="1:15" ht="13.2" x14ac:dyDescent="0.25">
      <c r="A46" s="13" t="s">
        <v>42</v>
      </c>
      <c r="B46" s="17">
        <f t="shared" si="17"/>
        <v>47177</v>
      </c>
      <c r="C46" s="5">
        <f>0</f>
        <v>0</v>
      </c>
      <c r="D46" s="6">
        <f t="shared" si="18"/>
        <v>20</v>
      </c>
      <c r="E46" s="6">
        <f t="shared" si="19"/>
        <v>3.3333333333333332E-4</v>
      </c>
      <c r="F46" s="6">
        <f>SUM($D$8:D46)</f>
        <v>-1280</v>
      </c>
      <c r="G46" s="6">
        <f t="shared" si="20"/>
        <v>199980</v>
      </c>
      <c r="H46" s="23">
        <f t="shared" si="21"/>
        <v>-0.39990000000000003</v>
      </c>
      <c r="I46" s="31">
        <f t="shared" si="15"/>
        <v>0.99722736000000001</v>
      </c>
      <c r="J46" s="16">
        <f t="shared" si="22"/>
        <v>4.5834898664535322</v>
      </c>
      <c r="K46" s="24" t="s">
        <v>42</v>
      </c>
      <c r="L46" s="25">
        <f t="shared" si="6"/>
        <v>48030</v>
      </c>
      <c r="M46" s="26">
        <f t="shared" si="9"/>
        <v>778.33333333333337</v>
      </c>
      <c r="N46" s="27">
        <f t="shared" si="7"/>
        <v>-97773.218428614127</v>
      </c>
      <c r="O46" s="27">
        <f t="shared" si="8"/>
        <v>-158.88147994649796</v>
      </c>
    </row>
    <row r="47" spans="1:15" ht="13.2" x14ac:dyDescent="0.25">
      <c r="A47" s="13" t="s">
        <v>43</v>
      </c>
      <c r="B47" s="17">
        <f t="shared" si="17"/>
        <v>47207</v>
      </c>
      <c r="C47" s="5">
        <f>0</f>
        <v>0</v>
      </c>
      <c r="D47" s="6">
        <f t="shared" si="18"/>
        <v>20</v>
      </c>
      <c r="E47" s="6">
        <f t="shared" si="19"/>
        <v>5.0000000000000001E-4</v>
      </c>
      <c r="F47" s="6">
        <f>SUM($D$8:D47)</f>
        <v>-1260</v>
      </c>
      <c r="G47" s="6">
        <f t="shared" si="20"/>
        <v>199980</v>
      </c>
      <c r="H47" s="23">
        <f t="shared" si="21"/>
        <v>-0.39990000000000003</v>
      </c>
      <c r="I47" s="31">
        <f t="shared" si="15"/>
        <v>0.99722736000000001</v>
      </c>
      <c r="J47" s="16">
        <f t="shared" si="22"/>
        <v>4.5836417858588652</v>
      </c>
      <c r="K47" s="24" t="s">
        <v>43</v>
      </c>
      <c r="L47" s="25">
        <f t="shared" si="6"/>
        <v>48061</v>
      </c>
      <c r="M47" s="26">
        <f t="shared" si="9"/>
        <v>778.33333333333337</v>
      </c>
      <c r="N47" s="27">
        <f t="shared" si="7"/>
        <v>-97153.766575227302</v>
      </c>
      <c r="O47" s="27">
        <f t="shared" si="8"/>
        <v>-157.87487068474437</v>
      </c>
    </row>
    <row r="48" spans="1:15" ht="13.2" x14ac:dyDescent="0.25">
      <c r="A48" s="13" t="s">
        <v>44</v>
      </c>
      <c r="B48" s="17">
        <f t="shared" si="17"/>
        <v>47238</v>
      </c>
      <c r="C48" s="5">
        <f>0</f>
        <v>0</v>
      </c>
      <c r="D48" s="6">
        <f t="shared" si="18"/>
        <v>20</v>
      </c>
      <c r="E48" s="6">
        <f t="shared" si="19"/>
        <v>6.6666666666666664E-4</v>
      </c>
      <c r="F48" s="6">
        <f>SUM($D$8:D48)</f>
        <v>-1240</v>
      </c>
      <c r="G48" s="6">
        <f t="shared" si="20"/>
        <v>199980</v>
      </c>
      <c r="H48" s="23">
        <f t="shared" si="21"/>
        <v>-0.39990000000000003</v>
      </c>
      <c r="I48" s="31">
        <f t="shared" si="15"/>
        <v>0.99722736000000001</v>
      </c>
      <c r="J48" s="16">
        <f t="shared" si="22"/>
        <v>4.5837937051842834</v>
      </c>
      <c r="K48" s="24" t="s">
        <v>44</v>
      </c>
      <c r="L48" s="25">
        <f t="shared" si="6"/>
        <v>48092</v>
      </c>
      <c r="M48" s="26">
        <f t="shared" si="9"/>
        <v>778.33333333333337</v>
      </c>
      <c r="N48" s="27">
        <f t="shared" si="7"/>
        <v>-96533.308112578714</v>
      </c>
      <c r="O48" s="27">
        <f t="shared" si="8"/>
        <v>-156.86662568294039</v>
      </c>
    </row>
    <row r="49" spans="1:16" ht="13.2" x14ac:dyDescent="0.25">
      <c r="A49" s="13" t="s">
        <v>45</v>
      </c>
      <c r="B49" s="17">
        <f t="shared" si="17"/>
        <v>47268</v>
      </c>
      <c r="C49" s="5">
        <f>0</f>
        <v>0</v>
      </c>
      <c r="D49" s="6">
        <f t="shared" si="18"/>
        <v>20</v>
      </c>
      <c r="E49" s="6">
        <f t="shared" si="19"/>
        <v>8.3333333333333328E-4</v>
      </c>
      <c r="F49" s="6">
        <f>SUM($D$8:D49)</f>
        <v>-1220</v>
      </c>
      <c r="G49" s="6">
        <f t="shared" si="20"/>
        <v>199980</v>
      </c>
      <c r="H49" s="23">
        <f t="shared" si="21"/>
        <v>-0.39990000000000003</v>
      </c>
      <c r="I49" s="31">
        <f t="shared" si="15"/>
        <v>0.99722736000000001</v>
      </c>
      <c r="J49" s="16">
        <f t="shared" si="22"/>
        <v>4.5839456244297878</v>
      </c>
      <c r="K49" s="24" t="s">
        <v>45</v>
      </c>
      <c r="L49" s="25">
        <f t="shared" si="6"/>
        <v>48122</v>
      </c>
      <c r="M49" s="26">
        <f t="shared" si="9"/>
        <v>778.33333333333337</v>
      </c>
      <c r="N49" s="27">
        <f t="shared" si="7"/>
        <v>-95911.841404928331</v>
      </c>
      <c r="O49" s="27">
        <f t="shared" si="8"/>
        <v>-155.85674228300854</v>
      </c>
    </row>
    <row r="50" spans="1:16" ht="13.2" x14ac:dyDescent="0.25">
      <c r="A50" s="13" t="s">
        <v>46</v>
      </c>
      <c r="B50" s="17">
        <f t="shared" si="17"/>
        <v>47299</v>
      </c>
      <c r="C50" s="5">
        <f>0</f>
        <v>0</v>
      </c>
      <c r="D50" s="6">
        <f t="shared" si="18"/>
        <v>20</v>
      </c>
      <c r="E50" s="6">
        <f t="shared" si="19"/>
        <v>1E-3</v>
      </c>
      <c r="F50" s="6">
        <f>SUM($D$8:D50)</f>
        <v>-1200</v>
      </c>
      <c r="G50" s="6">
        <f t="shared" si="20"/>
        <v>199980</v>
      </c>
      <c r="H50" s="23">
        <f t="shared" si="21"/>
        <v>-0.39990000000000003</v>
      </c>
      <c r="I50" s="31">
        <f t="shared" si="15"/>
        <v>0.99722736000000001</v>
      </c>
      <c r="J50" s="16">
        <f t="shared" si="22"/>
        <v>4.5840975435953792</v>
      </c>
      <c r="K50" s="24" t="s">
        <v>46</v>
      </c>
      <c r="L50" s="25">
        <f t="shared" si="6"/>
        <v>48153</v>
      </c>
      <c r="M50" s="26">
        <f t="shared" si="9"/>
        <v>778.33333333333337</v>
      </c>
      <c r="N50" s="27">
        <f t="shared" si="7"/>
        <v>-95289.364813878012</v>
      </c>
      <c r="O50" s="27">
        <f t="shared" si="8"/>
        <v>-154.84521782255177</v>
      </c>
    </row>
    <row r="51" spans="1:16" ht="13.2" x14ac:dyDescent="0.25">
      <c r="A51" s="13" t="s">
        <v>47</v>
      </c>
      <c r="B51" s="17">
        <f t="shared" si="17"/>
        <v>47329</v>
      </c>
      <c r="C51" s="5">
        <f>0</f>
        <v>0</v>
      </c>
      <c r="D51" s="6">
        <f t="shared" si="18"/>
        <v>20</v>
      </c>
      <c r="E51" s="6">
        <f t="shared" si="19"/>
        <v>1.1666666666666668E-3</v>
      </c>
      <c r="F51" s="6">
        <f>SUM($D$8:D51)</f>
        <v>-1180</v>
      </c>
      <c r="G51" s="6">
        <f t="shared" si="20"/>
        <v>199980</v>
      </c>
      <c r="H51" s="23">
        <f t="shared" si="21"/>
        <v>-0.39990000000000003</v>
      </c>
      <c r="I51" s="31">
        <f t="shared" si="15"/>
        <v>0.99722736000000001</v>
      </c>
      <c r="J51" s="16">
        <f t="shared" si="22"/>
        <v>4.584249462681055</v>
      </c>
      <c r="K51" s="24" t="s">
        <v>47</v>
      </c>
      <c r="L51" s="25">
        <f t="shared" si="6"/>
        <v>48183</v>
      </c>
      <c r="M51" s="26">
        <f t="shared" si="9"/>
        <v>778.33333333333337</v>
      </c>
      <c r="N51" s="27">
        <f t="shared" si="7"/>
        <v>-94665.876698367239</v>
      </c>
      <c r="O51" s="27">
        <f t="shared" si="8"/>
        <v>-153.83204963484675</v>
      </c>
    </row>
    <row r="52" spans="1:16" ht="13.2" x14ac:dyDescent="0.25">
      <c r="A52" s="13" t="s">
        <v>48</v>
      </c>
      <c r="B52" s="17">
        <f t="shared" si="17"/>
        <v>47360</v>
      </c>
      <c r="C52" s="5">
        <f>0</f>
        <v>0</v>
      </c>
      <c r="D52" s="6">
        <f t="shared" si="18"/>
        <v>20</v>
      </c>
      <c r="E52" s="6">
        <f t="shared" si="19"/>
        <v>1.3333333333333335E-3</v>
      </c>
      <c r="F52" s="6">
        <f>SUM($D$8:D52)</f>
        <v>-1160</v>
      </c>
      <c r="G52" s="6">
        <f t="shared" si="20"/>
        <v>199980</v>
      </c>
      <c r="H52" s="23">
        <f t="shared" si="21"/>
        <v>-0.39990000000000003</v>
      </c>
      <c r="I52" s="31">
        <f t="shared" si="15"/>
        <v>0.99722736000000001</v>
      </c>
      <c r="J52" s="16">
        <f t="shared" si="22"/>
        <v>4.584401381686817</v>
      </c>
      <c r="K52" s="24" t="s">
        <v>48</v>
      </c>
      <c r="L52" s="25">
        <f t="shared" si="6"/>
        <v>48214</v>
      </c>
      <c r="M52" s="26">
        <f t="shared" si="9"/>
        <v>778.33333333333337</v>
      </c>
      <c r="N52" s="27">
        <f t="shared" si="7"/>
        <v>-94041.375414668757</v>
      </c>
      <c r="O52" s="27">
        <f t="shared" si="8"/>
        <v>-152.81723504883672</v>
      </c>
    </row>
    <row r="53" spans="1:16" ht="13.2" x14ac:dyDescent="0.25">
      <c r="A53" s="13" t="s">
        <v>49</v>
      </c>
      <c r="B53" s="17">
        <f t="shared" si="17"/>
        <v>47391</v>
      </c>
      <c r="C53" s="5">
        <f>0</f>
        <v>0</v>
      </c>
      <c r="D53" s="6">
        <f t="shared" si="18"/>
        <v>20</v>
      </c>
      <c r="E53" s="6">
        <f t="shared" si="19"/>
        <v>1.5000000000000002E-3</v>
      </c>
      <c r="F53" s="6">
        <f>SUM($D$8:D53)</f>
        <v>-1140</v>
      </c>
      <c r="G53" s="6">
        <f t="shared" si="20"/>
        <v>199980</v>
      </c>
      <c r="H53" s="23">
        <f t="shared" si="21"/>
        <v>-0.39990000000000003</v>
      </c>
      <c r="I53" s="31">
        <f t="shared" si="15"/>
        <v>0.99722736000000001</v>
      </c>
      <c r="J53" s="16">
        <f t="shared" si="22"/>
        <v>4.5845533006126651</v>
      </c>
      <c r="K53" s="24" t="s">
        <v>49</v>
      </c>
      <c r="L53" s="25">
        <f t="shared" si="6"/>
        <v>48245</v>
      </c>
      <c r="M53" s="26">
        <f t="shared" si="9"/>
        <v>778.33333333333337</v>
      </c>
      <c r="N53" s="27">
        <f t="shared" si="7"/>
        <v>-93415.85931638426</v>
      </c>
      <c r="O53" s="27">
        <f t="shared" si="8"/>
        <v>-151.80077138912444</v>
      </c>
    </row>
    <row r="54" spans="1:16" ht="13.2" x14ac:dyDescent="0.25">
      <c r="A54" s="13" t="s">
        <v>50</v>
      </c>
      <c r="B54" s="17">
        <f t="shared" si="17"/>
        <v>47421</v>
      </c>
      <c r="C54" s="5">
        <f>0</f>
        <v>0</v>
      </c>
      <c r="D54" s="6">
        <f t="shared" si="18"/>
        <v>20</v>
      </c>
      <c r="E54" s="6">
        <f t="shared" si="19"/>
        <v>1.666666666666667E-3</v>
      </c>
      <c r="F54" s="6">
        <f>SUM($D$8:D54)</f>
        <v>-1120</v>
      </c>
      <c r="G54" s="6">
        <f t="shared" si="20"/>
        <v>199980</v>
      </c>
      <c r="H54" s="23">
        <f t="shared" si="21"/>
        <v>-0.39990000000000003</v>
      </c>
      <c r="I54" s="31">
        <f t="shared" si="15"/>
        <v>0.99722736000000001</v>
      </c>
      <c r="J54" s="16">
        <f t="shared" si="22"/>
        <v>4.5847052194585993</v>
      </c>
      <c r="K54" s="24" t="s">
        <v>50</v>
      </c>
      <c r="L54" s="25">
        <f t="shared" si="6"/>
        <v>48274</v>
      </c>
      <c r="M54" s="26">
        <f t="shared" si="9"/>
        <v>778.33333333333337</v>
      </c>
      <c r="N54" s="27">
        <f t="shared" si="7"/>
        <v>-92789.326754440059</v>
      </c>
      <c r="O54" s="27">
        <f t="shared" si="8"/>
        <v>-150.7826559759651</v>
      </c>
    </row>
    <row r="55" spans="1:16" ht="13.2" x14ac:dyDescent="0.25">
      <c r="A55" s="13" t="s">
        <v>51</v>
      </c>
      <c r="B55" s="17">
        <f t="shared" si="17"/>
        <v>47452</v>
      </c>
      <c r="C55" s="5">
        <f>0</f>
        <v>0</v>
      </c>
      <c r="D55" s="6">
        <f t="shared" si="18"/>
        <v>20</v>
      </c>
      <c r="E55" s="6">
        <f t="shared" si="19"/>
        <v>1.8333333333333337E-3</v>
      </c>
      <c r="F55" s="6">
        <f>SUM($D$8:D55)</f>
        <v>-1100</v>
      </c>
      <c r="G55" s="6">
        <f t="shared" si="20"/>
        <v>199980</v>
      </c>
      <c r="H55" s="23">
        <f t="shared" si="21"/>
        <v>-0.39990000000000003</v>
      </c>
      <c r="I55" s="31">
        <f t="shared" si="15"/>
        <v>0.99722736000000001</v>
      </c>
      <c r="J55" s="16">
        <f t="shared" si="22"/>
        <v>4.5848571382246206</v>
      </c>
      <c r="K55" s="24" t="s">
        <v>51</v>
      </c>
      <c r="L55" s="25">
        <f t="shared" si="6"/>
        <v>48305</v>
      </c>
      <c r="M55" s="26">
        <f t="shared" si="9"/>
        <v>778.33333333333337</v>
      </c>
      <c r="N55" s="27">
        <f t="shared" si="7"/>
        <v>-92161.776077082701</v>
      </c>
      <c r="O55" s="27">
        <f t="shared" si="8"/>
        <v>-149.76288612525937</v>
      </c>
    </row>
    <row r="56" spans="1:16" ht="13.2" x14ac:dyDescent="0.25">
      <c r="A56" s="13" t="s">
        <v>52</v>
      </c>
      <c r="B56" s="17">
        <f t="shared" si="17"/>
        <v>47482</v>
      </c>
      <c r="C56" s="5">
        <f>0</f>
        <v>0</v>
      </c>
      <c r="D56" s="6">
        <f t="shared" si="18"/>
        <v>20</v>
      </c>
      <c r="E56" s="6">
        <f t="shared" si="19"/>
        <v>2.0000000000000005E-3</v>
      </c>
      <c r="F56" s="6">
        <f>SUM($D$8:D56)</f>
        <v>-1080</v>
      </c>
      <c r="G56" s="6">
        <f t="shared" si="20"/>
        <v>199980</v>
      </c>
      <c r="H56" s="23">
        <f t="shared" si="21"/>
        <v>-0.39990000000000003</v>
      </c>
      <c r="I56" s="31">
        <f t="shared" si="15"/>
        <v>0.99722736000000001</v>
      </c>
      <c r="J56" s="16">
        <f t="shared" si="22"/>
        <v>4.5850090569107271</v>
      </c>
      <c r="K56" s="24" t="s">
        <v>52</v>
      </c>
      <c r="L56" s="25">
        <f t="shared" si="6"/>
        <v>48335</v>
      </c>
      <c r="M56" s="26">
        <f t="shared" si="9"/>
        <v>778.33333333333337</v>
      </c>
      <c r="N56" s="27">
        <f t="shared" si="7"/>
        <v>-91533.205629874632</v>
      </c>
      <c r="O56" s="27">
        <f t="shared" si="8"/>
        <v>-148.74145914854628</v>
      </c>
    </row>
    <row r="57" spans="1:16" ht="13.2" x14ac:dyDescent="0.25">
      <c r="A57" s="13" t="s">
        <v>53</v>
      </c>
      <c r="B57" s="17">
        <f t="shared" si="17"/>
        <v>47513</v>
      </c>
      <c r="C57" s="5">
        <f>0</f>
        <v>0</v>
      </c>
      <c r="D57" s="6">
        <f t="shared" si="18"/>
        <v>20</v>
      </c>
      <c r="E57" s="6">
        <f t="shared" si="19"/>
        <v>1.6666666666666666E-4</v>
      </c>
      <c r="F57" s="6">
        <f>SUM($D$8:D57)</f>
        <v>-1060</v>
      </c>
      <c r="G57" s="6">
        <f t="shared" si="20"/>
        <v>199980</v>
      </c>
      <c r="H57" s="23">
        <f t="shared" si="21"/>
        <v>-0.39990000000000003</v>
      </c>
      <c r="I57" s="31">
        <f t="shared" si="15"/>
        <v>0.99722736000000001</v>
      </c>
      <c r="J57" s="16">
        <f t="shared" si="22"/>
        <v>4.5851609755169198</v>
      </c>
      <c r="K57" s="24" t="s">
        <v>53</v>
      </c>
      <c r="L57" s="25">
        <f t="shared" si="6"/>
        <v>48366</v>
      </c>
      <c r="M57" s="26">
        <f t="shared" si="9"/>
        <v>778.33333333333337</v>
      </c>
      <c r="N57" s="27">
        <f t="shared" si="7"/>
        <v>-90903.613755689847</v>
      </c>
      <c r="O57" s="27">
        <f t="shared" si="8"/>
        <v>-147.718372352996</v>
      </c>
    </row>
    <row r="58" spans="1:16" ht="13.2" x14ac:dyDescent="0.25">
      <c r="A58" s="13" t="s">
        <v>54</v>
      </c>
      <c r="B58" s="17">
        <f t="shared" si="17"/>
        <v>47542</v>
      </c>
      <c r="C58" s="5">
        <f>0</f>
        <v>0</v>
      </c>
      <c r="D58" s="6">
        <f t="shared" si="18"/>
        <v>20</v>
      </c>
      <c r="E58" s="6">
        <f t="shared" si="19"/>
        <v>3.3333333333333332E-4</v>
      </c>
      <c r="F58" s="6">
        <f>SUM($D$8:D58)</f>
        <v>-1040</v>
      </c>
      <c r="G58" s="6">
        <f t="shared" si="20"/>
        <v>199980</v>
      </c>
      <c r="H58" s="23">
        <f t="shared" si="21"/>
        <v>-0.39990000000000003</v>
      </c>
      <c r="I58" s="31">
        <f t="shared" si="15"/>
        <v>0.99722736000000001</v>
      </c>
      <c r="J58" s="16">
        <f t="shared" si="22"/>
        <v>4.5853128940431986</v>
      </c>
      <c r="K58" s="24" t="s">
        <v>54</v>
      </c>
      <c r="L58" s="25">
        <f t="shared" si="6"/>
        <v>48396</v>
      </c>
      <c r="M58" s="26">
        <f t="shared" si="9"/>
        <v>778.33333333333337</v>
      </c>
      <c r="N58" s="27">
        <f t="shared" si="7"/>
        <v>-90272.998794709507</v>
      </c>
      <c r="O58" s="27">
        <f t="shared" si="8"/>
        <v>-146.69362304140296</v>
      </c>
      <c r="P58" s="1"/>
    </row>
    <row r="59" spans="1:16" ht="13.2" x14ac:dyDescent="0.25">
      <c r="A59" s="13" t="s">
        <v>55</v>
      </c>
      <c r="B59" s="17">
        <f t="shared" si="17"/>
        <v>47572</v>
      </c>
      <c r="C59" s="5">
        <f>0</f>
        <v>0</v>
      </c>
      <c r="D59" s="6">
        <f t="shared" si="18"/>
        <v>20</v>
      </c>
      <c r="E59" s="6">
        <f t="shared" si="19"/>
        <v>5.0000000000000001E-4</v>
      </c>
      <c r="F59" s="6">
        <f>SUM($D$8:D59)</f>
        <v>-1020</v>
      </c>
      <c r="G59" s="6">
        <f t="shared" si="20"/>
        <v>199980</v>
      </c>
      <c r="H59" s="23">
        <f t="shared" si="21"/>
        <v>-0.39990000000000003</v>
      </c>
      <c r="I59" s="31">
        <f t="shared" si="15"/>
        <v>0.99722736000000001</v>
      </c>
      <c r="J59" s="16">
        <f t="shared" si="22"/>
        <v>4.5854648124895645</v>
      </c>
      <c r="K59" s="24" t="s">
        <v>55</v>
      </c>
      <c r="L59" s="25">
        <f t="shared" si="6"/>
        <v>48427</v>
      </c>
      <c r="M59" s="26">
        <f t="shared" si="9"/>
        <v>778.33333333333337</v>
      </c>
      <c r="N59" s="27">
        <f t="shared" si="7"/>
        <v>-89641.359084417578</v>
      </c>
      <c r="O59" s="27">
        <f t="shared" si="8"/>
        <v>-145.66720851217858</v>
      </c>
      <c r="P59" s="1"/>
    </row>
    <row r="60" spans="1:16" ht="13.2" x14ac:dyDescent="0.25">
      <c r="A60" s="13" t="s">
        <v>56</v>
      </c>
      <c r="B60" s="17">
        <f t="shared" si="17"/>
        <v>47603</v>
      </c>
      <c r="C60" s="5">
        <f>0</f>
        <v>0</v>
      </c>
      <c r="D60" s="6">
        <f t="shared" si="18"/>
        <v>20</v>
      </c>
      <c r="E60" s="6">
        <f t="shared" si="19"/>
        <v>6.6666666666666664E-4</v>
      </c>
      <c r="F60" s="6">
        <f>SUM($D$8:D60)</f>
        <v>-1000</v>
      </c>
      <c r="G60" s="6">
        <f t="shared" si="20"/>
        <v>199980</v>
      </c>
      <c r="H60" s="23">
        <f t="shared" si="21"/>
        <v>-0.39990000000000003</v>
      </c>
      <c r="I60" s="31">
        <f t="shared" si="15"/>
        <v>0.99722736000000001</v>
      </c>
      <c r="J60" s="16">
        <f t="shared" si="22"/>
        <v>4.5856167308560165</v>
      </c>
      <c r="K60" s="24" t="s">
        <v>56</v>
      </c>
      <c r="L60" s="25">
        <f t="shared" si="6"/>
        <v>48458</v>
      </c>
      <c r="M60" s="26">
        <f t="shared" si="9"/>
        <v>778.33333333333337</v>
      </c>
      <c r="N60" s="27">
        <f t="shared" si="7"/>
        <v>-89008.692959596432</v>
      </c>
      <c r="O60" s="27">
        <f t="shared" si="8"/>
        <v>-144.63912605934419</v>
      </c>
      <c r="P60" s="1"/>
    </row>
    <row r="61" spans="1:16" ht="13.2" x14ac:dyDescent="0.25">
      <c r="A61" s="13" t="s">
        <v>57</v>
      </c>
      <c r="B61" s="17">
        <f t="shared" si="17"/>
        <v>47633</v>
      </c>
      <c r="C61" s="5">
        <f>0</f>
        <v>0</v>
      </c>
      <c r="D61" s="6">
        <f t="shared" si="18"/>
        <v>20</v>
      </c>
      <c r="E61" s="6">
        <f t="shared" si="19"/>
        <v>8.3333333333333328E-4</v>
      </c>
      <c r="F61" s="6">
        <f>SUM($D$8:D61)</f>
        <v>-980</v>
      </c>
      <c r="G61" s="6">
        <f t="shared" si="20"/>
        <v>199980</v>
      </c>
      <c r="H61" s="23">
        <f t="shared" si="21"/>
        <v>-0.39990000000000003</v>
      </c>
      <c r="I61" s="31">
        <f t="shared" si="15"/>
        <v>0.99722736000000001</v>
      </c>
      <c r="J61" s="16">
        <f t="shared" si="22"/>
        <v>4.5857686491425547</v>
      </c>
      <c r="K61" s="24" t="s">
        <v>57</v>
      </c>
      <c r="L61" s="25">
        <f t="shared" si="6"/>
        <v>48488</v>
      </c>
      <c r="M61" s="26">
        <f t="shared" si="9"/>
        <v>778.33333333333337</v>
      </c>
      <c r="N61" s="27">
        <f t="shared" si="7"/>
        <v>-88374.998752322441</v>
      </c>
      <c r="O61" s="27">
        <f t="shared" si="8"/>
        <v>-143.60937297252397</v>
      </c>
      <c r="P61" s="1"/>
    </row>
    <row r="62" spans="1:16" ht="13.2" x14ac:dyDescent="0.25">
      <c r="A62" s="13" t="s">
        <v>58</v>
      </c>
      <c r="B62" s="17">
        <f t="shared" si="17"/>
        <v>47664</v>
      </c>
      <c r="C62" s="5">
        <f>0</f>
        <v>0</v>
      </c>
      <c r="D62" s="6">
        <f t="shared" si="18"/>
        <v>20</v>
      </c>
      <c r="E62" s="6">
        <f t="shared" si="19"/>
        <v>1E-3</v>
      </c>
      <c r="F62" s="6">
        <f>SUM($D$8:D62)</f>
        <v>-960</v>
      </c>
      <c r="G62" s="6">
        <f t="shared" si="20"/>
        <v>199980</v>
      </c>
      <c r="H62" s="23">
        <f t="shared" si="21"/>
        <v>-0.39990000000000003</v>
      </c>
      <c r="I62" s="31">
        <f t="shared" si="15"/>
        <v>0.99722736000000001</v>
      </c>
      <c r="J62" s="16">
        <f t="shared" si="22"/>
        <v>4.585920567349179</v>
      </c>
      <c r="K62" s="24" t="s">
        <v>58</v>
      </c>
      <c r="L62" s="25">
        <f t="shared" si="6"/>
        <v>48519</v>
      </c>
      <c r="M62" s="26">
        <f t="shared" si="9"/>
        <v>778.33333333333337</v>
      </c>
      <c r="N62" s="27">
        <f t="shared" si="7"/>
        <v>-87740.274791961638</v>
      </c>
      <c r="O62" s="27">
        <f t="shared" si="8"/>
        <v>-142.57794653693767</v>
      </c>
      <c r="P62" s="1"/>
    </row>
    <row r="63" spans="1:16" ht="13.2" x14ac:dyDescent="0.25">
      <c r="A63" s="13" t="s">
        <v>59</v>
      </c>
      <c r="B63" s="17">
        <f t="shared" si="17"/>
        <v>47694</v>
      </c>
      <c r="C63" s="5">
        <f>0</f>
        <v>0</v>
      </c>
      <c r="D63" s="6">
        <f t="shared" si="18"/>
        <v>20</v>
      </c>
      <c r="E63" s="6">
        <f t="shared" si="19"/>
        <v>1.1666666666666668E-3</v>
      </c>
      <c r="F63" s="6">
        <f>SUM($D$8:D63)</f>
        <v>-940</v>
      </c>
      <c r="G63" s="6">
        <f t="shared" si="20"/>
        <v>199980</v>
      </c>
      <c r="H63" s="23">
        <f t="shared" si="21"/>
        <v>-0.39990000000000003</v>
      </c>
      <c r="I63" s="31">
        <f t="shared" si="15"/>
        <v>0.99722736000000001</v>
      </c>
      <c r="J63" s="16">
        <f t="shared" si="22"/>
        <v>4.5860724854758912</v>
      </c>
      <c r="K63" s="24" t="s">
        <v>59</v>
      </c>
      <c r="L63" s="25">
        <f t="shared" si="6"/>
        <v>48549</v>
      </c>
      <c r="M63" s="26">
        <f t="shared" si="9"/>
        <v>778.33333333333337</v>
      </c>
      <c r="N63" s="27">
        <f t="shared" si="7"/>
        <v>-87104.519405165251</v>
      </c>
      <c r="O63" s="27">
        <f t="shared" si="8"/>
        <v>-141.54484403339353</v>
      </c>
      <c r="P63" s="1"/>
    </row>
    <row r="64" spans="1:16" ht="13.2" x14ac:dyDescent="0.25">
      <c r="A64" s="13" t="s">
        <v>60</v>
      </c>
      <c r="B64" s="17">
        <f t="shared" si="17"/>
        <v>47725</v>
      </c>
      <c r="C64" s="5">
        <f>0</f>
        <v>0</v>
      </c>
      <c r="D64" s="6">
        <f t="shared" si="18"/>
        <v>20</v>
      </c>
      <c r="E64" s="6">
        <f t="shared" si="19"/>
        <v>1.3333333333333335E-3</v>
      </c>
      <c r="F64" s="6">
        <f>SUM($D$8:D64)</f>
        <v>-920</v>
      </c>
      <c r="G64" s="6">
        <f t="shared" si="20"/>
        <v>199980</v>
      </c>
      <c r="H64" s="23">
        <f t="shared" si="21"/>
        <v>-0.39990000000000003</v>
      </c>
      <c r="I64" s="31">
        <f t="shared" si="15"/>
        <v>0.99722736000000001</v>
      </c>
      <c r="J64" s="16">
        <f t="shared" si="22"/>
        <v>4.5862244035226896</v>
      </c>
      <c r="K64" s="24" t="s">
        <v>60</v>
      </c>
      <c r="L64" s="25">
        <f t="shared" si="6"/>
        <v>48580</v>
      </c>
      <c r="M64" s="26">
        <f t="shared" si="9"/>
        <v>778.33333333333337</v>
      </c>
      <c r="N64" s="27">
        <f t="shared" si="7"/>
        <v>-86467.730915865322</v>
      </c>
      <c r="O64" s="27">
        <f t="shared" si="8"/>
        <v>-140.51006273828116</v>
      </c>
      <c r="P64" s="1"/>
    </row>
    <row r="65" spans="1:16" ht="13.2" x14ac:dyDescent="0.25">
      <c r="A65" s="13" t="s">
        <v>61</v>
      </c>
      <c r="B65" s="17">
        <f t="shared" si="17"/>
        <v>47756</v>
      </c>
      <c r="C65" s="5">
        <f>0</f>
        <v>0</v>
      </c>
      <c r="D65" s="6">
        <f t="shared" si="18"/>
        <v>20</v>
      </c>
      <c r="E65" s="6">
        <f t="shared" si="19"/>
        <v>1.5000000000000002E-3</v>
      </c>
      <c r="F65" s="6">
        <f>SUM($D$8:D65)</f>
        <v>-900</v>
      </c>
      <c r="G65" s="6">
        <f t="shared" si="20"/>
        <v>199980</v>
      </c>
      <c r="H65" s="23">
        <f t="shared" si="21"/>
        <v>-0.39990000000000003</v>
      </c>
      <c r="I65" s="31">
        <f t="shared" si="15"/>
        <v>0.99722736000000001</v>
      </c>
      <c r="J65" s="16">
        <f t="shared" si="22"/>
        <v>4.586376321489575</v>
      </c>
      <c r="K65" s="24" t="s">
        <v>61</v>
      </c>
      <c r="L65" s="25">
        <f t="shared" si="6"/>
        <v>48611</v>
      </c>
      <c r="M65" s="26">
        <f t="shared" si="9"/>
        <v>778.33333333333337</v>
      </c>
      <c r="N65" s="27">
        <f t="shared" si="7"/>
        <v>-85829.907645270272</v>
      </c>
      <c r="O65" s="27">
        <f t="shared" si="8"/>
        <v>-139.47359992356419</v>
      </c>
      <c r="P65" s="1"/>
    </row>
    <row r="66" spans="1:16" ht="13.2" x14ac:dyDescent="0.25">
      <c r="A66" s="13" t="s">
        <v>62</v>
      </c>
      <c r="B66" s="17">
        <f t="shared" si="17"/>
        <v>47786</v>
      </c>
      <c r="C66" s="5">
        <f>0</f>
        <v>0</v>
      </c>
      <c r="D66" s="6">
        <f t="shared" si="18"/>
        <v>20</v>
      </c>
      <c r="E66" s="6">
        <f t="shared" si="19"/>
        <v>1.666666666666667E-3</v>
      </c>
      <c r="F66" s="6">
        <f>SUM($D$8:D66)</f>
        <v>-880</v>
      </c>
      <c r="G66" s="6">
        <f t="shared" si="20"/>
        <v>199980</v>
      </c>
      <c r="H66" s="23">
        <f t="shared" si="21"/>
        <v>-0.39990000000000003</v>
      </c>
      <c r="I66" s="31">
        <f t="shared" si="15"/>
        <v>0.99722736000000001</v>
      </c>
      <c r="J66" s="16">
        <f t="shared" si="22"/>
        <v>4.5865282393765474</v>
      </c>
      <c r="K66" s="24" t="s">
        <v>62</v>
      </c>
      <c r="L66" s="25">
        <f t="shared" si="6"/>
        <v>48639</v>
      </c>
      <c r="M66" s="26">
        <f t="shared" si="9"/>
        <v>778.33333333333337</v>
      </c>
      <c r="N66" s="27">
        <f t="shared" si="7"/>
        <v>-85191.047911860514</v>
      </c>
      <c r="O66" s="27">
        <f t="shared" si="8"/>
        <v>-138.43545285677334</v>
      </c>
      <c r="P66" s="1"/>
    </row>
    <row r="67" spans="1:16" ht="13.2" x14ac:dyDescent="0.25">
      <c r="A67" s="13" t="s">
        <v>63</v>
      </c>
      <c r="B67" s="17">
        <f t="shared" si="17"/>
        <v>47817</v>
      </c>
      <c r="C67" s="5">
        <f>0</f>
        <v>0</v>
      </c>
      <c r="D67" s="6">
        <f t="shared" si="18"/>
        <v>20</v>
      </c>
      <c r="E67" s="6">
        <f t="shared" si="19"/>
        <v>1.8333333333333337E-3</v>
      </c>
      <c r="F67" s="6">
        <f>SUM($D$8:D67)</f>
        <v>-860</v>
      </c>
      <c r="G67" s="6">
        <f t="shared" si="20"/>
        <v>199980</v>
      </c>
      <c r="H67" s="23">
        <f t="shared" si="21"/>
        <v>-0.39990000000000003</v>
      </c>
      <c r="I67" s="31">
        <f t="shared" si="15"/>
        <v>0.99722736000000001</v>
      </c>
      <c r="J67" s="16">
        <f t="shared" si="22"/>
        <v>4.586680157183606</v>
      </c>
      <c r="K67" s="24" t="s">
        <v>63</v>
      </c>
      <c r="L67" s="25">
        <f t="shared" si="6"/>
        <v>48670</v>
      </c>
      <c r="M67" s="26">
        <f t="shared" si="9"/>
        <v>778.33333333333337</v>
      </c>
      <c r="N67" s="27">
        <f t="shared" si="7"/>
        <v>-84551.150031383964</v>
      </c>
      <c r="O67" s="27">
        <f t="shared" si="8"/>
        <v>-137.39561880099896</v>
      </c>
      <c r="P67" s="1"/>
    </row>
    <row r="68" spans="1:16" ht="13.2" x14ac:dyDescent="0.25">
      <c r="A68" s="13" t="s">
        <v>64</v>
      </c>
      <c r="B68" s="17">
        <f t="shared" si="17"/>
        <v>47847</v>
      </c>
      <c r="C68" s="5">
        <f>0</f>
        <v>0</v>
      </c>
      <c r="D68" s="6">
        <f t="shared" si="18"/>
        <v>20</v>
      </c>
      <c r="E68" s="6">
        <f t="shared" si="19"/>
        <v>2.0000000000000005E-3</v>
      </c>
      <c r="F68" s="6">
        <f>SUM($D$8:D68)</f>
        <v>-840</v>
      </c>
      <c r="G68" s="6">
        <f t="shared" si="20"/>
        <v>199980</v>
      </c>
      <c r="H68" s="23">
        <f t="shared" si="21"/>
        <v>-0.39990000000000003</v>
      </c>
      <c r="I68" s="31">
        <f t="shared" si="15"/>
        <v>0.99722736000000001</v>
      </c>
      <c r="J68" s="16">
        <f t="shared" si="22"/>
        <v>4.5868320749107516</v>
      </c>
      <c r="K68" s="24" t="s">
        <v>64</v>
      </c>
      <c r="L68" s="25">
        <f t="shared" si="6"/>
        <v>48700</v>
      </c>
      <c r="M68" s="26">
        <f t="shared" si="9"/>
        <v>778.33333333333337</v>
      </c>
      <c r="N68" s="27">
        <f t="shared" si="7"/>
        <v>-83910.212316851641</v>
      </c>
      <c r="O68" s="27">
        <f t="shared" si="8"/>
        <v>-136.35409501488391</v>
      </c>
      <c r="P68" s="1"/>
    </row>
    <row r="69" spans="1:16" ht="13.2" x14ac:dyDescent="0.25">
      <c r="A69" s="13" t="s">
        <v>65</v>
      </c>
      <c r="B69" s="17">
        <f t="shared" si="17"/>
        <v>47878</v>
      </c>
      <c r="C69" s="5">
        <f>0</f>
        <v>0</v>
      </c>
      <c r="D69" s="6">
        <f t="shared" si="18"/>
        <v>20</v>
      </c>
      <c r="E69" s="6">
        <f t="shared" si="19"/>
        <v>1.6666666666666666E-4</v>
      </c>
      <c r="F69" s="6">
        <f>SUM($D$8:D69)</f>
        <v>-820</v>
      </c>
      <c r="G69" s="6">
        <f t="shared" si="20"/>
        <v>199980</v>
      </c>
      <c r="H69" s="23">
        <f t="shared" si="21"/>
        <v>-0.39990000000000003</v>
      </c>
      <c r="I69" s="31">
        <f t="shared" si="15"/>
        <v>0.99722736000000001</v>
      </c>
      <c r="J69" s="16">
        <f t="shared" si="22"/>
        <v>4.5869839925579843</v>
      </c>
      <c r="K69" s="24" t="s">
        <v>65</v>
      </c>
      <c r="L69" s="25">
        <f t="shared" si="6"/>
        <v>48731</v>
      </c>
      <c r="M69" s="26">
        <f t="shared" si="9"/>
        <v>778.33333333333337</v>
      </c>
      <c r="N69" s="27">
        <f t="shared" si="7"/>
        <v>-83268.233078533201</v>
      </c>
      <c r="O69" s="27">
        <f t="shared" si="8"/>
        <v>-135.31087875261645</v>
      </c>
      <c r="P69" s="1"/>
    </row>
    <row r="70" spans="1:16" ht="13.2" x14ac:dyDescent="0.25">
      <c r="A70" s="13" t="s">
        <v>66</v>
      </c>
      <c r="B70" s="17">
        <f t="shared" si="17"/>
        <v>47907</v>
      </c>
      <c r="C70" s="5">
        <f>0</f>
        <v>0</v>
      </c>
      <c r="D70" s="6">
        <f t="shared" si="18"/>
        <v>20</v>
      </c>
      <c r="E70" s="6">
        <f t="shared" si="19"/>
        <v>3.3333333333333332E-4</v>
      </c>
      <c r="F70" s="6">
        <f>SUM($D$8:D70)</f>
        <v>-800</v>
      </c>
      <c r="G70" s="6">
        <f t="shared" si="20"/>
        <v>199980</v>
      </c>
      <c r="H70" s="23">
        <f t="shared" si="21"/>
        <v>-0.39990000000000003</v>
      </c>
      <c r="I70" s="31">
        <f t="shared" si="15"/>
        <v>0.99722736000000001</v>
      </c>
      <c r="J70" s="16">
        <f t="shared" si="22"/>
        <v>4.5871359101253049</v>
      </c>
      <c r="K70" s="24" t="s">
        <v>66</v>
      </c>
      <c r="L70" s="25">
        <f t="shared" si="6"/>
        <v>48761</v>
      </c>
      <c r="M70" s="26">
        <f t="shared" si="9"/>
        <v>778.33333333333337</v>
      </c>
      <c r="N70" s="27">
        <f t="shared" si="7"/>
        <v>-82625.210623952487</v>
      </c>
      <c r="O70" s="27">
        <f t="shared" si="8"/>
        <v>-134.26596726392279</v>
      </c>
      <c r="P70" s="1"/>
    </row>
    <row r="71" spans="1:16" ht="13.2" x14ac:dyDescent="0.25">
      <c r="A71" s="13" t="s">
        <v>67</v>
      </c>
      <c r="B71" s="17">
        <f t="shared" si="17"/>
        <v>47937</v>
      </c>
      <c r="C71" s="5">
        <f>0</f>
        <v>0</v>
      </c>
      <c r="D71" s="6">
        <f t="shared" si="18"/>
        <v>20</v>
      </c>
      <c r="E71" s="6">
        <f t="shared" si="19"/>
        <v>5.0000000000000001E-4</v>
      </c>
      <c r="F71" s="6">
        <f>SUM($D$8:D71)</f>
        <v>-780</v>
      </c>
      <c r="G71" s="6">
        <f t="shared" si="20"/>
        <v>199980</v>
      </c>
      <c r="H71" s="23">
        <f t="shared" si="21"/>
        <v>-0.39990000000000003</v>
      </c>
      <c r="I71" s="31">
        <f t="shared" si="15"/>
        <v>0.99722736000000001</v>
      </c>
      <c r="J71" s="16">
        <f t="shared" si="22"/>
        <v>4.5872878276127116</v>
      </c>
      <c r="K71" s="24" t="s">
        <v>67</v>
      </c>
      <c r="L71" s="25">
        <f t="shared" si="6"/>
        <v>48792</v>
      </c>
      <c r="M71" s="26">
        <f t="shared" si="9"/>
        <v>778.33333333333337</v>
      </c>
      <c r="N71" s="27">
        <f t="shared" si="7"/>
        <v>-81981.143257883086</v>
      </c>
      <c r="O71" s="27">
        <f t="shared" si="8"/>
        <v>-133.21935779406002</v>
      </c>
      <c r="P71" s="1"/>
    </row>
    <row r="72" spans="1:16" ht="13.2" x14ac:dyDescent="0.25">
      <c r="A72" s="13" t="s">
        <v>68</v>
      </c>
      <c r="B72" s="17">
        <f t="shared" si="17"/>
        <v>47968</v>
      </c>
      <c r="C72" s="5">
        <f>0</f>
        <v>0</v>
      </c>
      <c r="D72" s="6">
        <f t="shared" si="18"/>
        <v>20</v>
      </c>
      <c r="E72" s="6">
        <f t="shared" si="19"/>
        <v>6.6666666666666664E-4</v>
      </c>
      <c r="F72" s="6">
        <f>SUM($D$8:D72)</f>
        <v>-760</v>
      </c>
      <c r="G72" s="6">
        <f t="shared" si="20"/>
        <v>199980</v>
      </c>
      <c r="H72" s="23">
        <f t="shared" si="21"/>
        <v>-0.39990000000000003</v>
      </c>
      <c r="I72" s="31">
        <f t="shared" si="15"/>
        <v>0.99722736000000001</v>
      </c>
      <c r="J72" s="16">
        <f t="shared" si="22"/>
        <v>4.5874397450202054</v>
      </c>
      <c r="K72" s="24" t="s">
        <v>68</v>
      </c>
      <c r="L72" s="25">
        <f t="shared" si="6"/>
        <v>48823</v>
      </c>
      <c r="M72" s="26">
        <f t="shared" si="9"/>
        <v>778.33333333333337</v>
      </c>
      <c r="N72" s="27">
        <f t="shared" si="7"/>
        <v>-81336.029282343821</v>
      </c>
      <c r="O72" s="27">
        <f t="shared" si="8"/>
        <v>-132.1710475838087</v>
      </c>
      <c r="P72" s="1"/>
    </row>
    <row r="73" spans="1:16" ht="13.2" x14ac:dyDescent="0.25">
      <c r="A73" s="13" t="s">
        <v>69</v>
      </c>
      <c r="B73" s="17">
        <f t="shared" si="17"/>
        <v>47998</v>
      </c>
      <c r="C73" s="5">
        <f>0</f>
        <v>0</v>
      </c>
      <c r="D73" s="6">
        <f t="shared" si="18"/>
        <v>20</v>
      </c>
      <c r="E73" s="6">
        <f t="shared" si="19"/>
        <v>8.3333333333333328E-4</v>
      </c>
      <c r="F73" s="6">
        <f>SUM($D$8:D73)</f>
        <v>-740</v>
      </c>
      <c r="G73" s="6">
        <f t="shared" si="20"/>
        <v>199980</v>
      </c>
      <c r="H73" s="23">
        <f t="shared" si="21"/>
        <v>-0.39990000000000003</v>
      </c>
      <c r="I73" s="31">
        <f t="shared" si="15"/>
        <v>0.99722736000000001</v>
      </c>
      <c r="J73" s="16">
        <f t="shared" si="22"/>
        <v>4.5875916623477879</v>
      </c>
      <c r="K73" s="24" t="s">
        <v>69</v>
      </c>
      <c r="L73" s="25">
        <f t="shared" si="6"/>
        <v>48853</v>
      </c>
      <c r="M73" s="26">
        <f t="shared" si="9"/>
        <v>778.33333333333337</v>
      </c>
      <c r="N73" s="27">
        <f t="shared" si="7"/>
        <v>-80689.866996594297</v>
      </c>
      <c r="O73" s="27">
        <f t="shared" si="8"/>
        <v>-131.12103386946572</v>
      </c>
      <c r="P73" s="1"/>
    </row>
    <row r="74" spans="1:16" ht="13.2" x14ac:dyDescent="0.25">
      <c r="A74" s="13" t="s">
        <v>70</v>
      </c>
      <c r="B74" s="17">
        <f t="shared" si="17"/>
        <v>48029</v>
      </c>
      <c r="C74" s="5">
        <f>0</f>
        <v>0</v>
      </c>
      <c r="D74" s="6">
        <f t="shared" si="18"/>
        <v>20</v>
      </c>
      <c r="E74" s="6">
        <f t="shared" si="19"/>
        <v>1E-3</v>
      </c>
      <c r="F74" s="6">
        <f>SUM($D$8:D74)</f>
        <v>-720</v>
      </c>
      <c r="G74" s="6">
        <f t="shared" si="20"/>
        <v>199980</v>
      </c>
      <c r="H74" s="23">
        <f t="shared" si="21"/>
        <v>-0.39990000000000003</v>
      </c>
      <c r="I74" s="31">
        <f t="shared" si="15"/>
        <v>0.99722736000000001</v>
      </c>
      <c r="J74" s="16">
        <f t="shared" si="22"/>
        <v>4.5877435795954558</v>
      </c>
      <c r="K74" s="24" t="s">
        <v>70</v>
      </c>
      <c r="L74" s="25">
        <f t="shared" ref="L74:L137" si="23">DATE(YEAR(L73),MONTH(L73)+1,1)</f>
        <v>48884</v>
      </c>
      <c r="M74" s="26">
        <f t="shared" ref="M74:M137" si="24">MIN($M$5,-N73-O73)</f>
        <v>778.33333333333337</v>
      </c>
      <c r="N74" s="27">
        <f t="shared" ref="N74:N137" si="25">M74+N73+O73</f>
        <v>-80042.654697130434</v>
      </c>
      <c r="O74" s="27">
        <f t="shared" ref="O74:O137" si="26">N74*$M$6/12</f>
        <v>-130.06931388283695</v>
      </c>
      <c r="P74" s="1"/>
    </row>
    <row r="75" spans="1:16" ht="13.2" x14ac:dyDescent="0.25">
      <c r="A75" s="13" t="s">
        <v>71</v>
      </c>
      <c r="B75" s="17">
        <f t="shared" si="17"/>
        <v>48059</v>
      </c>
      <c r="C75" s="5">
        <f>0</f>
        <v>0</v>
      </c>
      <c r="D75" s="6">
        <f t="shared" si="18"/>
        <v>20</v>
      </c>
      <c r="E75" s="6">
        <f t="shared" si="19"/>
        <v>1.1666666666666668E-3</v>
      </c>
      <c r="F75" s="6">
        <f>SUM($D$8:D75)</f>
        <v>-700</v>
      </c>
      <c r="G75" s="6">
        <f t="shared" si="20"/>
        <v>199980</v>
      </c>
      <c r="H75" s="23">
        <f t="shared" si="21"/>
        <v>-0.39990000000000003</v>
      </c>
      <c r="I75" s="31">
        <f t="shared" si="15"/>
        <v>0.99722736000000001</v>
      </c>
      <c r="J75" s="16">
        <f t="shared" si="22"/>
        <v>4.5878954967632133</v>
      </c>
      <c r="K75" s="24" t="s">
        <v>71</v>
      </c>
      <c r="L75" s="25">
        <f t="shared" si="23"/>
        <v>48914</v>
      </c>
      <c r="M75" s="26">
        <f t="shared" si="24"/>
        <v>778.33333333333337</v>
      </c>
      <c r="N75" s="27">
        <f t="shared" si="25"/>
        <v>-79394.390677679941</v>
      </c>
      <c r="O75" s="27">
        <f t="shared" si="26"/>
        <v>-129.01588485122991</v>
      </c>
      <c r="P75" s="1"/>
    </row>
    <row r="76" spans="1:16" ht="13.2" x14ac:dyDescent="0.25">
      <c r="A76" s="13" t="s">
        <v>72</v>
      </c>
      <c r="B76" s="17">
        <f t="shared" si="17"/>
        <v>48090</v>
      </c>
      <c r="C76" s="5">
        <f>0</f>
        <v>0</v>
      </c>
      <c r="D76" s="6">
        <f t="shared" si="18"/>
        <v>20</v>
      </c>
      <c r="E76" s="6">
        <f t="shared" si="19"/>
        <v>1.3333333333333335E-3</v>
      </c>
      <c r="F76" s="6">
        <f>SUM($D$8:D76)</f>
        <v>-680</v>
      </c>
      <c r="G76" s="6">
        <f t="shared" si="20"/>
        <v>199980</v>
      </c>
      <c r="H76" s="23">
        <f t="shared" si="21"/>
        <v>-0.39990000000000003</v>
      </c>
      <c r="I76" s="31">
        <f t="shared" si="15"/>
        <v>0.99722736000000001</v>
      </c>
      <c r="J76" s="16">
        <f t="shared" si="22"/>
        <v>4.588047413851057</v>
      </c>
      <c r="K76" s="24" t="s">
        <v>72</v>
      </c>
      <c r="L76" s="25">
        <f t="shared" si="23"/>
        <v>48945</v>
      </c>
      <c r="M76" s="26">
        <f t="shared" si="24"/>
        <v>778.33333333333337</v>
      </c>
      <c r="N76" s="27">
        <f t="shared" si="25"/>
        <v>-78745.073229197849</v>
      </c>
      <c r="O76" s="27">
        <f t="shared" si="26"/>
        <v>-127.96074399744651</v>
      </c>
      <c r="P76" s="1"/>
    </row>
    <row r="77" spans="1:16" ht="13.2" x14ac:dyDescent="0.25">
      <c r="A77" s="13" t="s">
        <v>73</v>
      </c>
      <c r="B77" s="17">
        <f t="shared" si="17"/>
        <v>48121</v>
      </c>
      <c r="C77" s="5">
        <f>0</f>
        <v>0</v>
      </c>
      <c r="D77" s="6">
        <f t="shared" si="18"/>
        <v>20</v>
      </c>
      <c r="E77" s="6">
        <f t="shared" si="19"/>
        <v>1.5000000000000002E-3</v>
      </c>
      <c r="F77" s="6">
        <f>SUM($D$8:D77)</f>
        <v>-660</v>
      </c>
      <c r="G77" s="6">
        <f t="shared" si="20"/>
        <v>199980</v>
      </c>
      <c r="H77" s="23">
        <f t="shared" si="21"/>
        <v>-0.39990000000000003</v>
      </c>
      <c r="I77" s="31">
        <f t="shared" si="15"/>
        <v>0.99722736000000001</v>
      </c>
      <c r="J77" s="16">
        <f t="shared" si="22"/>
        <v>4.5881993308589877</v>
      </c>
      <c r="K77" s="24" t="s">
        <v>73</v>
      </c>
      <c r="L77" s="25">
        <f t="shared" si="23"/>
        <v>48976</v>
      </c>
      <c r="M77" s="26">
        <f t="shared" si="24"/>
        <v>778.33333333333337</v>
      </c>
      <c r="N77" s="27">
        <f t="shared" si="25"/>
        <v>-78094.700639861971</v>
      </c>
      <c r="O77" s="27">
        <f t="shared" si="26"/>
        <v>-126.90388853977571</v>
      </c>
      <c r="P77" s="1"/>
    </row>
    <row r="78" spans="1:16" ht="13.2" x14ac:dyDescent="0.25">
      <c r="A78" s="13" t="s">
        <v>74</v>
      </c>
      <c r="B78" s="17">
        <f t="shared" si="17"/>
        <v>48151</v>
      </c>
      <c r="C78" s="5">
        <f>0</f>
        <v>0</v>
      </c>
      <c r="D78" s="6">
        <f t="shared" si="18"/>
        <v>20</v>
      </c>
      <c r="E78" s="6">
        <f t="shared" si="19"/>
        <v>1.666666666666667E-3</v>
      </c>
      <c r="F78" s="6">
        <f>SUM($D$8:D78)</f>
        <v>-640</v>
      </c>
      <c r="G78" s="6">
        <f t="shared" si="20"/>
        <v>199980</v>
      </c>
      <c r="H78" s="23">
        <f t="shared" si="21"/>
        <v>-0.39990000000000003</v>
      </c>
      <c r="I78" s="31">
        <f t="shared" ref="I78:I141" si="27">1-64*($M$5-0.004*$C$2)/$C$2*H78</f>
        <v>0.99722736000000001</v>
      </c>
      <c r="J78" s="16">
        <f t="shared" si="22"/>
        <v>4.5883512477870063</v>
      </c>
      <c r="K78" s="24" t="s">
        <v>74</v>
      </c>
      <c r="L78" s="25">
        <f t="shared" si="23"/>
        <v>49004</v>
      </c>
      <c r="M78" s="26">
        <f t="shared" si="24"/>
        <v>778.33333333333337</v>
      </c>
      <c r="N78" s="27">
        <f t="shared" si="25"/>
        <v>-77443.271195068417</v>
      </c>
      <c r="O78" s="27">
        <f t="shared" si="26"/>
        <v>-125.84531569198617</v>
      </c>
      <c r="P78" s="1"/>
    </row>
    <row r="79" spans="1:16" ht="13.2" x14ac:dyDescent="0.25">
      <c r="A79" s="13" t="s">
        <v>75</v>
      </c>
      <c r="B79" s="17">
        <f t="shared" si="17"/>
        <v>48182</v>
      </c>
      <c r="C79" s="5">
        <f>0</f>
        <v>0</v>
      </c>
      <c r="D79" s="6">
        <f t="shared" si="18"/>
        <v>20</v>
      </c>
      <c r="E79" s="6">
        <f t="shared" si="19"/>
        <v>1.8333333333333337E-3</v>
      </c>
      <c r="F79" s="6">
        <f>SUM($D$8:D79)</f>
        <v>-620</v>
      </c>
      <c r="G79" s="6">
        <f t="shared" si="20"/>
        <v>199980</v>
      </c>
      <c r="H79" s="23">
        <f t="shared" si="21"/>
        <v>-0.39990000000000003</v>
      </c>
      <c r="I79" s="31">
        <f t="shared" si="27"/>
        <v>0.99722736000000001</v>
      </c>
      <c r="J79" s="16">
        <f t="shared" si="22"/>
        <v>4.5885031646351138</v>
      </c>
      <c r="K79" s="24" t="s">
        <v>75</v>
      </c>
      <c r="L79" s="25">
        <f t="shared" si="23"/>
        <v>49035</v>
      </c>
      <c r="M79" s="26">
        <f t="shared" si="24"/>
        <v>778.33333333333337</v>
      </c>
      <c r="N79" s="27">
        <f t="shared" si="25"/>
        <v>-76790.783177427074</v>
      </c>
      <c r="O79" s="27">
        <f t="shared" si="26"/>
        <v>-124.785022663319</v>
      </c>
      <c r="P79" s="1"/>
    </row>
    <row r="80" spans="1:16" ht="13.2" x14ac:dyDescent="0.25">
      <c r="A80" s="13" t="s">
        <v>76</v>
      </c>
      <c r="B80" s="17">
        <f t="shared" si="17"/>
        <v>48212</v>
      </c>
      <c r="C80" s="5">
        <f>0</f>
        <v>0</v>
      </c>
      <c r="D80" s="6">
        <f t="shared" si="18"/>
        <v>20</v>
      </c>
      <c r="E80" s="6">
        <f t="shared" si="19"/>
        <v>2.0000000000000005E-3</v>
      </c>
      <c r="F80" s="6">
        <f>SUM($D$8:D80)</f>
        <v>-600</v>
      </c>
      <c r="G80" s="6">
        <f t="shared" si="20"/>
        <v>199980</v>
      </c>
      <c r="H80" s="23">
        <f t="shared" si="21"/>
        <v>-0.39990000000000003</v>
      </c>
      <c r="I80" s="31">
        <f t="shared" si="27"/>
        <v>0.99722736000000001</v>
      </c>
      <c r="J80" s="16">
        <f t="shared" si="22"/>
        <v>4.5886550814033074</v>
      </c>
      <c r="K80" s="24" t="s">
        <v>76</v>
      </c>
      <c r="L80" s="25">
        <f t="shared" si="23"/>
        <v>49065</v>
      </c>
      <c r="M80" s="26">
        <f t="shared" si="24"/>
        <v>778.33333333333337</v>
      </c>
      <c r="N80" s="27">
        <f t="shared" si="25"/>
        <v>-76137.234866757062</v>
      </c>
      <c r="O80" s="27">
        <f t="shared" si="26"/>
        <v>-123.72300665848023</v>
      </c>
      <c r="P80" s="1"/>
    </row>
    <row r="81" spans="1:16" ht="13.2" x14ac:dyDescent="0.25">
      <c r="A81" s="13" t="s">
        <v>77</v>
      </c>
      <c r="B81" s="17">
        <f t="shared" si="17"/>
        <v>48243</v>
      </c>
      <c r="C81" s="5">
        <f>30000</f>
        <v>30000</v>
      </c>
      <c r="D81" s="6">
        <f t="shared" si="18"/>
        <v>30020</v>
      </c>
      <c r="E81" s="6">
        <f t="shared" si="19"/>
        <v>1.6666666666666666E-4</v>
      </c>
      <c r="F81" s="6">
        <f>SUM($D$8:D81)</f>
        <v>29420</v>
      </c>
      <c r="G81" s="6">
        <f t="shared" si="20"/>
        <v>169980</v>
      </c>
      <c r="H81" s="23">
        <f t="shared" si="21"/>
        <v>-0.24990000000000001</v>
      </c>
      <c r="I81" s="31">
        <f t="shared" si="27"/>
        <v>0.99826736000000005</v>
      </c>
      <c r="J81" s="16">
        <f t="shared" si="22"/>
        <v>5.7189985903796776</v>
      </c>
      <c r="K81" s="24" t="s">
        <v>77</v>
      </c>
      <c r="L81" s="25">
        <f t="shared" si="23"/>
        <v>49096</v>
      </c>
      <c r="M81" s="26">
        <f t="shared" si="24"/>
        <v>778.33333333333337</v>
      </c>
      <c r="N81" s="27">
        <f t="shared" si="25"/>
        <v>-75482.624540082208</v>
      </c>
      <c r="O81" s="27">
        <f t="shared" si="26"/>
        <v>-122.65926487763359</v>
      </c>
      <c r="P81" s="1"/>
    </row>
    <row r="82" spans="1:16" ht="13.2" x14ac:dyDescent="0.25">
      <c r="A82" s="13" t="s">
        <v>78</v>
      </c>
      <c r="B82" s="17">
        <f t="shared" si="17"/>
        <v>48272</v>
      </c>
      <c r="C82" s="5">
        <v>1000</v>
      </c>
      <c r="D82" s="6">
        <f t="shared" si="18"/>
        <v>31020</v>
      </c>
      <c r="E82" s="6">
        <f t="shared" si="19"/>
        <v>0.25088888888888883</v>
      </c>
      <c r="F82" s="6">
        <f>SUM($D$8:D82)</f>
        <v>60440</v>
      </c>
      <c r="G82" s="6">
        <f t="shared" si="20"/>
        <v>168980</v>
      </c>
      <c r="H82" s="23">
        <f t="shared" si="21"/>
        <v>-0.24490000000000003</v>
      </c>
      <c r="I82" s="31">
        <f t="shared" si="27"/>
        <v>0.99830202666666668</v>
      </c>
      <c r="J82" s="16">
        <f t="shared" si="22"/>
        <v>6.0847776275100163</v>
      </c>
      <c r="K82" s="24" t="s">
        <v>78</v>
      </c>
      <c r="L82" s="25">
        <f t="shared" si="23"/>
        <v>49126</v>
      </c>
      <c r="M82" s="26">
        <f t="shared" si="24"/>
        <v>778.33333333333337</v>
      </c>
      <c r="N82" s="27">
        <f t="shared" si="25"/>
        <v>-74826.950471626507</v>
      </c>
      <c r="O82" s="27">
        <f t="shared" si="26"/>
        <v>-121.59379451639307</v>
      </c>
      <c r="P82" s="1"/>
    </row>
    <row r="83" spans="1:16" ht="13.2" x14ac:dyDescent="0.25">
      <c r="A83" s="13" t="s">
        <v>79</v>
      </c>
      <c r="B83" s="17">
        <f t="shared" si="17"/>
        <v>48303</v>
      </c>
      <c r="C83" s="5">
        <v>1000</v>
      </c>
      <c r="D83" s="6">
        <f t="shared" si="18"/>
        <v>32020</v>
      </c>
      <c r="E83" s="6">
        <f t="shared" si="19"/>
        <v>0.50938888888888889</v>
      </c>
      <c r="F83" s="6">
        <f>SUM($D$8:D83)</f>
        <v>92460</v>
      </c>
      <c r="G83" s="6">
        <f t="shared" si="20"/>
        <v>167980</v>
      </c>
      <c r="H83" s="23">
        <f t="shared" si="21"/>
        <v>-0.23990000000000003</v>
      </c>
      <c r="I83" s="31">
        <f t="shared" si="27"/>
        <v>0.9983366933333333</v>
      </c>
      <c r="J83" s="16">
        <f t="shared" si="22"/>
        <v>6.4693251892791661</v>
      </c>
      <c r="K83" s="24" t="s">
        <v>79</v>
      </c>
      <c r="L83" s="25">
        <f t="shared" si="23"/>
        <v>49157</v>
      </c>
      <c r="M83" s="26">
        <f t="shared" si="24"/>
        <v>778.33333333333337</v>
      </c>
      <c r="N83" s="27">
        <f t="shared" si="25"/>
        <v>-74170.210932809568</v>
      </c>
      <c r="O83" s="27">
        <f t="shared" si="26"/>
        <v>-120.52659276581555</v>
      </c>
      <c r="P83" s="1"/>
    </row>
    <row r="84" spans="1:16" ht="13.2" x14ac:dyDescent="0.25">
      <c r="A84" s="13" t="s">
        <v>80</v>
      </c>
      <c r="B84" s="17">
        <f t="shared" si="17"/>
        <v>48334</v>
      </c>
      <c r="C84" s="5">
        <v>1000</v>
      </c>
      <c r="D84" s="6">
        <f t="shared" si="18"/>
        <v>33020</v>
      </c>
      <c r="E84" s="6">
        <f t="shared" si="19"/>
        <v>0.77622222222222226</v>
      </c>
      <c r="F84" s="6">
        <f>SUM($D$8:D84)</f>
        <v>125480</v>
      </c>
      <c r="G84" s="6">
        <f t="shared" si="20"/>
        <v>166980</v>
      </c>
      <c r="H84" s="23">
        <f t="shared" si="21"/>
        <v>-0.23490000000000003</v>
      </c>
      <c r="I84" s="31">
        <f t="shared" si="27"/>
        <v>0.99837136000000004</v>
      </c>
      <c r="J84" s="16">
        <f t="shared" si="22"/>
        <v>6.8732011941027817</v>
      </c>
      <c r="K84" s="24" t="s">
        <v>80</v>
      </c>
      <c r="L84" s="25">
        <f t="shared" si="23"/>
        <v>49188</v>
      </c>
      <c r="M84" s="26">
        <f t="shared" si="24"/>
        <v>778.33333333333337</v>
      </c>
      <c r="N84" s="27">
        <f t="shared" si="25"/>
        <v>-73512.404192242058</v>
      </c>
      <c r="O84" s="27">
        <f t="shared" si="26"/>
        <v>-119.45765681239334</v>
      </c>
      <c r="P84" s="1"/>
    </row>
    <row r="85" spans="1:16" ht="13.2" x14ac:dyDescent="0.25">
      <c r="A85" s="13" t="s">
        <v>81</v>
      </c>
      <c r="B85" s="17">
        <f t="shared" si="17"/>
        <v>48364</v>
      </c>
      <c r="C85" s="5">
        <v>1000</v>
      </c>
      <c r="D85" s="6">
        <f t="shared" si="18"/>
        <v>34020</v>
      </c>
      <c r="E85" s="6">
        <f t="shared" si="19"/>
        <v>1.0513888888888889</v>
      </c>
      <c r="F85" s="6">
        <f>SUM($D$8:D85)</f>
        <v>159500</v>
      </c>
      <c r="G85" s="6">
        <f t="shared" si="20"/>
        <v>165980</v>
      </c>
      <c r="H85" s="23">
        <f t="shared" si="21"/>
        <v>-0.22990000000000002</v>
      </c>
      <c r="I85" s="31">
        <f t="shared" si="27"/>
        <v>0.99840602666666667</v>
      </c>
      <c r="J85" s="16">
        <f t="shared" si="22"/>
        <v>7.2969825749937254</v>
      </c>
      <c r="K85" s="24" t="s">
        <v>81</v>
      </c>
      <c r="L85" s="25">
        <f t="shared" si="23"/>
        <v>49218</v>
      </c>
      <c r="M85" s="26">
        <f t="shared" si="24"/>
        <v>778.33333333333337</v>
      </c>
      <c r="N85" s="27">
        <f t="shared" si="25"/>
        <v>-72853.528515721118</v>
      </c>
      <c r="O85" s="27">
        <f t="shared" si="26"/>
        <v>-118.38698383804682</v>
      </c>
      <c r="P85" s="1"/>
    </row>
    <row r="86" spans="1:16" ht="13.2" x14ac:dyDescent="0.25">
      <c r="A86" s="13" t="s">
        <v>82</v>
      </c>
      <c r="B86" s="17">
        <f t="shared" si="17"/>
        <v>48395</v>
      </c>
      <c r="C86" s="5">
        <v>1000</v>
      </c>
      <c r="D86" s="6">
        <f t="shared" si="18"/>
        <v>35020</v>
      </c>
      <c r="E86" s="6">
        <f t="shared" si="19"/>
        <v>1.334888888888889</v>
      </c>
      <c r="F86" s="6">
        <f>SUM($D$8:D86)</f>
        <v>194520</v>
      </c>
      <c r="G86" s="6">
        <f t="shared" si="20"/>
        <v>164980</v>
      </c>
      <c r="H86" s="23">
        <f t="shared" si="21"/>
        <v>-0.22490000000000002</v>
      </c>
      <c r="I86" s="31">
        <f t="shared" si="27"/>
        <v>0.9984406933333333</v>
      </c>
      <c r="J86" s="16">
        <f t="shared" si="22"/>
        <v>7.7412638565639034</v>
      </c>
      <c r="K86" s="24" t="s">
        <v>82</v>
      </c>
      <c r="L86" s="25">
        <f t="shared" si="23"/>
        <v>49249</v>
      </c>
      <c r="M86" s="26">
        <f t="shared" si="24"/>
        <v>778.33333333333337</v>
      </c>
      <c r="N86" s="27">
        <f t="shared" si="25"/>
        <v>-72193.582166225839</v>
      </c>
      <c r="O86" s="27">
        <f t="shared" si="26"/>
        <v>-117.31457102011699</v>
      </c>
      <c r="P86" s="1"/>
    </row>
    <row r="87" spans="1:16" ht="13.2" x14ac:dyDescent="0.25">
      <c r="A87" s="13" t="s">
        <v>83</v>
      </c>
      <c r="B87" s="17">
        <f t="shared" si="17"/>
        <v>48425</v>
      </c>
      <c r="C87" s="5">
        <v>1000</v>
      </c>
      <c r="D87" s="6">
        <f t="shared" si="18"/>
        <v>36020</v>
      </c>
      <c r="E87" s="6">
        <f t="shared" si="19"/>
        <v>1.6267222222222224</v>
      </c>
      <c r="F87" s="6">
        <f>SUM($D$8:D87)</f>
        <v>230540</v>
      </c>
      <c r="G87" s="6">
        <f t="shared" si="20"/>
        <v>163980</v>
      </c>
      <c r="H87" s="23">
        <f t="shared" si="21"/>
        <v>-0.21990000000000001</v>
      </c>
      <c r="I87" s="31">
        <f t="shared" si="27"/>
        <v>0.99847536000000003</v>
      </c>
      <c r="J87" s="16">
        <f t="shared" si="22"/>
        <v>8.206657754321153</v>
      </c>
      <c r="K87" s="24" t="s">
        <v>83</v>
      </c>
      <c r="L87" s="25">
        <f t="shared" si="23"/>
        <v>49279</v>
      </c>
      <c r="M87" s="26">
        <f t="shared" si="24"/>
        <v>778.33333333333337</v>
      </c>
      <c r="N87" s="27">
        <f t="shared" si="25"/>
        <v>-71532.563403912631</v>
      </c>
      <c r="O87" s="27">
        <f t="shared" si="26"/>
        <v>-116.24041553135804</v>
      </c>
      <c r="P87" s="1"/>
    </row>
    <row r="88" spans="1:16" ht="13.2" x14ac:dyDescent="0.25">
      <c r="A88" s="13" t="s">
        <v>84</v>
      </c>
      <c r="B88" s="17">
        <f t="shared" si="17"/>
        <v>48456</v>
      </c>
      <c r="C88" s="5">
        <v>1000</v>
      </c>
      <c r="D88" s="6">
        <f t="shared" si="18"/>
        <v>37020</v>
      </c>
      <c r="E88" s="6">
        <f t="shared" si="19"/>
        <v>1.9268888888888891</v>
      </c>
      <c r="F88" s="6">
        <f>SUM($D$8:D88)</f>
        <v>267560</v>
      </c>
      <c r="G88" s="6">
        <f t="shared" si="20"/>
        <v>162980</v>
      </c>
      <c r="H88" s="23">
        <f t="shared" si="21"/>
        <v>-0.21490000000000004</v>
      </c>
      <c r="I88" s="31">
        <f t="shared" si="27"/>
        <v>0.99851002666666666</v>
      </c>
      <c r="J88" s="16">
        <f t="shared" si="22"/>
        <v>8.6937957972437552</v>
      </c>
      <c r="K88" s="24" t="s">
        <v>84</v>
      </c>
      <c r="L88" s="25">
        <f t="shared" si="23"/>
        <v>49310</v>
      </c>
      <c r="M88" s="26">
        <f t="shared" si="24"/>
        <v>778.33333333333337</v>
      </c>
      <c r="N88" s="27">
        <f t="shared" si="25"/>
        <v>-70870.470486110658</v>
      </c>
      <c r="O88" s="27">
        <f t="shared" si="26"/>
        <v>-115.16451453992983</v>
      </c>
      <c r="P88" s="1"/>
    </row>
    <row r="89" spans="1:16" ht="13.2" x14ac:dyDescent="0.25">
      <c r="A89" s="13" t="s">
        <v>85</v>
      </c>
      <c r="B89" s="17">
        <f t="shared" si="17"/>
        <v>48487</v>
      </c>
      <c r="C89" s="5">
        <v>1000</v>
      </c>
      <c r="D89" s="6">
        <f t="shared" si="18"/>
        <v>38020</v>
      </c>
      <c r="E89" s="6">
        <f t="shared" si="19"/>
        <v>2.2353888888888891</v>
      </c>
      <c r="F89" s="6">
        <f>SUM($D$8:D89)</f>
        <v>305580</v>
      </c>
      <c r="G89" s="6">
        <f t="shared" si="20"/>
        <v>161980</v>
      </c>
      <c r="H89" s="23">
        <f t="shared" si="21"/>
        <v>-0.20990000000000003</v>
      </c>
      <c r="I89" s="31">
        <f t="shared" si="27"/>
        <v>0.99854469333333329</v>
      </c>
      <c r="J89" s="16">
        <f t="shared" si="22"/>
        <v>9.2033289746642239</v>
      </c>
      <c r="K89" s="24" t="s">
        <v>85</v>
      </c>
      <c r="L89" s="25">
        <f t="shared" si="23"/>
        <v>49341</v>
      </c>
      <c r="M89" s="26">
        <f t="shared" si="24"/>
        <v>778.33333333333337</v>
      </c>
      <c r="N89" s="27">
        <f t="shared" si="25"/>
        <v>-70207.301667317253</v>
      </c>
      <c r="O89" s="27">
        <f t="shared" si="26"/>
        <v>-114.08686520939052</v>
      </c>
      <c r="P89" s="1"/>
    </row>
    <row r="90" spans="1:16" ht="13.2" x14ac:dyDescent="0.25">
      <c r="A90" s="13" t="s">
        <v>86</v>
      </c>
      <c r="B90" s="17">
        <f t="shared" si="17"/>
        <v>48517</v>
      </c>
      <c r="C90" s="5">
        <v>1000</v>
      </c>
      <c r="D90" s="6">
        <f t="shared" si="18"/>
        <v>39020</v>
      </c>
      <c r="E90" s="6">
        <f t="shared" si="19"/>
        <v>2.5522222222222224</v>
      </c>
      <c r="F90" s="6">
        <f>SUM($D$8:D90)</f>
        <v>344600</v>
      </c>
      <c r="G90" s="6">
        <f t="shared" si="20"/>
        <v>160980</v>
      </c>
      <c r="H90" s="23">
        <f t="shared" si="21"/>
        <v>-0.20490000000000003</v>
      </c>
      <c r="I90" s="31">
        <f t="shared" si="27"/>
        <v>0.99857936000000003</v>
      </c>
      <c r="J90" s="16">
        <f t="shared" si="22"/>
        <v>9.7359284085458615</v>
      </c>
      <c r="K90" s="24" t="s">
        <v>86</v>
      </c>
      <c r="L90" s="25">
        <f t="shared" si="23"/>
        <v>49369</v>
      </c>
      <c r="M90" s="26">
        <f t="shared" si="24"/>
        <v>778.33333333333337</v>
      </c>
      <c r="N90" s="27">
        <f t="shared" si="25"/>
        <v>-69543.055199193317</v>
      </c>
      <c r="O90" s="27">
        <f t="shared" si="26"/>
        <v>-113.00746469868915</v>
      </c>
      <c r="P90" s="1"/>
    </row>
    <row r="91" spans="1:16" ht="13.2" x14ac:dyDescent="0.25">
      <c r="A91" s="13" t="s">
        <v>87</v>
      </c>
      <c r="B91" s="17">
        <f t="shared" si="17"/>
        <v>48548</v>
      </c>
      <c r="C91" s="5">
        <v>1000</v>
      </c>
      <c r="D91" s="6">
        <f t="shared" si="18"/>
        <v>40020</v>
      </c>
      <c r="E91" s="6">
        <f t="shared" si="19"/>
        <v>2.877388888888889</v>
      </c>
      <c r="F91" s="6">
        <f>SUM($D$8:D91)</f>
        <v>384620</v>
      </c>
      <c r="G91" s="6">
        <f t="shared" si="20"/>
        <v>159980</v>
      </c>
      <c r="H91" s="23">
        <f t="shared" si="21"/>
        <v>-0.19990000000000002</v>
      </c>
      <c r="I91" s="31">
        <f t="shared" si="27"/>
        <v>0.99861402666666665</v>
      </c>
      <c r="J91" s="16">
        <f t="shared" si="22"/>
        <v>10.292286052290407</v>
      </c>
      <c r="K91" s="24" t="s">
        <v>87</v>
      </c>
      <c r="L91" s="25">
        <f t="shared" si="23"/>
        <v>49400</v>
      </c>
      <c r="M91" s="26">
        <f t="shared" si="24"/>
        <v>778.33333333333337</v>
      </c>
      <c r="N91" s="27">
        <f t="shared" si="25"/>
        <v>-68877.729330558679</v>
      </c>
      <c r="O91" s="27">
        <f t="shared" si="26"/>
        <v>-111.92631016215785</v>
      </c>
      <c r="P91" s="1"/>
    </row>
    <row r="92" spans="1:16" ht="13.2" x14ac:dyDescent="0.25">
      <c r="A92" s="13" t="s">
        <v>88</v>
      </c>
      <c r="B92" s="17">
        <f t="shared" si="17"/>
        <v>48578</v>
      </c>
      <c r="C92" s="5">
        <v>1000</v>
      </c>
      <c r="D92" s="6">
        <f t="shared" si="18"/>
        <v>41020</v>
      </c>
      <c r="E92" s="6">
        <f t="shared" si="19"/>
        <v>3.2108888888888889</v>
      </c>
      <c r="F92" s="6">
        <f>SUM($D$8:D92)</f>
        <v>425640</v>
      </c>
      <c r="G92" s="6">
        <f t="shared" si="20"/>
        <v>158980</v>
      </c>
      <c r="H92" s="23">
        <f t="shared" si="21"/>
        <v>-0.19490000000000002</v>
      </c>
      <c r="I92" s="31">
        <f t="shared" si="27"/>
        <v>0.99864869333333328</v>
      </c>
      <c r="J92" s="16">
        <f t="shared" si="22"/>
        <v>10.873115417272942</v>
      </c>
      <c r="K92" s="24" t="s">
        <v>88</v>
      </c>
      <c r="L92" s="25">
        <f t="shared" si="23"/>
        <v>49430</v>
      </c>
      <c r="M92" s="26">
        <f t="shared" si="24"/>
        <v>778.33333333333337</v>
      </c>
      <c r="N92" s="27">
        <f t="shared" si="25"/>
        <v>-68211.322307387512</v>
      </c>
      <c r="O92" s="27">
        <f t="shared" si="26"/>
        <v>-110.84339874950471</v>
      </c>
      <c r="P92" s="1"/>
    </row>
    <row r="93" spans="1:16" ht="13.2" x14ac:dyDescent="0.25">
      <c r="A93" s="13" t="s">
        <v>89</v>
      </c>
      <c r="B93" s="17">
        <f t="shared" ref="B93:B156" si="28">DATE(YEAR(B92),MONTH(B92)+1,IF(MONTH(B92)=1,28,30))</f>
        <v>48609</v>
      </c>
      <c r="C93" s="5">
        <v>1200</v>
      </c>
      <c r="D93" s="6">
        <f t="shared" ref="D93:D156" si="29">C93+D92+IF(MONTH(B93)=1,ROUND(E92,2),0)</f>
        <v>42223.21</v>
      </c>
      <c r="E93" s="6">
        <f t="shared" ref="E93:E156" si="30">MAX(0,IF(MONTH(B93)=1,0,E92)+(D93-C93)*$C$5*30/360+C93*$C$5*(30-DAY(B93))/360)</f>
        <v>0.34186008333333329</v>
      </c>
      <c r="F93" s="6">
        <f>SUM($D$8:D93)</f>
        <v>467863.21</v>
      </c>
      <c r="G93" s="6">
        <f t="shared" ref="G93:G156" si="31">MAX($C$2-D93,50%*$C$2)</f>
        <v>157776.79</v>
      </c>
      <c r="H93" s="23">
        <f t="shared" ref="H93:H156" si="32">D93/$C$2-$H$3</f>
        <v>-0.18888395000000002</v>
      </c>
      <c r="I93" s="31">
        <f t="shared" si="27"/>
        <v>0.99869040461333336</v>
      </c>
      <c r="J93" s="16">
        <f t="shared" ref="J93:J156" si="33">(200*$M$5*I93)/(G93/750+$H$2*G93*G93/(F93+3*G93))</f>
        <v>11.503701265720268</v>
      </c>
      <c r="K93" s="24" t="s">
        <v>89</v>
      </c>
      <c r="L93" s="25">
        <f t="shared" si="23"/>
        <v>49461</v>
      </c>
      <c r="M93" s="26">
        <f t="shared" si="24"/>
        <v>778.33333333333337</v>
      </c>
      <c r="N93" s="27">
        <f t="shared" si="25"/>
        <v>-67543.832372803692</v>
      </c>
      <c r="O93" s="27">
        <f t="shared" si="26"/>
        <v>-109.75872760580599</v>
      </c>
      <c r="P93" s="1"/>
    </row>
    <row r="94" spans="1:16" ht="13.2" x14ac:dyDescent="0.25">
      <c r="A94" s="13" t="s">
        <v>90</v>
      </c>
      <c r="B94" s="17">
        <f t="shared" si="28"/>
        <v>48638</v>
      </c>
      <c r="C94" s="5">
        <v>1200</v>
      </c>
      <c r="D94" s="6">
        <f t="shared" si="29"/>
        <v>43423.21</v>
      </c>
      <c r="E94" s="6">
        <f t="shared" si="30"/>
        <v>0.69438683333333329</v>
      </c>
      <c r="F94" s="6">
        <f>SUM($D$8:D94)</f>
        <v>511286.42000000004</v>
      </c>
      <c r="G94" s="6">
        <f t="shared" si="31"/>
        <v>156576.79</v>
      </c>
      <c r="H94" s="23">
        <f t="shared" si="32"/>
        <v>-0.18288395000000002</v>
      </c>
      <c r="I94" s="31">
        <f t="shared" si="27"/>
        <v>0.99873200461333334</v>
      </c>
      <c r="J94" s="16">
        <f t="shared" si="33"/>
        <v>12.165913222506934</v>
      </c>
      <c r="K94" s="24" t="s">
        <v>90</v>
      </c>
      <c r="L94" s="25">
        <f t="shared" si="23"/>
        <v>49491</v>
      </c>
      <c r="M94" s="26">
        <f t="shared" si="24"/>
        <v>778.33333333333337</v>
      </c>
      <c r="N94" s="27">
        <f t="shared" si="25"/>
        <v>-66875.257767076168</v>
      </c>
      <c r="O94" s="27">
        <f t="shared" si="26"/>
        <v>-108.67229387149877</v>
      </c>
      <c r="P94" s="1"/>
    </row>
    <row r="95" spans="1:16" ht="13.2" x14ac:dyDescent="0.25">
      <c r="A95" s="13" t="s">
        <v>91</v>
      </c>
      <c r="B95" s="17">
        <f t="shared" si="28"/>
        <v>48668</v>
      </c>
      <c r="C95" s="5">
        <v>1200</v>
      </c>
      <c r="D95" s="6">
        <f t="shared" si="29"/>
        <v>44623.21</v>
      </c>
      <c r="E95" s="6">
        <f t="shared" si="30"/>
        <v>1.0562469166666666</v>
      </c>
      <c r="F95" s="6">
        <f>SUM($D$8:D95)</f>
        <v>555909.63</v>
      </c>
      <c r="G95" s="6">
        <f t="shared" si="31"/>
        <v>155376.79</v>
      </c>
      <c r="H95" s="23">
        <f t="shared" si="32"/>
        <v>-0.17688395000000004</v>
      </c>
      <c r="I95" s="31">
        <f t="shared" si="27"/>
        <v>0.99877360461333331</v>
      </c>
      <c r="J95" s="16">
        <f t="shared" si="33"/>
        <v>12.861247735141674</v>
      </c>
      <c r="K95" s="24" t="s">
        <v>91</v>
      </c>
      <c r="L95" s="25">
        <f t="shared" si="23"/>
        <v>49522</v>
      </c>
      <c r="M95" s="26">
        <f t="shared" si="24"/>
        <v>778.33333333333337</v>
      </c>
      <c r="N95" s="27">
        <f t="shared" si="25"/>
        <v>-66205.596727614335</v>
      </c>
      <c r="O95" s="27">
        <f t="shared" si="26"/>
        <v>-107.58409468237329</v>
      </c>
      <c r="P95" s="1"/>
    </row>
    <row r="96" spans="1:16" ht="13.2" x14ac:dyDescent="0.25">
      <c r="A96" s="13" t="s">
        <v>92</v>
      </c>
      <c r="B96" s="17">
        <f t="shared" si="28"/>
        <v>48699</v>
      </c>
      <c r="C96" s="5">
        <v>1200</v>
      </c>
      <c r="D96" s="6">
        <f t="shared" si="29"/>
        <v>45823.21</v>
      </c>
      <c r="E96" s="6">
        <f t="shared" si="30"/>
        <v>1.4281069999999998</v>
      </c>
      <c r="F96" s="6">
        <f>SUM($D$8:D96)</f>
        <v>601732.84</v>
      </c>
      <c r="G96" s="6">
        <f t="shared" si="31"/>
        <v>154176.79</v>
      </c>
      <c r="H96" s="23">
        <f t="shared" si="32"/>
        <v>-0.17088395000000003</v>
      </c>
      <c r="I96" s="31">
        <f t="shared" si="27"/>
        <v>0.99881520461333329</v>
      </c>
      <c r="J96" s="16">
        <f t="shared" si="33"/>
        <v>13.590924391381419</v>
      </c>
      <c r="K96" s="24" t="s">
        <v>92</v>
      </c>
      <c r="L96" s="25">
        <f t="shared" si="23"/>
        <v>49553</v>
      </c>
      <c r="M96" s="26">
        <f t="shared" si="24"/>
        <v>778.33333333333337</v>
      </c>
      <c r="N96" s="27">
        <f t="shared" si="25"/>
        <v>-65534.847488963373</v>
      </c>
      <c r="O96" s="27">
        <f t="shared" si="26"/>
        <v>-106.49412716956549</v>
      </c>
      <c r="P96" s="1"/>
    </row>
    <row r="97" spans="1:16" ht="13.2" x14ac:dyDescent="0.25">
      <c r="A97" s="13" t="s">
        <v>93</v>
      </c>
      <c r="B97" s="17">
        <f t="shared" si="28"/>
        <v>48729</v>
      </c>
      <c r="C97" s="5">
        <v>1200</v>
      </c>
      <c r="D97" s="6">
        <f t="shared" si="29"/>
        <v>47023.21</v>
      </c>
      <c r="E97" s="6">
        <f t="shared" si="30"/>
        <v>1.809967083333333</v>
      </c>
      <c r="F97" s="6">
        <f>SUM($D$8:D97)</f>
        <v>648756.04999999993</v>
      </c>
      <c r="G97" s="6">
        <f t="shared" si="31"/>
        <v>152976.79</v>
      </c>
      <c r="H97" s="23">
        <f t="shared" si="32"/>
        <v>-0.16488395000000003</v>
      </c>
      <c r="I97" s="31">
        <f t="shared" si="27"/>
        <v>0.99885680461333337</v>
      </c>
      <c r="J97" s="16">
        <f t="shared" si="33"/>
        <v>14.3562107161007</v>
      </c>
      <c r="K97" s="24" t="s">
        <v>93</v>
      </c>
      <c r="L97" s="25">
        <f>DATE(YEAR(L96),MONTH(L96)+1,1)</f>
        <v>49583</v>
      </c>
      <c r="M97" s="26">
        <f t="shared" si="24"/>
        <v>778.33333333333337</v>
      </c>
      <c r="N97" s="27">
        <f t="shared" si="25"/>
        <v>-64863.008282799601</v>
      </c>
      <c r="O97" s="27">
        <f t="shared" si="26"/>
        <v>-105.40238845954934</v>
      </c>
      <c r="P97" s="1"/>
    </row>
    <row r="98" spans="1:16" ht="13.2" x14ac:dyDescent="0.25">
      <c r="A98" s="13" t="s">
        <v>94</v>
      </c>
      <c r="B98" s="17">
        <f t="shared" si="28"/>
        <v>48760</v>
      </c>
      <c r="C98" s="5">
        <v>30000</v>
      </c>
      <c r="D98" s="6">
        <f t="shared" si="29"/>
        <v>77023.209999999992</v>
      </c>
      <c r="E98" s="6">
        <f t="shared" si="30"/>
        <v>2.2018271666666664</v>
      </c>
      <c r="F98" s="6">
        <f>SUM($D$8:D98)</f>
        <v>725779.25999999989</v>
      </c>
      <c r="G98" s="6">
        <f t="shared" si="31"/>
        <v>122976.79000000001</v>
      </c>
      <c r="H98" s="23">
        <f t="shared" si="32"/>
        <v>-1.488395000000009E-2</v>
      </c>
      <c r="I98" s="31">
        <f t="shared" si="27"/>
        <v>0.9998968046133333</v>
      </c>
      <c r="J98" s="16">
        <f t="shared" si="33"/>
        <v>21.882991238675292</v>
      </c>
      <c r="K98" s="24" t="s">
        <v>94</v>
      </c>
      <c r="L98" s="25">
        <f t="shared" si="23"/>
        <v>49614</v>
      </c>
      <c r="M98" s="26">
        <f t="shared" si="24"/>
        <v>778.33333333333337</v>
      </c>
      <c r="N98" s="27">
        <f t="shared" si="25"/>
        <v>-64190.077337925817</v>
      </c>
      <c r="O98" s="27">
        <f t="shared" si="26"/>
        <v>-104.30887567412945</v>
      </c>
      <c r="P98" s="1"/>
    </row>
    <row r="99" spans="1:16" ht="13.2" x14ac:dyDescent="0.25">
      <c r="A99" s="13" t="s">
        <v>95</v>
      </c>
      <c r="B99" s="17">
        <f t="shared" si="28"/>
        <v>48790</v>
      </c>
      <c r="C99" s="5">
        <v>1500</v>
      </c>
      <c r="D99" s="6">
        <f t="shared" si="29"/>
        <v>78523.209999999992</v>
      </c>
      <c r="E99" s="6">
        <f t="shared" si="30"/>
        <v>2.8436872499999999</v>
      </c>
      <c r="F99" s="6">
        <f>SUM($D$8:D99)</f>
        <v>804302.46999999986</v>
      </c>
      <c r="G99" s="6">
        <f t="shared" si="31"/>
        <v>121476.79000000001</v>
      </c>
      <c r="H99" s="23">
        <f t="shared" si="32"/>
        <v>-7.3839500000000835E-3</v>
      </c>
      <c r="I99" s="31">
        <f t="shared" si="27"/>
        <v>0.99994880461333335</v>
      </c>
      <c r="J99" s="16">
        <f t="shared" si="33"/>
        <v>23.899954199375461</v>
      </c>
      <c r="K99" s="24" t="s">
        <v>95</v>
      </c>
      <c r="L99" s="25">
        <f t="shared" si="23"/>
        <v>49644</v>
      </c>
      <c r="M99" s="26">
        <f t="shared" si="24"/>
        <v>778.33333333333337</v>
      </c>
      <c r="N99" s="27">
        <f t="shared" si="25"/>
        <v>-63516.052880266609</v>
      </c>
      <c r="O99" s="27">
        <f t="shared" si="26"/>
        <v>-103.21358593043324</v>
      </c>
      <c r="P99" s="1"/>
    </row>
    <row r="100" spans="1:16" ht="13.2" x14ac:dyDescent="0.25">
      <c r="A100" s="13" t="s">
        <v>96</v>
      </c>
      <c r="B100" s="17">
        <f t="shared" si="28"/>
        <v>48821</v>
      </c>
      <c r="C100" s="5">
        <v>1500</v>
      </c>
      <c r="D100" s="6">
        <f t="shared" si="29"/>
        <v>80023.209999999992</v>
      </c>
      <c r="E100" s="6">
        <f t="shared" si="30"/>
        <v>3.4980473333333331</v>
      </c>
      <c r="F100" s="6">
        <f>SUM($D$8:D100)</f>
        <v>884325.67999999982</v>
      </c>
      <c r="G100" s="6">
        <f t="shared" si="31"/>
        <v>119976.79000000001</v>
      </c>
      <c r="H100" s="23">
        <f t="shared" si="32"/>
        <v>1.1604999999992316E-4</v>
      </c>
      <c r="I100" s="31">
        <f t="shared" si="27"/>
        <v>1.0000008046133333</v>
      </c>
      <c r="J100" s="16">
        <f t="shared" si="33"/>
        <v>26.035471248119624</v>
      </c>
      <c r="K100" s="24" t="s">
        <v>96</v>
      </c>
      <c r="L100" s="25">
        <f t="shared" si="23"/>
        <v>49675</v>
      </c>
      <c r="M100" s="26">
        <f t="shared" si="24"/>
        <v>778.33333333333337</v>
      </c>
      <c r="N100" s="27">
        <f t="shared" si="25"/>
        <v>-62840.933132863705</v>
      </c>
      <c r="O100" s="27">
        <f t="shared" si="26"/>
        <v>-102.11651634090352</v>
      </c>
      <c r="P100" s="1"/>
    </row>
    <row r="101" spans="1:16" ht="13.2" x14ac:dyDescent="0.25">
      <c r="A101" s="13" t="s">
        <v>97</v>
      </c>
      <c r="B101" s="17">
        <f t="shared" si="28"/>
        <v>48852</v>
      </c>
      <c r="C101" s="5">
        <v>1500</v>
      </c>
      <c r="D101" s="6">
        <f t="shared" si="29"/>
        <v>81523.209999999992</v>
      </c>
      <c r="E101" s="6">
        <f t="shared" si="30"/>
        <v>4.1649074166666669</v>
      </c>
      <c r="F101" s="6">
        <f>SUM($D$8:D101)</f>
        <v>965848.88999999978</v>
      </c>
      <c r="G101" s="6">
        <f t="shared" si="31"/>
        <v>118476.79000000001</v>
      </c>
      <c r="H101" s="23">
        <f t="shared" si="32"/>
        <v>7.6160499999999298E-3</v>
      </c>
      <c r="I101" s="31">
        <f t="shared" si="27"/>
        <v>1.0000528046133332</v>
      </c>
      <c r="J101" s="16">
        <f t="shared" si="33"/>
        <v>28.296073676706545</v>
      </c>
      <c r="K101" s="24" t="s">
        <v>97</v>
      </c>
      <c r="L101" s="25">
        <f t="shared" si="23"/>
        <v>49706</v>
      </c>
      <c r="M101" s="26">
        <f t="shared" si="24"/>
        <v>778.33333333333337</v>
      </c>
      <c r="N101" s="27">
        <f t="shared" si="25"/>
        <v>-62164.716315871272</v>
      </c>
      <c r="O101" s="27">
        <f t="shared" si="26"/>
        <v>-101.01766401329081</v>
      </c>
      <c r="P101" s="1"/>
    </row>
    <row r="102" spans="1:16" ht="13.2" x14ac:dyDescent="0.25">
      <c r="A102" s="13" t="s">
        <v>98</v>
      </c>
      <c r="B102" s="17">
        <f t="shared" si="28"/>
        <v>48882</v>
      </c>
      <c r="C102" s="5">
        <v>1500</v>
      </c>
      <c r="D102" s="6">
        <f t="shared" si="29"/>
        <v>83023.209999999992</v>
      </c>
      <c r="E102" s="6">
        <f t="shared" si="30"/>
        <v>4.8442674999999999</v>
      </c>
      <c r="F102" s="6">
        <f>SUM($D$8:D102)</f>
        <v>1048872.0999999999</v>
      </c>
      <c r="G102" s="6">
        <f t="shared" si="31"/>
        <v>116976.79000000001</v>
      </c>
      <c r="H102" s="23">
        <f t="shared" si="32"/>
        <v>1.5116049999999936E-2</v>
      </c>
      <c r="I102" s="31">
        <f t="shared" si="27"/>
        <v>1.0001048046133334</v>
      </c>
      <c r="J102" s="16">
        <f t="shared" si="33"/>
        <v>30.688701931259651</v>
      </c>
      <c r="K102" s="24" t="s">
        <v>98</v>
      </c>
      <c r="L102" s="25">
        <f t="shared" si="23"/>
        <v>49735</v>
      </c>
      <c r="M102" s="26">
        <f t="shared" si="24"/>
        <v>778.33333333333337</v>
      </c>
      <c r="N102" s="27">
        <f t="shared" si="25"/>
        <v>-61487.400646551228</v>
      </c>
      <c r="O102" s="27">
        <f t="shared" si="26"/>
        <v>-99.917026050645745</v>
      </c>
      <c r="P102" s="1"/>
    </row>
    <row r="103" spans="1:16" ht="13.2" x14ac:dyDescent="0.25">
      <c r="A103" s="13" t="s">
        <v>99</v>
      </c>
      <c r="B103" s="17">
        <f t="shared" si="28"/>
        <v>48913</v>
      </c>
      <c r="C103" s="5">
        <v>1500</v>
      </c>
      <c r="D103" s="6">
        <f t="shared" si="29"/>
        <v>84523.209999999992</v>
      </c>
      <c r="E103" s="6">
        <f t="shared" si="30"/>
        <v>5.5361275833333332</v>
      </c>
      <c r="F103" s="6">
        <f>SUM($D$8:D103)</f>
        <v>1133395.3099999998</v>
      </c>
      <c r="G103" s="6">
        <f t="shared" si="31"/>
        <v>115476.79000000001</v>
      </c>
      <c r="H103" s="23">
        <f t="shared" si="32"/>
        <v>2.2616049999999943E-2</v>
      </c>
      <c r="I103" s="31">
        <f t="shared" si="27"/>
        <v>1.0001568046133333</v>
      </c>
      <c r="J103" s="16">
        <f t="shared" si="33"/>
        <v>33.220735543969568</v>
      </c>
      <c r="K103" s="24" t="s">
        <v>99</v>
      </c>
      <c r="L103" s="25">
        <f t="shared" si="23"/>
        <v>49766</v>
      </c>
      <c r="M103" s="26">
        <f t="shared" si="24"/>
        <v>778.33333333333337</v>
      </c>
      <c r="N103" s="27">
        <f t="shared" si="25"/>
        <v>-60808.984339268536</v>
      </c>
      <c r="O103" s="27">
        <f t="shared" si="26"/>
        <v>-98.81459955131136</v>
      </c>
      <c r="P103" s="1"/>
    </row>
    <row r="104" spans="1:16" ht="13.2" x14ac:dyDescent="0.25">
      <c r="A104" s="13" t="s">
        <v>100</v>
      </c>
      <c r="B104" s="17">
        <f t="shared" si="28"/>
        <v>48943</v>
      </c>
      <c r="C104" s="5">
        <v>1500</v>
      </c>
      <c r="D104" s="6">
        <f t="shared" si="29"/>
        <v>86023.209999999992</v>
      </c>
      <c r="E104" s="6">
        <f t="shared" si="30"/>
        <v>6.2404876666666667</v>
      </c>
      <c r="F104" s="6">
        <f>SUM($D$8:D104)</f>
        <v>1219418.5199999998</v>
      </c>
      <c r="G104" s="6">
        <f t="shared" si="31"/>
        <v>113976.79000000001</v>
      </c>
      <c r="H104" s="23">
        <f t="shared" si="32"/>
        <v>3.011604999999995E-2</v>
      </c>
      <c r="I104" s="31">
        <f t="shared" si="27"/>
        <v>1.0002088046133333</v>
      </c>
      <c r="J104" s="16">
        <f t="shared" si="33"/>
        <v>35.900025611807365</v>
      </c>
      <c r="K104" s="24" t="s">
        <v>100</v>
      </c>
      <c r="L104" s="25">
        <f t="shared" si="23"/>
        <v>49796</v>
      </c>
      <c r="M104" s="26">
        <f t="shared" si="24"/>
        <v>778.33333333333337</v>
      </c>
      <c r="N104" s="27">
        <f t="shared" si="25"/>
        <v>-60129.465605486512</v>
      </c>
      <c r="O104" s="27">
        <f t="shared" si="26"/>
        <v>-97.710381608915569</v>
      </c>
      <c r="P104" s="1"/>
    </row>
    <row r="105" spans="1:16" ht="13.2" x14ac:dyDescent="0.25">
      <c r="A105" s="13" t="s">
        <v>101</v>
      </c>
      <c r="B105" s="17">
        <f t="shared" si="28"/>
        <v>48974</v>
      </c>
      <c r="C105" s="5">
        <v>1500</v>
      </c>
      <c r="D105" s="6">
        <f t="shared" si="29"/>
        <v>87529.45</v>
      </c>
      <c r="E105" s="6">
        <f t="shared" si="30"/>
        <v>0.71691208333333334</v>
      </c>
      <c r="F105" s="6">
        <f>SUM($D$8:D105)</f>
        <v>1306947.9699999997</v>
      </c>
      <c r="G105" s="6">
        <f t="shared" si="31"/>
        <v>112470.55</v>
      </c>
      <c r="H105" s="23">
        <f t="shared" si="32"/>
        <v>3.7647249999999965E-2</v>
      </c>
      <c r="I105" s="31">
        <f t="shared" si="27"/>
        <v>1.0002610209333334</v>
      </c>
      <c r="J105" s="16">
        <f t="shared" si="33"/>
        <v>38.738873461861779</v>
      </c>
      <c r="K105" s="24" t="s">
        <v>101</v>
      </c>
      <c r="L105" s="25">
        <f t="shared" si="23"/>
        <v>49827</v>
      </c>
      <c r="M105" s="26">
        <f t="shared" si="24"/>
        <v>778.33333333333337</v>
      </c>
      <c r="N105" s="27">
        <f t="shared" si="25"/>
        <v>-59448.842653762091</v>
      </c>
      <c r="O105" s="27">
        <f t="shared" si="26"/>
        <v>-96.604369312363403</v>
      </c>
      <c r="P105" s="1"/>
    </row>
    <row r="106" spans="1:16" ht="13.2" x14ac:dyDescent="0.25">
      <c r="A106" s="13" t="s">
        <v>102</v>
      </c>
      <c r="B106" s="17">
        <f t="shared" si="28"/>
        <v>49003</v>
      </c>
      <c r="C106" s="5">
        <v>1500</v>
      </c>
      <c r="D106" s="6">
        <f t="shared" si="29"/>
        <v>89029.45</v>
      </c>
      <c r="E106" s="6">
        <f t="shared" si="30"/>
        <v>1.4471574999999999</v>
      </c>
      <c r="F106" s="6">
        <f>SUM($D$8:D106)</f>
        <v>1395977.4199999997</v>
      </c>
      <c r="G106" s="6">
        <f t="shared" si="31"/>
        <v>110970.55</v>
      </c>
      <c r="H106" s="23">
        <f t="shared" si="32"/>
        <v>4.5147249999999972E-2</v>
      </c>
      <c r="I106" s="31">
        <f t="shared" si="27"/>
        <v>1.0003130209333333</v>
      </c>
      <c r="J106" s="32">
        <f t="shared" si="33"/>
        <v>41.7388169978653</v>
      </c>
      <c r="K106" s="24" t="s">
        <v>102</v>
      </c>
      <c r="L106" s="25">
        <f t="shared" si="23"/>
        <v>49857</v>
      </c>
      <c r="M106" s="26">
        <f t="shared" si="24"/>
        <v>778.33333333333337</v>
      </c>
      <c r="N106" s="27">
        <f t="shared" si="25"/>
        <v>-58767.11368974112</v>
      </c>
      <c r="O106" s="27">
        <f t="shared" si="26"/>
        <v>-95.496559745829316</v>
      </c>
      <c r="P106" s="1"/>
    </row>
    <row r="107" spans="1:16" ht="13.2" x14ac:dyDescent="0.25">
      <c r="A107" s="13" t="s">
        <v>103</v>
      </c>
      <c r="B107" s="17">
        <f t="shared" si="28"/>
        <v>49033</v>
      </c>
      <c r="C107" s="5">
        <v>100</v>
      </c>
      <c r="D107" s="6">
        <f t="shared" si="29"/>
        <v>89129.45</v>
      </c>
      <c r="E107" s="6">
        <f t="shared" si="30"/>
        <v>2.1890695833333336</v>
      </c>
      <c r="F107" s="6">
        <f>SUM($D$8:D107)</f>
        <v>1485106.8699999996</v>
      </c>
      <c r="G107" s="6">
        <f t="shared" si="31"/>
        <v>110870.55</v>
      </c>
      <c r="H107" s="23">
        <f t="shared" si="32"/>
        <v>4.5647249999999973E-2</v>
      </c>
      <c r="I107" s="31">
        <f t="shared" si="27"/>
        <v>1.0003164875999999</v>
      </c>
      <c r="J107" s="16">
        <f t="shared" si="33"/>
        <v>43.871637662084012</v>
      </c>
      <c r="K107" s="24" t="s">
        <v>103</v>
      </c>
      <c r="L107" s="25">
        <f t="shared" si="23"/>
        <v>49888</v>
      </c>
      <c r="M107" s="26">
        <f t="shared" si="24"/>
        <v>778.33333333333337</v>
      </c>
      <c r="N107" s="27">
        <f t="shared" si="25"/>
        <v>-58084.276916153613</v>
      </c>
      <c r="O107" s="27">
        <f t="shared" si="26"/>
        <v>-94.38694998874962</v>
      </c>
      <c r="P107" s="1"/>
    </row>
    <row r="108" spans="1:16" ht="13.2" x14ac:dyDescent="0.25">
      <c r="A108" s="13" t="s">
        <v>104</v>
      </c>
      <c r="B108" s="17">
        <f t="shared" si="28"/>
        <v>49064</v>
      </c>
      <c r="C108" s="5">
        <v>100</v>
      </c>
      <c r="D108" s="6">
        <f t="shared" si="29"/>
        <v>89229.45</v>
      </c>
      <c r="E108" s="6">
        <f t="shared" si="30"/>
        <v>2.9318150000000003</v>
      </c>
      <c r="F108" s="6">
        <f>SUM($D$8:D108)</f>
        <v>1574336.3199999996</v>
      </c>
      <c r="G108" s="6">
        <f t="shared" si="31"/>
        <v>110770.55</v>
      </c>
      <c r="H108" s="23">
        <f t="shared" si="32"/>
        <v>4.6147249999999973E-2</v>
      </c>
      <c r="I108" s="31">
        <f t="shared" si="27"/>
        <v>1.0003199542666668</v>
      </c>
      <c r="J108" s="16">
        <f t="shared" si="33"/>
        <v>46.005726322493892</v>
      </c>
      <c r="K108" s="24" t="s">
        <v>104</v>
      </c>
      <c r="L108" s="25">
        <f t="shared" si="23"/>
        <v>49919</v>
      </c>
      <c r="M108" s="26">
        <f t="shared" si="24"/>
        <v>778.33333333333337</v>
      </c>
      <c r="N108" s="27">
        <f t="shared" si="25"/>
        <v>-57400.330532809028</v>
      </c>
      <c r="O108" s="27">
        <f t="shared" si="26"/>
        <v>-93.275537115814657</v>
      </c>
      <c r="P108" s="1"/>
    </row>
    <row r="109" spans="1:16" ht="13.2" x14ac:dyDescent="0.25">
      <c r="A109" s="13" t="s">
        <v>105</v>
      </c>
      <c r="B109" s="17">
        <f t="shared" si="28"/>
        <v>49094</v>
      </c>
      <c r="C109" s="5">
        <v>100</v>
      </c>
      <c r="D109" s="6">
        <f t="shared" si="29"/>
        <v>89329.45</v>
      </c>
      <c r="E109" s="6">
        <f t="shared" si="30"/>
        <v>3.6753937500000005</v>
      </c>
      <c r="F109" s="6">
        <f>SUM($D$8:D109)</f>
        <v>1663665.7699999996</v>
      </c>
      <c r="G109" s="6">
        <f t="shared" si="31"/>
        <v>110670.55</v>
      </c>
      <c r="H109" s="23">
        <f t="shared" si="32"/>
        <v>4.6647249999999973E-2</v>
      </c>
      <c r="I109" s="31">
        <f t="shared" si="27"/>
        <v>1.0003234209333334</v>
      </c>
      <c r="J109" s="16">
        <f t="shared" si="33"/>
        <v>48.14108114290044</v>
      </c>
      <c r="K109" s="24" t="s">
        <v>105</v>
      </c>
      <c r="L109" s="25">
        <f t="shared" si="23"/>
        <v>49949</v>
      </c>
      <c r="M109" s="26">
        <f t="shared" si="24"/>
        <v>778.33333333333337</v>
      </c>
      <c r="N109" s="27">
        <f t="shared" si="25"/>
        <v>-56715.272736591505</v>
      </c>
      <c r="O109" s="27">
        <f t="shared" si="26"/>
        <v>-92.162318196961209</v>
      </c>
      <c r="P109" s="1"/>
    </row>
    <row r="110" spans="1:16" ht="13.2" x14ac:dyDescent="0.25">
      <c r="A110" s="13" t="s">
        <v>106</v>
      </c>
      <c r="B110" s="17">
        <f t="shared" si="28"/>
        <v>49125</v>
      </c>
      <c r="C110" s="5">
        <v>100</v>
      </c>
      <c r="D110" s="6">
        <f t="shared" si="29"/>
        <v>89429.45</v>
      </c>
      <c r="E110" s="6">
        <f t="shared" si="30"/>
        <v>4.4198058333333341</v>
      </c>
      <c r="F110" s="6">
        <f>SUM($D$8:D110)</f>
        <v>1753095.2199999995</v>
      </c>
      <c r="G110" s="6">
        <f t="shared" si="31"/>
        <v>110570.55</v>
      </c>
      <c r="H110" s="23">
        <f t="shared" si="32"/>
        <v>4.7147249999999974E-2</v>
      </c>
      <c r="I110" s="31">
        <f t="shared" si="27"/>
        <v>1.0003268876</v>
      </c>
      <c r="J110" s="16">
        <f t="shared" si="33"/>
        <v>50.277700340694231</v>
      </c>
      <c r="K110" s="24" t="s">
        <v>106</v>
      </c>
      <c r="L110" s="25">
        <f t="shared" si="23"/>
        <v>49980</v>
      </c>
      <c r="M110" s="26">
        <f t="shared" si="24"/>
        <v>778.33333333333337</v>
      </c>
      <c r="N110" s="27">
        <f t="shared" si="25"/>
        <v>-56029.101721455132</v>
      </c>
      <c r="O110" s="27">
        <f t="shared" si="26"/>
        <v>-91.047290297364597</v>
      </c>
      <c r="P110" s="1"/>
    </row>
    <row r="111" spans="1:16" ht="13.2" x14ac:dyDescent="0.25">
      <c r="A111" s="13" t="s">
        <v>107</v>
      </c>
      <c r="B111" s="17">
        <f t="shared" si="28"/>
        <v>49155</v>
      </c>
      <c r="C111" s="5">
        <v>100</v>
      </c>
      <c r="D111" s="6">
        <f t="shared" si="29"/>
        <v>89529.45</v>
      </c>
      <c r="E111" s="6">
        <f t="shared" si="30"/>
        <v>5.1650512500000012</v>
      </c>
      <c r="F111" s="6">
        <f>SUM($D$8:D111)</f>
        <v>1842624.6699999995</v>
      </c>
      <c r="G111" s="6">
        <f t="shared" si="31"/>
        <v>110470.55</v>
      </c>
      <c r="H111" s="23">
        <f t="shared" si="32"/>
        <v>4.7647249999999974E-2</v>
      </c>
      <c r="I111" s="31">
        <f t="shared" si="27"/>
        <v>1.0003303542666666</v>
      </c>
      <c r="J111" s="33">
        <f t="shared" si="33"/>
        <v>52.41558218685973</v>
      </c>
      <c r="K111" s="24" t="s">
        <v>107</v>
      </c>
      <c r="L111" s="25">
        <f t="shared" si="23"/>
        <v>50010</v>
      </c>
      <c r="M111" s="26">
        <f t="shared" si="24"/>
        <v>778.33333333333337</v>
      </c>
      <c r="N111" s="27">
        <f t="shared" si="25"/>
        <v>-55341.81567841916</v>
      </c>
      <c r="O111" s="27">
        <f t="shared" si="26"/>
        <v>-89.930450477431137</v>
      </c>
      <c r="P111" s="1"/>
    </row>
    <row r="112" spans="1:16" ht="13.2" x14ac:dyDescent="0.25">
      <c r="A112" s="13" t="s">
        <v>108</v>
      </c>
      <c r="B112" s="17">
        <f t="shared" si="28"/>
        <v>49186</v>
      </c>
      <c r="C112" s="5">
        <v>100</v>
      </c>
      <c r="D112" s="6">
        <f t="shared" si="29"/>
        <v>89629.45</v>
      </c>
      <c r="E112" s="6">
        <f t="shared" si="30"/>
        <v>5.9111300000000009</v>
      </c>
      <c r="F112" s="6">
        <f>SUM($D$8:D112)</f>
        <v>1932254.1199999994</v>
      </c>
      <c r="G112" s="6">
        <f t="shared" si="31"/>
        <v>110370.55</v>
      </c>
      <c r="H112" s="23">
        <f t="shared" si="32"/>
        <v>4.8147249999999975E-2</v>
      </c>
      <c r="I112" s="31">
        <f t="shared" si="27"/>
        <v>1.0003338209333332</v>
      </c>
      <c r="J112" s="16">
        <f t="shared" si="33"/>
        <v>54.554725005984139</v>
      </c>
      <c r="K112" s="24" t="s">
        <v>108</v>
      </c>
      <c r="L112" s="25">
        <f t="shared" si="23"/>
        <v>50041</v>
      </c>
      <c r="M112" s="26">
        <f t="shared" si="24"/>
        <v>778.33333333333337</v>
      </c>
      <c r="N112" s="27">
        <f t="shared" si="25"/>
        <v>-54653.412795563258</v>
      </c>
      <c r="O112" s="27">
        <f t="shared" si="26"/>
        <v>-88.811795792790292</v>
      </c>
      <c r="P112" s="1"/>
    </row>
    <row r="113" spans="1:16" ht="13.2" x14ac:dyDescent="0.25">
      <c r="A113" s="13" t="s">
        <v>109</v>
      </c>
      <c r="B113" s="17">
        <f t="shared" si="28"/>
        <v>49217</v>
      </c>
      <c r="C113" s="5">
        <v>100</v>
      </c>
      <c r="D113" s="6">
        <f t="shared" si="29"/>
        <v>89729.45</v>
      </c>
      <c r="E113" s="6">
        <f t="shared" si="30"/>
        <v>6.658042083333334</v>
      </c>
      <c r="F113" s="6">
        <f>SUM($D$8:D113)</f>
        <v>2021983.5699999994</v>
      </c>
      <c r="G113" s="6">
        <f t="shared" si="31"/>
        <v>110270.55</v>
      </c>
      <c r="H113" s="23">
        <f t="shared" si="32"/>
        <v>4.8647249999999975E-2</v>
      </c>
      <c r="I113" s="31">
        <f t="shared" si="27"/>
        <v>1.0003372876000001</v>
      </c>
      <c r="J113" s="16">
        <f t="shared" si="33"/>
        <v>56.695127176265345</v>
      </c>
      <c r="K113" s="24" t="s">
        <v>109</v>
      </c>
      <c r="L113" s="25">
        <f t="shared" si="23"/>
        <v>50072</v>
      </c>
      <c r="M113" s="26">
        <f t="shared" si="24"/>
        <v>778.33333333333337</v>
      </c>
      <c r="N113" s="27">
        <f t="shared" si="25"/>
        <v>-53963.891258022712</v>
      </c>
      <c r="O113" s="27">
        <f t="shared" si="26"/>
        <v>-87.691323294286903</v>
      </c>
      <c r="P113" s="1"/>
    </row>
    <row r="114" spans="1:16" ht="13.2" x14ac:dyDescent="0.25">
      <c r="A114" s="13" t="s">
        <v>110</v>
      </c>
      <c r="B114" s="17">
        <f t="shared" si="28"/>
        <v>49247</v>
      </c>
      <c r="C114" s="5">
        <v>100</v>
      </c>
      <c r="D114" s="6">
        <f t="shared" si="29"/>
        <v>89829.45</v>
      </c>
      <c r="E114" s="6">
        <f t="shared" si="30"/>
        <v>7.4057875000000006</v>
      </c>
      <c r="F114" s="6">
        <f>SUM($D$8:D114)</f>
        <v>2111813.0199999996</v>
      </c>
      <c r="G114" s="6">
        <f t="shared" si="31"/>
        <v>110170.55</v>
      </c>
      <c r="H114" s="23">
        <f t="shared" si="32"/>
        <v>4.9147249999999976E-2</v>
      </c>
      <c r="I114" s="31">
        <f t="shared" si="27"/>
        <v>1.0003407542666667</v>
      </c>
      <c r="J114" s="16">
        <f t="shared" si="33"/>
        <v>58.836787129520133</v>
      </c>
      <c r="K114" s="24" t="s">
        <v>110</v>
      </c>
      <c r="L114" s="25">
        <f t="shared" si="23"/>
        <v>50100</v>
      </c>
      <c r="M114" s="26">
        <f t="shared" si="24"/>
        <v>778.33333333333337</v>
      </c>
      <c r="N114" s="27">
        <f t="shared" si="25"/>
        <v>-53273.249247983666</v>
      </c>
      <c r="O114" s="27">
        <f t="shared" si="26"/>
        <v>-86.569030027973454</v>
      </c>
      <c r="P114" s="1"/>
    </row>
    <row r="115" spans="1:16" ht="13.2" x14ac:dyDescent="0.25">
      <c r="A115" s="13" t="s">
        <v>111</v>
      </c>
      <c r="B115" s="17">
        <f t="shared" si="28"/>
        <v>49278</v>
      </c>
      <c r="C115" s="5">
        <v>100</v>
      </c>
      <c r="D115" s="6">
        <f t="shared" si="29"/>
        <v>89929.45</v>
      </c>
      <c r="E115" s="6">
        <f t="shared" si="30"/>
        <v>8.1543662500000007</v>
      </c>
      <c r="F115" s="6">
        <f>SUM($D$8:D115)</f>
        <v>2201742.4699999997</v>
      </c>
      <c r="G115" s="6">
        <f t="shared" si="31"/>
        <v>110070.55</v>
      </c>
      <c r="H115" s="23">
        <f t="shared" si="32"/>
        <v>4.9647249999999976E-2</v>
      </c>
      <c r="I115" s="31">
        <f t="shared" si="27"/>
        <v>1.0003442209333333</v>
      </c>
      <c r="J115" s="34">
        <f t="shared" si="33"/>
        <v>60.979703351191617</v>
      </c>
      <c r="K115" s="24" t="s">
        <v>111</v>
      </c>
      <c r="L115" s="25">
        <f t="shared" si="23"/>
        <v>50131</v>
      </c>
      <c r="M115" s="26">
        <f t="shared" si="24"/>
        <v>778.33333333333337</v>
      </c>
      <c r="N115" s="27">
        <f t="shared" si="25"/>
        <v>-52581.484944678305</v>
      </c>
      <c r="O115" s="27">
        <f t="shared" si="26"/>
        <v>-85.444913035102232</v>
      </c>
      <c r="P115" s="1"/>
    </row>
    <row r="116" spans="1:16" ht="13.2" x14ac:dyDescent="0.25">
      <c r="A116" s="13" t="s">
        <v>112</v>
      </c>
      <c r="B116" s="17">
        <f t="shared" si="28"/>
        <v>49308</v>
      </c>
      <c r="C116" s="5">
        <v>100</v>
      </c>
      <c r="D116" s="6">
        <f t="shared" si="29"/>
        <v>90029.45</v>
      </c>
      <c r="E116" s="6">
        <f t="shared" si="30"/>
        <v>8.9037783333333334</v>
      </c>
      <c r="F116" s="6">
        <f>SUM($D$8:D116)</f>
        <v>2291771.92</v>
      </c>
      <c r="G116" s="6">
        <f t="shared" si="31"/>
        <v>109970.55</v>
      </c>
      <c r="H116" s="23">
        <f t="shared" si="32"/>
        <v>5.0147249999999977E-2</v>
      </c>
      <c r="I116" s="31">
        <f t="shared" si="27"/>
        <v>1.0003476875999999</v>
      </c>
      <c r="J116" s="16">
        <f t="shared" si="33"/>
        <v>63.123874380356582</v>
      </c>
      <c r="K116" s="24" t="s">
        <v>112</v>
      </c>
      <c r="L116" s="25">
        <f t="shared" si="23"/>
        <v>50161</v>
      </c>
      <c r="M116" s="26">
        <f t="shared" si="24"/>
        <v>778.33333333333337</v>
      </c>
      <c r="N116" s="27">
        <f t="shared" si="25"/>
        <v>-51888.596524380075</v>
      </c>
      <c r="O116" s="27">
        <f t="shared" si="26"/>
        <v>-84.31896935211762</v>
      </c>
      <c r="P116" s="1"/>
    </row>
    <row r="117" spans="1:16" ht="13.2" x14ac:dyDescent="0.25">
      <c r="A117" s="13" t="s">
        <v>113</v>
      </c>
      <c r="B117" s="17">
        <f t="shared" si="28"/>
        <v>49339</v>
      </c>
      <c r="C117" s="5">
        <v>100</v>
      </c>
      <c r="D117" s="6">
        <f t="shared" si="29"/>
        <v>90138.349999999991</v>
      </c>
      <c r="E117" s="6">
        <f t="shared" si="30"/>
        <v>0.75031958333333315</v>
      </c>
      <c r="F117" s="6">
        <f>SUM($D$8:D117)</f>
        <v>2381910.27</v>
      </c>
      <c r="G117" s="6">
        <f t="shared" si="31"/>
        <v>109861.65000000001</v>
      </c>
      <c r="H117" s="23">
        <f t="shared" si="32"/>
        <v>5.0691749999999924E-2</v>
      </c>
      <c r="I117" s="31">
        <f t="shared" si="27"/>
        <v>1.0003514628000001</v>
      </c>
      <c r="J117" s="16">
        <f t="shared" si="33"/>
        <v>65.27916749735472</v>
      </c>
      <c r="K117" s="24" t="s">
        <v>113</v>
      </c>
      <c r="L117" s="25">
        <f t="shared" si="23"/>
        <v>50192</v>
      </c>
      <c r="M117" s="26">
        <f t="shared" si="24"/>
        <v>778.33333333333337</v>
      </c>
      <c r="N117" s="27">
        <f t="shared" si="25"/>
        <v>-51194.582160398859</v>
      </c>
      <c r="O117" s="27">
        <f t="shared" si="26"/>
        <v>-83.191196010648142</v>
      </c>
      <c r="P117" s="1"/>
    </row>
    <row r="118" spans="1:16" ht="13.2" x14ac:dyDescent="0.25">
      <c r="A118" s="13" t="s">
        <v>114</v>
      </c>
      <c r="B118" s="17">
        <f t="shared" si="28"/>
        <v>49368</v>
      </c>
      <c r="C118" s="5">
        <v>100</v>
      </c>
      <c r="D118" s="6">
        <f t="shared" si="29"/>
        <v>90238.349999999991</v>
      </c>
      <c r="E118" s="6">
        <f t="shared" si="30"/>
        <v>1.5015280555555552</v>
      </c>
      <c r="F118" s="6">
        <f>SUM($D$8:D118)</f>
        <v>2472148.62</v>
      </c>
      <c r="G118" s="6">
        <f t="shared" si="31"/>
        <v>109761.65000000001</v>
      </c>
      <c r="H118" s="23">
        <f t="shared" si="32"/>
        <v>5.1191749999999925E-2</v>
      </c>
      <c r="I118" s="31">
        <f t="shared" si="27"/>
        <v>1.0003549294666667</v>
      </c>
      <c r="J118" s="16">
        <f t="shared" si="33"/>
        <v>67.426382284879921</v>
      </c>
      <c r="K118" s="24" t="s">
        <v>114</v>
      </c>
      <c r="L118" s="25">
        <f t="shared" si="23"/>
        <v>50222</v>
      </c>
      <c r="M118" s="26">
        <f t="shared" si="24"/>
        <v>778.33333333333337</v>
      </c>
      <c r="N118" s="27">
        <f t="shared" si="25"/>
        <v>-50499.440023076175</v>
      </c>
      <c r="O118" s="27">
        <f t="shared" si="26"/>
        <v>-82.061590037498789</v>
      </c>
      <c r="P118" s="1"/>
    </row>
    <row r="119" spans="1:16" ht="13.2" x14ac:dyDescent="0.25">
      <c r="A119" s="13" t="s">
        <v>115</v>
      </c>
      <c r="B119" s="17">
        <f t="shared" si="28"/>
        <v>49398</v>
      </c>
      <c r="C119" s="5">
        <v>100</v>
      </c>
      <c r="D119" s="6">
        <f t="shared" si="29"/>
        <v>90338.349999999991</v>
      </c>
      <c r="E119" s="6">
        <f t="shared" si="30"/>
        <v>2.2535143055555551</v>
      </c>
      <c r="F119" s="6">
        <f>SUM($D$8:D119)</f>
        <v>2562486.9700000002</v>
      </c>
      <c r="G119" s="6">
        <f t="shared" si="31"/>
        <v>109661.65000000001</v>
      </c>
      <c r="H119" s="23">
        <f t="shared" si="32"/>
        <v>5.1691749999999925E-2</v>
      </c>
      <c r="I119" s="31">
        <f t="shared" si="27"/>
        <v>1.0003583961333333</v>
      </c>
      <c r="J119" s="16">
        <f t="shared" si="33"/>
        <v>69.574847011272112</v>
      </c>
      <c r="K119" s="24" t="s">
        <v>115</v>
      </c>
      <c r="L119" s="25">
        <f t="shared" si="23"/>
        <v>50253</v>
      </c>
      <c r="M119" s="26">
        <f t="shared" si="24"/>
        <v>778.33333333333337</v>
      </c>
      <c r="N119" s="27">
        <f t="shared" si="25"/>
        <v>-49803.168279780337</v>
      </c>
      <c r="O119" s="27">
        <f t="shared" si="26"/>
        <v>-80.930148454643046</v>
      </c>
      <c r="P119" s="1"/>
    </row>
    <row r="120" spans="1:16" ht="13.2" x14ac:dyDescent="0.25">
      <c r="A120" s="13" t="s">
        <v>116</v>
      </c>
      <c r="B120" s="17">
        <f t="shared" si="28"/>
        <v>49429</v>
      </c>
      <c r="C120" s="5">
        <v>100</v>
      </c>
      <c r="D120" s="6">
        <f t="shared" si="29"/>
        <v>90438.349999999991</v>
      </c>
      <c r="E120" s="6">
        <f t="shared" si="30"/>
        <v>3.0063338888888884</v>
      </c>
      <c r="F120" s="6">
        <f>SUM($D$8:D120)</f>
        <v>2652925.3200000003</v>
      </c>
      <c r="G120" s="6">
        <f t="shared" si="31"/>
        <v>109561.65000000001</v>
      </c>
      <c r="H120" s="23">
        <f t="shared" si="32"/>
        <v>5.2191749999999926E-2</v>
      </c>
      <c r="I120" s="31">
        <f t="shared" si="27"/>
        <v>1.0003618627999999</v>
      </c>
      <c r="J120" s="16">
        <f t="shared" si="33"/>
        <v>71.724560433457015</v>
      </c>
      <c r="K120" s="24" t="s">
        <v>116</v>
      </c>
      <c r="L120" s="25">
        <f t="shared" si="23"/>
        <v>50284</v>
      </c>
      <c r="M120" s="26">
        <f t="shared" si="24"/>
        <v>778.33333333333337</v>
      </c>
      <c r="N120" s="27">
        <f t="shared" si="25"/>
        <v>-49105.765094901646</v>
      </c>
      <c r="O120" s="27">
        <f t="shared" si="26"/>
        <v>-79.796868279215175</v>
      </c>
      <c r="P120" s="1"/>
    </row>
    <row r="121" spans="1:16" ht="13.2" x14ac:dyDescent="0.25">
      <c r="A121" s="13" t="s">
        <v>117</v>
      </c>
      <c r="B121" s="17">
        <f t="shared" si="28"/>
        <v>49459</v>
      </c>
      <c r="C121" s="5">
        <v>100</v>
      </c>
      <c r="D121" s="6">
        <f t="shared" si="29"/>
        <v>90538.349999999991</v>
      </c>
      <c r="E121" s="6">
        <f t="shared" si="30"/>
        <v>3.7599868055555552</v>
      </c>
      <c r="F121" s="6">
        <f>SUM($D$8:D121)</f>
        <v>2743463.6700000004</v>
      </c>
      <c r="G121" s="6">
        <f t="shared" si="31"/>
        <v>109461.65000000001</v>
      </c>
      <c r="H121" s="23">
        <f t="shared" si="32"/>
        <v>5.2691749999999926E-2</v>
      </c>
      <c r="I121" s="31">
        <f t="shared" si="27"/>
        <v>1.0003653294666666</v>
      </c>
      <c r="J121" s="16">
        <f t="shared" si="33"/>
        <v>73.875521362049724</v>
      </c>
      <c r="K121" s="24" t="s">
        <v>117</v>
      </c>
      <c r="L121" s="25">
        <f t="shared" si="23"/>
        <v>50314</v>
      </c>
      <c r="M121" s="26">
        <f t="shared" si="24"/>
        <v>778.33333333333337</v>
      </c>
      <c r="N121" s="27">
        <f t="shared" si="25"/>
        <v>-48407.228629847523</v>
      </c>
      <c r="O121" s="27">
        <f t="shared" si="26"/>
        <v>-78.661746523502231</v>
      </c>
      <c r="P121" s="1"/>
    </row>
    <row r="122" spans="1:16" ht="13.2" x14ac:dyDescent="0.25">
      <c r="A122" s="13" t="s">
        <v>118</v>
      </c>
      <c r="B122" s="17">
        <f t="shared" si="28"/>
        <v>49490</v>
      </c>
      <c r="C122" s="5">
        <v>100</v>
      </c>
      <c r="D122" s="6">
        <f t="shared" si="29"/>
        <v>90638.349999999991</v>
      </c>
      <c r="E122" s="6">
        <f t="shared" si="30"/>
        <v>4.5144730555555554</v>
      </c>
      <c r="F122" s="6">
        <f>SUM($D$8:D122)</f>
        <v>2834102.0200000005</v>
      </c>
      <c r="G122" s="6">
        <f t="shared" si="31"/>
        <v>109361.65000000001</v>
      </c>
      <c r="H122" s="23">
        <f t="shared" si="32"/>
        <v>5.3191749999999927E-2</v>
      </c>
      <c r="I122" s="31">
        <f t="shared" si="27"/>
        <v>1.0003687961333334</v>
      </c>
      <c r="J122" s="16">
        <f t="shared" si="33"/>
        <v>76.027728661360314</v>
      </c>
      <c r="K122" s="24" t="s">
        <v>118</v>
      </c>
      <c r="L122" s="25">
        <f t="shared" si="23"/>
        <v>50345</v>
      </c>
      <c r="M122" s="26">
        <f t="shared" si="24"/>
        <v>778.33333333333337</v>
      </c>
      <c r="N122" s="27">
        <f t="shared" si="25"/>
        <v>-47707.55704303769</v>
      </c>
      <c r="O122" s="27">
        <f t="shared" si="26"/>
        <v>-77.524780194936241</v>
      </c>
      <c r="P122" s="1"/>
    </row>
    <row r="123" spans="1:16" ht="13.2" x14ac:dyDescent="0.25">
      <c r="A123" s="13" t="s">
        <v>119</v>
      </c>
      <c r="B123" s="17">
        <f t="shared" si="28"/>
        <v>49520</v>
      </c>
      <c r="C123" s="5">
        <v>100</v>
      </c>
      <c r="D123" s="6">
        <f t="shared" si="29"/>
        <v>90738.349999999991</v>
      </c>
      <c r="E123" s="6">
        <f t="shared" si="30"/>
        <v>5.2697926388888883</v>
      </c>
      <c r="F123" s="6">
        <f>SUM($D$8:D123)</f>
        <v>2924840.3700000006</v>
      </c>
      <c r="G123" s="6">
        <f t="shared" si="31"/>
        <v>109261.65000000001</v>
      </c>
      <c r="H123" s="23">
        <f t="shared" si="32"/>
        <v>5.3691749999999927E-2</v>
      </c>
      <c r="I123" s="31">
        <f t="shared" si="27"/>
        <v>1.0003722628</v>
      </c>
      <c r="J123" s="16">
        <f t="shared" si="33"/>
        <v>78.181181249398904</v>
      </c>
      <c r="K123" s="24" t="s">
        <v>119</v>
      </c>
      <c r="L123" s="25">
        <f t="shared" si="23"/>
        <v>50375</v>
      </c>
      <c r="M123" s="26">
        <f t="shared" si="24"/>
        <v>778.33333333333337</v>
      </c>
      <c r="N123" s="27">
        <f t="shared" si="25"/>
        <v>-47006.748489899292</v>
      </c>
      <c r="O123" s="27">
        <f t="shared" si="26"/>
        <v>-76.385966296086352</v>
      </c>
      <c r="P123" s="1"/>
    </row>
    <row r="124" spans="1:16" ht="13.2" x14ac:dyDescent="0.25">
      <c r="A124" s="13" t="s">
        <v>120</v>
      </c>
      <c r="B124" s="17">
        <f t="shared" si="28"/>
        <v>49551</v>
      </c>
      <c r="C124" s="5">
        <v>100</v>
      </c>
      <c r="D124" s="6">
        <f t="shared" si="29"/>
        <v>90838.349999999991</v>
      </c>
      <c r="E124" s="6">
        <f t="shared" si="30"/>
        <v>6.0259455555555546</v>
      </c>
      <c r="F124" s="6">
        <f>SUM($D$8:D124)</f>
        <v>3015678.7200000007</v>
      </c>
      <c r="G124" s="6">
        <f t="shared" si="31"/>
        <v>109161.65000000001</v>
      </c>
      <c r="H124" s="23">
        <f t="shared" si="32"/>
        <v>5.4191749999999927E-2</v>
      </c>
      <c r="I124" s="31">
        <f t="shared" si="27"/>
        <v>1.0003757294666666</v>
      </c>
      <c r="J124" s="16">
        <f t="shared" si="33"/>
        <v>80.335878097881007</v>
      </c>
      <c r="K124" s="24" t="s">
        <v>120</v>
      </c>
      <c r="L124" s="25">
        <f t="shared" si="23"/>
        <v>50406</v>
      </c>
      <c r="M124" s="26">
        <f t="shared" si="24"/>
        <v>778.33333333333337</v>
      </c>
      <c r="N124" s="27">
        <f t="shared" si="25"/>
        <v>-46304.801122862045</v>
      </c>
      <c r="O124" s="27">
        <f t="shared" si="26"/>
        <v>-75.245301824650824</v>
      </c>
      <c r="P124" s="1"/>
    </row>
    <row r="125" spans="1:16" ht="13.2" x14ac:dyDescent="0.25">
      <c r="A125" s="13" t="s">
        <v>121</v>
      </c>
      <c r="B125" s="17">
        <f t="shared" si="28"/>
        <v>49582</v>
      </c>
      <c r="C125" s="5">
        <v>100</v>
      </c>
      <c r="D125" s="6">
        <f t="shared" si="29"/>
        <v>90938.349999999991</v>
      </c>
      <c r="E125" s="6">
        <f t="shared" si="30"/>
        <v>6.7829318055555543</v>
      </c>
      <c r="F125" s="6">
        <f>SUM($D$8:D125)</f>
        <v>3106617.0700000008</v>
      </c>
      <c r="G125" s="6">
        <f t="shared" si="31"/>
        <v>109061.65000000001</v>
      </c>
      <c r="H125" s="23">
        <f t="shared" si="32"/>
        <v>5.4691749999999928E-2</v>
      </c>
      <c r="I125" s="31">
        <f t="shared" si="27"/>
        <v>1.0003791961333333</v>
      </c>
      <c r="J125" s="16">
        <f t="shared" si="33"/>
        <v>82.491818232232134</v>
      </c>
      <c r="K125" s="24" t="s">
        <v>121</v>
      </c>
      <c r="L125" s="25">
        <f t="shared" si="23"/>
        <v>50437</v>
      </c>
      <c r="M125" s="26">
        <f t="shared" si="24"/>
        <v>778.33333333333337</v>
      </c>
      <c r="N125" s="27">
        <f t="shared" si="25"/>
        <v>-45601.713091353362</v>
      </c>
      <c r="O125" s="27">
        <f t="shared" si="26"/>
        <v>-74.102783773449218</v>
      </c>
      <c r="P125" s="1"/>
    </row>
    <row r="126" spans="1:16" ht="13.2" x14ac:dyDescent="0.25">
      <c r="A126" s="13" t="s">
        <v>122</v>
      </c>
      <c r="B126" s="17">
        <f t="shared" si="28"/>
        <v>49612</v>
      </c>
      <c r="C126" s="5">
        <v>100</v>
      </c>
      <c r="D126" s="6">
        <f t="shared" si="29"/>
        <v>91038.349999999991</v>
      </c>
      <c r="E126" s="6">
        <f t="shared" si="30"/>
        <v>7.5407513888888875</v>
      </c>
      <c r="F126" s="6">
        <f>SUM($D$8:D126)</f>
        <v>3197655.4200000009</v>
      </c>
      <c r="G126" s="6">
        <f t="shared" si="31"/>
        <v>108961.65000000001</v>
      </c>
      <c r="H126" s="23">
        <f t="shared" si="32"/>
        <v>5.5191749999999928E-2</v>
      </c>
      <c r="I126" s="31">
        <f t="shared" si="27"/>
        <v>1.0003826628000001</v>
      </c>
      <c r="J126" s="16">
        <f t="shared" si="33"/>
        <v>84.649000731592622</v>
      </c>
      <c r="K126" s="24" t="s">
        <v>122</v>
      </c>
      <c r="L126" s="25">
        <f t="shared" si="23"/>
        <v>50465</v>
      </c>
      <c r="M126" s="26">
        <f t="shared" si="24"/>
        <v>778.33333333333337</v>
      </c>
      <c r="N126" s="27">
        <f t="shared" si="25"/>
        <v>-44897.482541793477</v>
      </c>
      <c r="O126" s="27">
        <f t="shared" si="26"/>
        <v>-72.95840913041441</v>
      </c>
      <c r="P126" s="1"/>
    </row>
    <row r="127" spans="1:16" ht="13.2" x14ac:dyDescent="0.25">
      <c r="A127" s="13" t="s">
        <v>123</v>
      </c>
      <c r="B127" s="17">
        <f t="shared" si="28"/>
        <v>49643</v>
      </c>
      <c r="C127" s="5">
        <v>100</v>
      </c>
      <c r="D127" s="6">
        <f t="shared" si="29"/>
        <v>91138.349999999991</v>
      </c>
      <c r="E127" s="6">
        <f t="shared" si="30"/>
        <v>8.2994043055555551</v>
      </c>
      <c r="F127" s="6">
        <f>SUM($D$8:D127)</f>
        <v>3288793.7700000009</v>
      </c>
      <c r="G127" s="6">
        <f t="shared" si="31"/>
        <v>108861.65000000001</v>
      </c>
      <c r="H127" s="23">
        <f t="shared" si="32"/>
        <v>5.5691749999999929E-2</v>
      </c>
      <c r="I127" s="31">
        <f t="shared" si="27"/>
        <v>1.0003861294666667</v>
      </c>
      <c r="J127" s="16">
        <f t="shared" si="33"/>
        <v>86.807424728822014</v>
      </c>
      <c r="K127" s="24" t="s">
        <v>123</v>
      </c>
      <c r="L127" s="25">
        <f t="shared" si="23"/>
        <v>50496</v>
      </c>
      <c r="M127" s="26">
        <f t="shared" si="24"/>
        <v>778.33333333333337</v>
      </c>
      <c r="N127" s="27">
        <f t="shared" si="25"/>
        <v>-44192.107617590555</v>
      </c>
      <c r="O127" s="27">
        <f t="shared" si="26"/>
        <v>-71.812174878584656</v>
      </c>
      <c r="P127" s="1"/>
    </row>
    <row r="128" spans="1:16" ht="13.2" x14ac:dyDescent="0.25">
      <c r="A128" s="13" t="s">
        <v>124</v>
      </c>
      <c r="B128" s="17">
        <f t="shared" si="28"/>
        <v>49673</v>
      </c>
      <c r="C128" s="5">
        <v>100</v>
      </c>
      <c r="D128" s="6">
        <f t="shared" si="29"/>
        <v>91238.349999999991</v>
      </c>
      <c r="E128" s="6">
        <f t="shared" si="30"/>
        <v>9.0588905555555552</v>
      </c>
      <c r="F128" s="6">
        <f>SUM($D$8:D128)</f>
        <v>3380032.120000001</v>
      </c>
      <c r="G128" s="6">
        <f t="shared" si="31"/>
        <v>108761.65000000001</v>
      </c>
      <c r="H128" s="23">
        <f t="shared" si="32"/>
        <v>5.6191749999999929E-2</v>
      </c>
      <c r="I128" s="31">
        <f t="shared" si="27"/>
        <v>1.0003895961333333</v>
      </c>
      <c r="J128" s="16">
        <f t="shared" si="33"/>
        <v>88.967089410503377</v>
      </c>
      <c r="K128" s="24" t="s">
        <v>124</v>
      </c>
      <c r="L128" s="25">
        <f t="shared" si="23"/>
        <v>50526</v>
      </c>
      <c r="M128" s="26">
        <f t="shared" si="24"/>
        <v>778.33333333333337</v>
      </c>
      <c r="N128" s="27">
        <f t="shared" si="25"/>
        <v>-43485.586459135804</v>
      </c>
      <c r="O128" s="27">
        <f t="shared" si="26"/>
        <v>-70.664077996095685</v>
      </c>
      <c r="P128" s="1"/>
    </row>
    <row r="129" spans="1:15" s="1" customFormat="1" ht="13.2" x14ac:dyDescent="0.25">
      <c r="A129" s="13" t="s">
        <v>125</v>
      </c>
      <c r="B129" s="17">
        <f t="shared" si="28"/>
        <v>49704</v>
      </c>
      <c r="C129" s="5">
        <f>125</f>
        <v>125</v>
      </c>
      <c r="D129" s="6">
        <f t="shared" si="29"/>
        <v>91372.409999999989</v>
      </c>
      <c r="E129" s="6">
        <f t="shared" si="30"/>
        <v>0.76039508333333339</v>
      </c>
      <c r="F129" s="6">
        <f>SUM($D$8:D129)</f>
        <v>3471404.5300000012</v>
      </c>
      <c r="G129" s="6">
        <f t="shared" si="31"/>
        <v>108627.59000000001</v>
      </c>
      <c r="H129" s="23">
        <f t="shared" si="32"/>
        <v>5.6862049999999942E-2</v>
      </c>
      <c r="I129" s="31">
        <f t="shared" si="27"/>
        <v>1.0003942435466666</v>
      </c>
      <c r="J129" s="16">
        <f t="shared" si="33"/>
        <v>91.181335747464502</v>
      </c>
      <c r="K129" s="24" t="s">
        <v>125</v>
      </c>
      <c r="L129" s="25">
        <f t="shared" si="23"/>
        <v>50557</v>
      </c>
      <c r="M129" s="26">
        <f t="shared" si="24"/>
        <v>778.33333333333337</v>
      </c>
      <c r="N129" s="27">
        <f t="shared" si="25"/>
        <v>-42777.917203798563</v>
      </c>
      <c r="O129" s="27">
        <f t="shared" si="26"/>
        <v>-69.514115456172661</v>
      </c>
    </row>
    <row r="130" spans="1:15" s="1" customFormat="1" ht="13.2" x14ac:dyDescent="0.25">
      <c r="A130" s="13" t="s">
        <v>126</v>
      </c>
      <c r="B130" s="17">
        <f t="shared" si="28"/>
        <v>49733</v>
      </c>
      <c r="C130" s="5">
        <f>125</f>
        <v>125</v>
      </c>
      <c r="D130" s="6">
        <f t="shared" si="29"/>
        <v>91497.409999999989</v>
      </c>
      <c r="E130" s="6">
        <f t="shared" si="30"/>
        <v>1.5219012777777778</v>
      </c>
      <c r="F130" s="6">
        <f>SUM($D$8:D130)</f>
        <v>3562901.9400000013</v>
      </c>
      <c r="G130" s="6">
        <f t="shared" si="31"/>
        <v>108502.59000000001</v>
      </c>
      <c r="H130" s="23">
        <f t="shared" si="32"/>
        <v>5.7487049999999928E-2</v>
      </c>
      <c r="I130" s="31">
        <f t="shared" si="27"/>
        <v>1.0003985768799999</v>
      </c>
      <c r="J130" s="16">
        <f t="shared" si="33"/>
        <v>93.385664261240407</v>
      </c>
      <c r="K130" s="24" t="s">
        <v>126</v>
      </c>
      <c r="L130" s="25">
        <f t="shared" si="23"/>
        <v>50587</v>
      </c>
      <c r="M130" s="26">
        <f t="shared" si="24"/>
        <v>778.33333333333337</v>
      </c>
      <c r="N130" s="27">
        <f t="shared" si="25"/>
        <v>-42069.097985921399</v>
      </c>
      <c r="O130" s="27">
        <f t="shared" si="26"/>
        <v>-68.362284227122274</v>
      </c>
    </row>
    <row r="131" spans="1:15" s="1" customFormat="1" ht="13.2" x14ac:dyDescent="0.25">
      <c r="A131" s="13" t="s">
        <v>127</v>
      </c>
      <c r="B131" s="17">
        <f t="shared" si="28"/>
        <v>49764</v>
      </c>
      <c r="C131" s="5">
        <f>125</f>
        <v>125</v>
      </c>
      <c r="D131" s="6">
        <f t="shared" si="29"/>
        <v>91622.409999999989</v>
      </c>
      <c r="E131" s="6">
        <f t="shared" si="30"/>
        <v>2.2843796944444446</v>
      </c>
      <c r="F131" s="6">
        <f>SUM($D$8:D131)</f>
        <v>3654524.3500000015</v>
      </c>
      <c r="G131" s="6">
        <f t="shared" si="31"/>
        <v>108377.59000000001</v>
      </c>
      <c r="H131" s="23">
        <f t="shared" si="32"/>
        <v>5.8112049999999915E-2</v>
      </c>
      <c r="I131" s="31">
        <f t="shared" si="27"/>
        <v>1.0004029102133334</v>
      </c>
      <c r="J131" s="16">
        <f t="shared" si="33"/>
        <v>95.593713617887687</v>
      </c>
      <c r="K131" s="24" t="s">
        <v>127</v>
      </c>
      <c r="L131" s="25">
        <f t="shared" si="23"/>
        <v>50618</v>
      </c>
      <c r="M131" s="26">
        <f t="shared" si="24"/>
        <v>778.33333333333337</v>
      </c>
      <c r="N131" s="27">
        <f t="shared" si="25"/>
        <v>-41359.126936815184</v>
      </c>
      <c r="O131" s="27">
        <f t="shared" si="26"/>
        <v>-67.208581272324679</v>
      </c>
    </row>
    <row r="132" spans="1:15" s="1" customFormat="1" ht="13.2" x14ac:dyDescent="0.25">
      <c r="A132" s="13" t="s">
        <v>128</v>
      </c>
      <c r="B132" s="17">
        <f t="shared" si="28"/>
        <v>49795</v>
      </c>
      <c r="C132" s="5">
        <f>125</f>
        <v>125</v>
      </c>
      <c r="D132" s="6">
        <f t="shared" si="29"/>
        <v>91747.409999999989</v>
      </c>
      <c r="E132" s="6">
        <f t="shared" si="30"/>
        <v>3.0478997777777779</v>
      </c>
      <c r="F132" s="6">
        <f>SUM($D$8:D132)</f>
        <v>3746271.7600000016</v>
      </c>
      <c r="G132" s="6">
        <f t="shared" si="31"/>
        <v>108252.59000000001</v>
      </c>
      <c r="H132" s="23">
        <f t="shared" si="32"/>
        <v>5.8737049999999902E-2</v>
      </c>
      <c r="I132" s="31">
        <f t="shared" si="27"/>
        <v>1.0004072435466667</v>
      </c>
      <c r="J132" s="16">
        <f t="shared" si="33"/>
        <v>97.805483209512744</v>
      </c>
      <c r="K132" s="24" t="s">
        <v>128</v>
      </c>
      <c r="L132" s="25">
        <f t="shared" si="23"/>
        <v>50649</v>
      </c>
      <c r="M132" s="26">
        <f t="shared" si="24"/>
        <v>778.33333333333337</v>
      </c>
      <c r="N132" s="27">
        <f t="shared" si="25"/>
        <v>-40648.002184754172</v>
      </c>
      <c r="O132" s="27">
        <f t="shared" si="26"/>
        <v>-66.053003550225526</v>
      </c>
    </row>
    <row r="133" spans="1:15" s="1" customFormat="1" ht="13.2" x14ac:dyDescent="0.25">
      <c r="A133" s="13" t="s">
        <v>129</v>
      </c>
      <c r="B133" s="17">
        <f t="shared" si="28"/>
        <v>49825</v>
      </c>
      <c r="C133" s="5">
        <f>125</f>
        <v>125</v>
      </c>
      <c r="D133" s="6">
        <f t="shared" si="29"/>
        <v>91872.409999999989</v>
      </c>
      <c r="E133" s="6">
        <f t="shared" si="30"/>
        <v>3.8124615277777778</v>
      </c>
      <c r="F133" s="6">
        <f>SUM($D$8:D133)</f>
        <v>3838144.1700000018</v>
      </c>
      <c r="G133" s="6">
        <f t="shared" si="31"/>
        <v>108127.59000000001</v>
      </c>
      <c r="H133" s="23">
        <f t="shared" si="32"/>
        <v>5.9362049999999944E-2</v>
      </c>
      <c r="I133" s="31">
        <f t="shared" si="27"/>
        <v>1.0004115768799999</v>
      </c>
      <c r="J133" s="16">
        <f t="shared" si="33"/>
        <v>100.02097250153557</v>
      </c>
      <c r="K133" s="24" t="s">
        <v>129</v>
      </c>
      <c r="L133" s="25">
        <f t="shared" si="23"/>
        <v>50679</v>
      </c>
      <c r="M133" s="26">
        <f t="shared" si="24"/>
        <v>778.33333333333337</v>
      </c>
      <c r="N133" s="27">
        <f t="shared" si="25"/>
        <v>-39935.72185497106</v>
      </c>
      <c r="O133" s="27">
        <f t="shared" si="26"/>
        <v>-64.895548014327971</v>
      </c>
    </row>
    <row r="134" spans="1:15" s="1" customFormat="1" ht="13.2" x14ac:dyDescent="0.25">
      <c r="A134" s="13" t="s">
        <v>130</v>
      </c>
      <c r="B134" s="17">
        <f t="shared" si="28"/>
        <v>49856</v>
      </c>
      <c r="C134" s="5">
        <f>125</f>
        <v>125</v>
      </c>
      <c r="D134" s="6">
        <f t="shared" si="29"/>
        <v>91997.409999999989</v>
      </c>
      <c r="E134" s="6">
        <f t="shared" si="30"/>
        <v>4.5780649444444448</v>
      </c>
      <c r="F134" s="6">
        <f>SUM($D$8:D134)</f>
        <v>3930141.5800000019</v>
      </c>
      <c r="G134" s="6">
        <f t="shared" si="31"/>
        <v>108002.59000000001</v>
      </c>
      <c r="H134" s="23">
        <f t="shared" si="32"/>
        <v>5.9987049999999931E-2</v>
      </c>
      <c r="I134" s="31">
        <f t="shared" si="27"/>
        <v>1.0004159102133334</v>
      </c>
      <c r="J134" s="16">
        <f t="shared" si="33"/>
        <v>102.24018103311323</v>
      </c>
      <c r="K134" s="24" t="s">
        <v>130</v>
      </c>
      <c r="L134" s="25">
        <f t="shared" si="23"/>
        <v>50710</v>
      </c>
      <c r="M134" s="26">
        <f t="shared" si="24"/>
        <v>778.33333333333337</v>
      </c>
      <c r="N134" s="27">
        <f t="shared" si="25"/>
        <v>-39222.284069652051</v>
      </c>
      <c r="O134" s="27">
        <f t="shared" si="26"/>
        <v>-63.736211613184587</v>
      </c>
    </row>
    <row r="135" spans="1:15" s="1" customFormat="1" ht="13.2" x14ac:dyDescent="0.25">
      <c r="A135" s="13" t="s">
        <v>131</v>
      </c>
      <c r="B135" s="17">
        <f t="shared" si="28"/>
        <v>49886</v>
      </c>
      <c r="C135" s="5">
        <f>125</f>
        <v>125</v>
      </c>
      <c r="D135" s="6">
        <f t="shared" si="29"/>
        <v>92122.409999999989</v>
      </c>
      <c r="E135" s="6">
        <f t="shared" si="30"/>
        <v>5.3447100277777784</v>
      </c>
      <c r="F135" s="6">
        <f>SUM($D$8:D135)</f>
        <v>4022263.9900000021</v>
      </c>
      <c r="G135" s="6">
        <f t="shared" si="31"/>
        <v>107877.59000000001</v>
      </c>
      <c r="H135" s="23">
        <f t="shared" si="32"/>
        <v>6.0612049999999917E-2</v>
      </c>
      <c r="I135" s="31">
        <f t="shared" si="27"/>
        <v>1.0004202435466667</v>
      </c>
      <c r="J135" s="16">
        <f t="shared" si="33"/>
        <v>104.46310841756312</v>
      </c>
      <c r="K135" s="24" t="s">
        <v>131</v>
      </c>
      <c r="L135" s="25">
        <f t="shared" si="23"/>
        <v>50740</v>
      </c>
      <c r="M135" s="26">
        <f t="shared" si="24"/>
        <v>778.33333333333337</v>
      </c>
      <c r="N135" s="27">
        <f t="shared" si="25"/>
        <v>-38507.686947931899</v>
      </c>
      <c r="O135" s="27">
        <f t="shared" si="26"/>
        <v>-62.574991290389335</v>
      </c>
    </row>
    <row r="136" spans="1:15" s="1" customFormat="1" ht="13.2" x14ac:dyDescent="0.25">
      <c r="A136" s="13" t="s">
        <v>132</v>
      </c>
      <c r="B136" s="17">
        <f t="shared" si="28"/>
        <v>49917</v>
      </c>
      <c r="C136" s="5">
        <f>125</f>
        <v>125</v>
      </c>
      <c r="D136" s="6">
        <f t="shared" si="29"/>
        <v>92247.409999999989</v>
      </c>
      <c r="E136" s="6">
        <f t="shared" si="30"/>
        <v>6.1123967777777786</v>
      </c>
      <c r="F136" s="6">
        <f>SUM($D$8:D136)</f>
        <v>4114511.4000000022</v>
      </c>
      <c r="G136" s="6">
        <f t="shared" si="31"/>
        <v>107752.59000000001</v>
      </c>
      <c r="H136" s="23">
        <f t="shared" si="32"/>
        <v>6.1237049999999904E-2</v>
      </c>
      <c r="I136" s="31">
        <f t="shared" si="27"/>
        <v>1.00042457688</v>
      </c>
      <c r="J136" s="16">
        <f t="shared" si="33"/>
        <v>106.68975434278605</v>
      </c>
      <c r="K136" s="24" t="s">
        <v>132</v>
      </c>
      <c r="L136" s="25">
        <f t="shared" si="23"/>
        <v>50771</v>
      </c>
      <c r="M136" s="26">
        <f t="shared" si="24"/>
        <v>778.33333333333337</v>
      </c>
      <c r="N136" s="27">
        <f t="shared" si="25"/>
        <v>-37791.928605888956</v>
      </c>
      <c r="O136" s="27">
        <f t="shared" si="26"/>
        <v>-61.411883984569556</v>
      </c>
    </row>
    <row r="137" spans="1:15" s="1" customFormat="1" ht="13.2" x14ac:dyDescent="0.25">
      <c r="A137" s="13" t="s">
        <v>133</v>
      </c>
      <c r="B137" s="17">
        <f t="shared" si="28"/>
        <v>49948</v>
      </c>
      <c r="C137" s="5">
        <f>125</f>
        <v>125</v>
      </c>
      <c r="D137" s="6">
        <f t="shared" si="29"/>
        <v>92372.409999999989</v>
      </c>
      <c r="E137" s="6">
        <f t="shared" si="30"/>
        <v>6.8811251944444454</v>
      </c>
      <c r="F137" s="6">
        <f>SUM($D$8:D137)</f>
        <v>4206883.8100000024</v>
      </c>
      <c r="G137" s="6">
        <f t="shared" si="31"/>
        <v>107627.59000000001</v>
      </c>
      <c r="H137" s="23">
        <f t="shared" si="32"/>
        <v>6.1862049999999946E-2</v>
      </c>
      <c r="I137" s="31">
        <f t="shared" si="27"/>
        <v>1.0004289102133332</v>
      </c>
      <c r="J137" s="16">
        <f t="shared" si="33"/>
        <v>108.92011857168919</v>
      </c>
      <c r="K137" s="24" t="s">
        <v>133</v>
      </c>
      <c r="L137" s="25">
        <f t="shared" si="23"/>
        <v>50802</v>
      </c>
      <c r="M137" s="26">
        <f t="shared" si="24"/>
        <v>778.33333333333337</v>
      </c>
      <c r="N137" s="27">
        <f t="shared" si="25"/>
        <v>-37075.007156540189</v>
      </c>
      <c r="O137" s="27">
        <f t="shared" si="26"/>
        <v>-60.246886629377805</v>
      </c>
    </row>
    <row r="138" spans="1:15" s="1" customFormat="1" ht="13.2" x14ac:dyDescent="0.25">
      <c r="A138" s="13" t="s">
        <v>134</v>
      </c>
      <c r="B138" s="17">
        <f t="shared" si="28"/>
        <v>49978</v>
      </c>
      <c r="C138" s="5">
        <f>125</f>
        <v>125</v>
      </c>
      <c r="D138" s="6">
        <f t="shared" si="29"/>
        <v>92497.409999999989</v>
      </c>
      <c r="E138" s="6">
        <f t="shared" si="30"/>
        <v>7.6508952777777788</v>
      </c>
      <c r="F138" s="6">
        <f>SUM($D$8:D138)</f>
        <v>4299381.2200000025</v>
      </c>
      <c r="G138" s="6">
        <f t="shared" si="31"/>
        <v>107502.59000000001</v>
      </c>
      <c r="H138" s="23">
        <f t="shared" si="32"/>
        <v>6.2487049999999933E-2</v>
      </c>
      <c r="I138" s="31">
        <f t="shared" si="27"/>
        <v>1.0004332435466667</v>
      </c>
      <c r="J138" s="16">
        <f t="shared" si="33"/>
        <v>111.15420094260875</v>
      </c>
      <c r="K138" s="24" t="s">
        <v>134</v>
      </c>
      <c r="L138" s="25">
        <f t="shared" ref="L138:L201" si="34">DATE(YEAR(L137),MONTH(L137)+1,1)</f>
        <v>50830</v>
      </c>
      <c r="M138" s="26">
        <f t="shared" ref="M138:M201" si="35">MIN($M$5,-N137-O137)</f>
        <v>778.33333333333337</v>
      </c>
      <c r="N138" s="27">
        <f t="shared" ref="N138:N201" si="36">M138+N137+O137</f>
        <v>-36356.920709836231</v>
      </c>
      <c r="O138" s="27">
        <f t="shared" ref="O138:O201" si="37">N138*$M$6/12</f>
        <v>-59.079996153483876</v>
      </c>
    </row>
    <row r="139" spans="1:15" s="1" customFormat="1" ht="13.2" x14ac:dyDescent="0.25">
      <c r="A139" s="13" t="s">
        <v>135</v>
      </c>
      <c r="B139" s="17">
        <f t="shared" si="28"/>
        <v>50009</v>
      </c>
      <c r="C139" s="5">
        <f>125</f>
        <v>125</v>
      </c>
      <c r="D139" s="6">
        <f t="shared" si="29"/>
        <v>92622.409999999989</v>
      </c>
      <c r="E139" s="6">
        <f t="shared" si="30"/>
        <v>8.4217070277777779</v>
      </c>
      <c r="F139" s="6">
        <f>SUM($D$8:D139)</f>
        <v>4392003.6300000027</v>
      </c>
      <c r="G139" s="6">
        <f t="shared" si="31"/>
        <v>107377.59000000001</v>
      </c>
      <c r="H139" s="23">
        <f t="shared" si="32"/>
        <v>6.311204999999992E-2</v>
      </c>
      <c r="I139" s="31">
        <f t="shared" si="27"/>
        <v>1.00043757688</v>
      </c>
      <c r="J139" s="16">
        <f t="shared" si="33"/>
        <v>113.39200136973247</v>
      </c>
      <c r="K139" s="24" t="s">
        <v>135</v>
      </c>
      <c r="L139" s="25">
        <f t="shared" si="34"/>
        <v>50861</v>
      </c>
      <c r="M139" s="26">
        <f t="shared" si="35"/>
        <v>778.33333333333337</v>
      </c>
      <c r="N139" s="27">
        <f t="shared" si="36"/>
        <v>-35637.667372656382</v>
      </c>
      <c r="O139" s="27">
        <f t="shared" si="37"/>
        <v>-57.911209480566619</v>
      </c>
    </row>
    <row r="140" spans="1:15" s="1" customFormat="1" ht="13.2" x14ac:dyDescent="0.25">
      <c r="A140" s="13" t="s">
        <v>136</v>
      </c>
      <c r="B140" s="17">
        <f t="shared" si="28"/>
        <v>50039</v>
      </c>
      <c r="C140" s="5">
        <f>125</f>
        <v>125</v>
      </c>
      <c r="D140" s="6">
        <f t="shared" si="29"/>
        <v>92747.409999999989</v>
      </c>
      <c r="E140" s="6">
        <f t="shared" si="30"/>
        <v>9.1935604444444454</v>
      </c>
      <c r="F140" s="6">
        <f>SUM($D$8:D140)</f>
        <v>4484751.0400000028</v>
      </c>
      <c r="G140" s="6">
        <f t="shared" si="31"/>
        <v>107252.59000000001</v>
      </c>
      <c r="H140" s="23">
        <f t="shared" si="32"/>
        <v>6.3737049999999906E-2</v>
      </c>
      <c r="I140" s="31">
        <f t="shared" si="27"/>
        <v>1.0004419102133333</v>
      </c>
      <c r="J140" s="16">
        <f t="shared" si="33"/>
        <v>115.63351984352227</v>
      </c>
      <c r="K140" s="24" t="s">
        <v>136</v>
      </c>
      <c r="L140" s="25">
        <f t="shared" si="34"/>
        <v>50891</v>
      </c>
      <c r="M140" s="26">
        <f t="shared" si="35"/>
        <v>778.33333333333337</v>
      </c>
      <c r="N140" s="27">
        <f t="shared" si="36"/>
        <v>-34917.245248803614</v>
      </c>
      <c r="O140" s="27">
        <f t="shared" si="37"/>
        <v>-56.740523529305875</v>
      </c>
    </row>
    <row r="141" spans="1:15" s="1" customFormat="1" ht="13.2" x14ac:dyDescent="0.25">
      <c r="A141" s="13" t="s">
        <v>137</v>
      </c>
      <c r="B141" s="17">
        <f t="shared" si="28"/>
        <v>50070</v>
      </c>
      <c r="C141" s="5">
        <f>125</f>
        <v>125</v>
      </c>
      <c r="D141" s="6">
        <f t="shared" si="29"/>
        <v>92881.599999999991</v>
      </c>
      <c r="E141" s="6">
        <f t="shared" si="30"/>
        <v>0.77297166666666672</v>
      </c>
      <c r="F141" s="6">
        <f>SUM($D$8:D141)</f>
        <v>4577632.6400000025</v>
      </c>
      <c r="G141" s="6">
        <f t="shared" si="31"/>
        <v>107118.40000000001</v>
      </c>
      <c r="H141" s="23">
        <f t="shared" si="32"/>
        <v>6.440799999999991E-2</v>
      </c>
      <c r="I141" s="31">
        <f t="shared" si="27"/>
        <v>1.0004465621333334</v>
      </c>
      <c r="J141" s="16">
        <f t="shared" si="33"/>
        <v>117.89753310321632</v>
      </c>
      <c r="K141" s="24" t="s">
        <v>137</v>
      </c>
      <c r="L141" s="25">
        <f t="shared" si="34"/>
        <v>50922</v>
      </c>
      <c r="M141" s="26">
        <f t="shared" si="35"/>
        <v>778.33333333333337</v>
      </c>
      <c r="N141" s="27">
        <f t="shared" si="36"/>
        <v>-34195.652438999583</v>
      </c>
      <c r="O141" s="27">
        <f t="shared" si="37"/>
        <v>-55.567935213374319</v>
      </c>
    </row>
    <row r="142" spans="1:15" s="1" customFormat="1" ht="13.2" x14ac:dyDescent="0.25">
      <c r="A142" s="13" t="s">
        <v>138</v>
      </c>
      <c r="B142" s="17">
        <f t="shared" si="28"/>
        <v>50099</v>
      </c>
      <c r="C142" s="5">
        <f>125</f>
        <v>125</v>
      </c>
      <c r="D142" s="6">
        <f t="shared" si="29"/>
        <v>93006.599999999991</v>
      </c>
      <c r="E142" s="6">
        <f t="shared" si="30"/>
        <v>1.5470544444444443</v>
      </c>
      <c r="F142" s="6">
        <f>SUM($D$8:D142)</f>
        <v>4670639.2400000021</v>
      </c>
      <c r="G142" s="6">
        <f t="shared" si="31"/>
        <v>106993.40000000001</v>
      </c>
      <c r="H142" s="23">
        <f t="shared" si="32"/>
        <v>6.5032999999999952E-2</v>
      </c>
      <c r="I142" s="31">
        <f t="shared" ref="I142:I205" si="38">1-64*($M$5-0.004*$C$2)/$C$2*H142</f>
        <v>1.0004508954666667</v>
      </c>
      <c r="J142" s="16">
        <f t="shared" si="33"/>
        <v>120.14705417841357</v>
      </c>
      <c r="K142" s="24" t="s">
        <v>138</v>
      </c>
      <c r="L142" s="25">
        <f t="shared" si="34"/>
        <v>50952</v>
      </c>
      <c r="M142" s="26">
        <f t="shared" si="35"/>
        <v>778.33333333333337</v>
      </c>
      <c r="N142" s="27">
        <f t="shared" si="36"/>
        <v>-33472.887040879621</v>
      </c>
      <c r="O142" s="27">
        <f t="shared" si="37"/>
        <v>-54.393441441429388</v>
      </c>
    </row>
    <row r="143" spans="1:15" s="1" customFormat="1" ht="13.2" x14ac:dyDescent="0.25">
      <c r="A143" s="13" t="s">
        <v>139</v>
      </c>
      <c r="B143" s="17">
        <f t="shared" si="28"/>
        <v>50129</v>
      </c>
      <c r="C143" s="5">
        <f>125</f>
        <v>125</v>
      </c>
      <c r="D143" s="6">
        <f t="shared" si="29"/>
        <v>93131.599999999991</v>
      </c>
      <c r="E143" s="6">
        <f t="shared" si="30"/>
        <v>2.3221094444444441</v>
      </c>
      <c r="F143" s="6">
        <f>SUM($D$8:D143)</f>
        <v>4763770.8400000017</v>
      </c>
      <c r="G143" s="6">
        <f t="shared" si="31"/>
        <v>106868.40000000001</v>
      </c>
      <c r="H143" s="23">
        <f t="shared" si="32"/>
        <v>6.5657999999999939E-2</v>
      </c>
      <c r="I143" s="31">
        <f t="shared" si="38"/>
        <v>1.0004552287999999</v>
      </c>
      <c r="J143" s="16">
        <f t="shared" si="33"/>
        <v>122.40029367712928</v>
      </c>
      <c r="K143" s="24" t="s">
        <v>139</v>
      </c>
      <c r="L143" s="25">
        <f t="shared" si="34"/>
        <v>50983</v>
      </c>
      <c r="M143" s="26">
        <f t="shared" si="35"/>
        <v>778.33333333333337</v>
      </c>
      <c r="N143" s="27">
        <f t="shared" si="36"/>
        <v>-32748.947148987718</v>
      </c>
      <c r="O143" s="27">
        <f t="shared" si="37"/>
        <v>-53.217039117105038</v>
      </c>
    </row>
    <row r="144" spans="1:15" s="1" customFormat="1" ht="13.2" x14ac:dyDescent="0.25">
      <c r="A144" s="13" t="s">
        <v>140</v>
      </c>
      <c r="B144" s="17">
        <f t="shared" si="28"/>
        <v>50160</v>
      </c>
      <c r="C144" s="5">
        <f>125</f>
        <v>125</v>
      </c>
      <c r="D144" s="6">
        <f t="shared" si="29"/>
        <v>93256.599999999991</v>
      </c>
      <c r="E144" s="6">
        <f t="shared" si="30"/>
        <v>3.0982061111111108</v>
      </c>
      <c r="F144" s="6">
        <f>SUM($D$8:D144)</f>
        <v>4857027.4400000013</v>
      </c>
      <c r="G144" s="6">
        <f t="shared" si="31"/>
        <v>106743.40000000001</v>
      </c>
      <c r="H144" s="23">
        <f t="shared" si="32"/>
        <v>6.6282999999999925E-2</v>
      </c>
      <c r="I144" s="31">
        <f t="shared" si="38"/>
        <v>1.0004595621333334</v>
      </c>
      <c r="J144" s="16">
        <f t="shared" si="33"/>
        <v>124.65725190117324</v>
      </c>
      <c r="K144" s="24" t="s">
        <v>140</v>
      </c>
      <c r="L144" s="25">
        <f t="shared" si="34"/>
        <v>51014</v>
      </c>
      <c r="M144" s="26">
        <f t="shared" si="35"/>
        <v>778.33333333333337</v>
      </c>
      <c r="N144" s="27">
        <f t="shared" si="36"/>
        <v>-32023.830854771491</v>
      </c>
      <c r="O144" s="27">
        <f t="shared" si="37"/>
        <v>-52.038725139003674</v>
      </c>
    </row>
    <row r="145" spans="1:15" s="1" customFormat="1" ht="13.2" x14ac:dyDescent="0.25">
      <c r="A145" s="13" t="s">
        <v>141</v>
      </c>
      <c r="B145" s="17">
        <f t="shared" si="28"/>
        <v>50190</v>
      </c>
      <c r="C145" s="5">
        <f>125</f>
        <v>125</v>
      </c>
      <c r="D145" s="6">
        <f t="shared" si="29"/>
        <v>93381.599999999991</v>
      </c>
      <c r="E145" s="6">
        <f t="shared" si="30"/>
        <v>3.875344444444444</v>
      </c>
      <c r="F145" s="6">
        <f>SUM($D$8:D145)</f>
        <v>4950409.040000001</v>
      </c>
      <c r="G145" s="6">
        <f t="shared" si="31"/>
        <v>106618.40000000001</v>
      </c>
      <c r="H145" s="23">
        <f t="shared" si="32"/>
        <v>6.6907999999999912E-2</v>
      </c>
      <c r="I145" s="31">
        <f t="shared" si="38"/>
        <v>1.0004638954666667</v>
      </c>
      <c r="J145" s="16">
        <f t="shared" si="33"/>
        <v>126.91792923079211</v>
      </c>
      <c r="K145" s="24" t="s">
        <v>141</v>
      </c>
      <c r="L145" s="25">
        <f t="shared" si="34"/>
        <v>51044</v>
      </c>
      <c r="M145" s="26">
        <f t="shared" si="35"/>
        <v>778.33333333333337</v>
      </c>
      <c r="N145" s="27">
        <f t="shared" si="36"/>
        <v>-31297.536246577161</v>
      </c>
      <c r="O145" s="27">
        <f t="shared" si="37"/>
        <v>-50.858496400687891</v>
      </c>
    </row>
    <row r="146" spans="1:15" s="1" customFormat="1" ht="13.2" x14ac:dyDescent="0.25">
      <c r="A146" s="13" t="s">
        <v>142</v>
      </c>
      <c r="B146" s="17">
        <f t="shared" si="28"/>
        <v>50221</v>
      </c>
      <c r="C146" s="5">
        <f>125</f>
        <v>125</v>
      </c>
      <c r="D146" s="6">
        <f t="shared" si="29"/>
        <v>93506.599999999991</v>
      </c>
      <c r="E146" s="6">
        <f t="shared" si="30"/>
        <v>4.6535244444444439</v>
      </c>
      <c r="F146" s="6">
        <f>SUM($D$8:D146)</f>
        <v>5043915.6400000006</v>
      </c>
      <c r="G146" s="6">
        <f t="shared" si="31"/>
        <v>106493.40000000001</v>
      </c>
      <c r="H146" s="23">
        <f t="shared" si="32"/>
        <v>6.7532999999999954E-2</v>
      </c>
      <c r="I146" s="31">
        <f t="shared" si="38"/>
        <v>1.0004682288</v>
      </c>
      <c r="J146" s="16">
        <f t="shared" si="33"/>
        <v>129.18232612509169</v>
      </c>
      <c r="K146" s="24" t="s">
        <v>142</v>
      </c>
      <c r="L146" s="25">
        <f t="shared" si="34"/>
        <v>51075</v>
      </c>
      <c r="M146" s="26">
        <f t="shared" si="35"/>
        <v>778.33333333333337</v>
      </c>
      <c r="N146" s="27">
        <f t="shared" si="36"/>
        <v>-30570.061409644517</v>
      </c>
      <c r="O146" s="27">
        <f t="shared" si="37"/>
        <v>-49.67634979067234</v>
      </c>
    </row>
    <row r="147" spans="1:15" s="1" customFormat="1" ht="13.2" x14ac:dyDescent="0.25">
      <c r="A147" s="13" t="s">
        <v>143</v>
      </c>
      <c r="B147" s="17">
        <f t="shared" si="28"/>
        <v>50251</v>
      </c>
      <c r="C147" s="5">
        <f>125</f>
        <v>125</v>
      </c>
      <c r="D147" s="6">
        <f t="shared" si="29"/>
        <v>93631.599999999991</v>
      </c>
      <c r="E147" s="6">
        <f t="shared" si="30"/>
        <v>5.4327461111111104</v>
      </c>
      <c r="F147" s="6">
        <f>SUM($D$8:D147)</f>
        <v>5137547.24</v>
      </c>
      <c r="G147" s="6">
        <f t="shared" si="31"/>
        <v>106368.40000000001</v>
      </c>
      <c r="H147" s="23">
        <f t="shared" si="32"/>
        <v>6.8157999999999941E-2</v>
      </c>
      <c r="I147" s="31">
        <f t="shared" si="38"/>
        <v>1.0004725621333332</v>
      </c>
      <c r="J147" s="16">
        <f t="shared" si="33"/>
        <v>131.45044312245903</v>
      </c>
      <c r="K147" s="24" t="s">
        <v>143</v>
      </c>
      <c r="L147" s="25">
        <f t="shared" si="34"/>
        <v>51105</v>
      </c>
      <c r="M147" s="26">
        <f t="shared" si="35"/>
        <v>778.33333333333337</v>
      </c>
      <c r="N147" s="27">
        <f t="shared" si="36"/>
        <v>-29841.404426101857</v>
      </c>
      <c r="O147" s="27">
        <f t="shared" si="37"/>
        <v>-48.492282192415523</v>
      </c>
    </row>
    <row r="148" spans="1:15" s="1" customFormat="1" ht="13.2" x14ac:dyDescent="0.25">
      <c r="A148" s="13" t="s">
        <v>144</v>
      </c>
      <c r="B148" s="17">
        <f t="shared" si="28"/>
        <v>50282</v>
      </c>
      <c r="C148" s="5">
        <f>125</f>
        <v>125</v>
      </c>
      <c r="D148" s="6">
        <f t="shared" si="29"/>
        <v>93756.599999999991</v>
      </c>
      <c r="E148" s="6">
        <f t="shared" si="30"/>
        <v>6.2130094444444435</v>
      </c>
      <c r="F148" s="6">
        <f>SUM($D$8:D148)</f>
        <v>5231303.84</v>
      </c>
      <c r="G148" s="6">
        <f t="shared" si="31"/>
        <v>106243.40000000001</v>
      </c>
      <c r="H148" s="23">
        <f t="shared" si="32"/>
        <v>6.8782999999999928E-2</v>
      </c>
      <c r="I148" s="31">
        <f t="shared" si="38"/>
        <v>1.0004768954666667</v>
      </c>
      <c r="J148" s="16">
        <f t="shared" si="33"/>
        <v>133.72228084098492</v>
      </c>
      <c r="K148" s="24" t="s">
        <v>144</v>
      </c>
      <c r="L148" s="25">
        <f t="shared" si="34"/>
        <v>51136</v>
      </c>
      <c r="M148" s="26">
        <f t="shared" si="35"/>
        <v>778.33333333333337</v>
      </c>
      <c r="N148" s="27">
        <f t="shared" si="36"/>
        <v>-29111.563374960941</v>
      </c>
      <c r="O148" s="27">
        <f t="shared" si="37"/>
        <v>-47.306290484311525</v>
      </c>
    </row>
    <row r="149" spans="1:15" s="1" customFormat="1" ht="13.2" x14ac:dyDescent="0.25">
      <c r="A149" s="13" t="s">
        <v>145</v>
      </c>
      <c r="B149" s="17">
        <f t="shared" si="28"/>
        <v>50313</v>
      </c>
      <c r="C149" s="5">
        <f>125</f>
        <v>125</v>
      </c>
      <c r="D149" s="6">
        <f t="shared" si="29"/>
        <v>93881.599999999991</v>
      </c>
      <c r="E149" s="6">
        <f t="shared" si="30"/>
        <v>6.9943144444444432</v>
      </c>
      <c r="F149" s="6">
        <f>SUM($D$8:D149)</f>
        <v>5325185.4399999995</v>
      </c>
      <c r="G149" s="6">
        <f t="shared" si="31"/>
        <v>106118.40000000001</v>
      </c>
      <c r="H149" s="23">
        <f t="shared" si="32"/>
        <v>6.9407999999999914E-2</v>
      </c>
      <c r="I149" s="31">
        <f t="shared" si="38"/>
        <v>1.0004812288</v>
      </c>
      <c r="J149" s="16">
        <f t="shared" si="33"/>
        <v>135.99783997888591</v>
      </c>
      <c r="K149" s="24" t="s">
        <v>145</v>
      </c>
      <c r="L149" s="25">
        <f t="shared" si="34"/>
        <v>51167</v>
      </c>
      <c r="M149" s="26">
        <f t="shared" si="35"/>
        <v>778.33333333333337</v>
      </c>
      <c r="N149" s="27">
        <f t="shared" si="36"/>
        <v>-28380.536332111918</v>
      </c>
      <c r="O149" s="27">
        <f t="shared" si="37"/>
        <v>-46.118371539681867</v>
      </c>
    </row>
    <row r="150" spans="1:15" s="1" customFormat="1" ht="13.2" x14ac:dyDescent="0.25">
      <c r="A150" s="13" t="s">
        <v>146</v>
      </c>
      <c r="B150" s="17">
        <f t="shared" si="28"/>
        <v>50343</v>
      </c>
      <c r="C150" s="5">
        <f>125</f>
        <v>125</v>
      </c>
      <c r="D150" s="6">
        <f t="shared" si="29"/>
        <v>94006.599999999991</v>
      </c>
      <c r="E150" s="6">
        <f t="shared" si="30"/>
        <v>7.7766611111111095</v>
      </c>
      <c r="F150" s="6">
        <f>SUM($D$8:D150)</f>
        <v>5419192.0399999991</v>
      </c>
      <c r="G150" s="6">
        <f t="shared" si="31"/>
        <v>105993.40000000001</v>
      </c>
      <c r="H150" s="23">
        <f t="shared" si="32"/>
        <v>7.0032999999999956E-2</v>
      </c>
      <c r="I150" s="31">
        <f t="shared" si="38"/>
        <v>1.0004855621333333</v>
      </c>
      <c r="J150" s="16">
        <f t="shared" si="33"/>
        <v>138.27712131492714</v>
      </c>
      <c r="K150" s="24" t="s">
        <v>146</v>
      </c>
      <c r="L150" s="25">
        <f t="shared" si="34"/>
        <v>51196</v>
      </c>
      <c r="M150" s="26">
        <f t="shared" si="35"/>
        <v>778.33333333333337</v>
      </c>
      <c r="N150" s="27">
        <f t="shared" si="36"/>
        <v>-27648.321370318266</v>
      </c>
      <c r="O150" s="27">
        <f t="shared" si="37"/>
        <v>-44.928522226767178</v>
      </c>
    </row>
    <row r="151" spans="1:15" s="1" customFormat="1" ht="13.2" x14ac:dyDescent="0.25">
      <c r="A151" s="13" t="s">
        <v>147</v>
      </c>
      <c r="B151" s="17">
        <f t="shared" si="28"/>
        <v>50374</v>
      </c>
      <c r="C151" s="5">
        <f>125</f>
        <v>125</v>
      </c>
      <c r="D151" s="6">
        <f t="shared" si="29"/>
        <v>94131.599999999991</v>
      </c>
      <c r="E151" s="6">
        <f t="shared" si="30"/>
        <v>8.5600494444444433</v>
      </c>
      <c r="F151" s="6">
        <f>SUM($D$8:D151)</f>
        <v>5513323.6399999987</v>
      </c>
      <c r="G151" s="6">
        <f t="shared" si="31"/>
        <v>105868.40000000001</v>
      </c>
      <c r="H151" s="23">
        <f t="shared" si="32"/>
        <v>7.0657999999999943E-2</v>
      </c>
      <c r="I151" s="31">
        <f t="shared" si="38"/>
        <v>1.0004898954666666</v>
      </c>
      <c r="J151" s="16">
        <f t="shared" si="33"/>
        <v>140.56012570884474</v>
      </c>
      <c r="K151" s="24" t="s">
        <v>147</v>
      </c>
      <c r="L151" s="25">
        <f t="shared" si="34"/>
        <v>51227</v>
      </c>
      <c r="M151" s="26">
        <f t="shared" si="35"/>
        <v>778.33333333333337</v>
      </c>
      <c r="N151" s="27">
        <f t="shared" si="36"/>
        <v>-26914.916559211702</v>
      </c>
      <c r="O151" s="27">
        <f t="shared" si="37"/>
        <v>-43.736739408719018</v>
      </c>
    </row>
    <row r="152" spans="1:15" s="1" customFormat="1" ht="13.2" x14ac:dyDescent="0.25">
      <c r="A152" s="13" t="s">
        <v>148</v>
      </c>
      <c r="B152" s="17">
        <f t="shared" si="28"/>
        <v>50404</v>
      </c>
      <c r="C152" s="5">
        <f>125</f>
        <v>125</v>
      </c>
      <c r="D152" s="6">
        <f t="shared" si="29"/>
        <v>94256.599999999991</v>
      </c>
      <c r="E152" s="6">
        <f t="shared" si="30"/>
        <v>9.3444794444444437</v>
      </c>
      <c r="F152" s="6">
        <f>SUM($D$8:D152)</f>
        <v>5607580.2399999984</v>
      </c>
      <c r="G152" s="6">
        <f t="shared" si="31"/>
        <v>105743.40000000001</v>
      </c>
      <c r="H152" s="23">
        <f t="shared" si="32"/>
        <v>7.128299999999993E-2</v>
      </c>
      <c r="I152" s="31">
        <f t="shared" si="38"/>
        <v>1.0004942288000001</v>
      </c>
      <c r="J152" s="16">
        <f t="shared" si="33"/>
        <v>142.84685410176863</v>
      </c>
      <c r="K152" s="24" t="s">
        <v>148</v>
      </c>
      <c r="L152" s="25">
        <f t="shared" si="34"/>
        <v>51257</v>
      </c>
      <c r="M152" s="26">
        <f t="shared" si="35"/>
        <v>778.33333333333337</v>
      </c>
      <c r="N152" s="27">
        <f t="shared" si="36"/>
        <v>-26180.31996528709</v>
      </c>
      <c r="O152" s="27">
        <f t="shared" si="37"/>
        <v>-42.543019943591524</v>
      </c>
    </row>
    <row r="153" spans="1:15" s="1" customFormat="1" ht="13.2" x14ac:dyDescent="0.25">
      <c r="A153" s="13" t="s">
        <v>153</v>
      </c>
      <c r="B153" s="17">
        <f t="shared" si="28"/>
        <v>50435</v>
      </c>
      <c r="C153" s="5">
        <f>125</f>
        <v>125</v>
      </c>
      <c r="D153" s="6">
        <f t="shared" si="29"/>
        <v>94390.939999999988</v>
      </c>
      <c r="E153" s="6">
        <f t="shared" si="30"/>
        <v>0.78554950000000001</v>
      </c>
      <c r="F153" s="6">
        <f>SUM($D$8:D153)</f>
        <v>5701971.1799999988</v>
      </c>
      <c r="G153" s="6">
        <f t="shared" si="31"/>
        <v>105609.06000000001</v>
      </c>
      <c r="H153" s="23">
        <f t="shared" si="32"/>
        <v>7.1954699999999927E-2</v>
      </c>
      <c r="I153" s="31">
        <f t="shared" si="38"/>
        <v>1.0004988859199999</v>
      </c>
      <c r="J153" s="16">
        <f t="shared" si="33"/>
        <v>145.1609511680175</v>
      </c>
      <c r="K153" s="24" t="s">
        <v>153</v>
      </c>
      <c r="L153" s="25">
        <f t="shared" si="34"/>
        <v>51288</v>
      </c>
      <c r="M153" s="26">
        <f t="shared" si="35"/>
        <v>778.33333333333337</v>
      </c>
      <c r="N153" s="27">
        <f t="shared" si="36"/>
        <v>-25444.529651897348</v>
      </c>
      <c r="O153" s="27">
        <f t="shared" si="37"/>
        <v>-41.347360684333189</v>
      </c>
    </row>
    <row r="154" spans="1:15" s="1" customFormat="1" ht="13.2" x14ac:dyDescent="0.25">
      <c r="A154" s="13" t="s">
        <v>154</v>
      </c>
      <c r="B154" s="17">
        <f t="shared" si="28"/>
        <v>50464</v>
      </c>
      <c r="C154" s="5">
        <f>125</f>
        <v>125</v>
      </c>
      <c r="D154" s="6">
        <f t="shared" si="29"/>
        <v>94515.939999999988</v>
      </c>
      <c r="E154" s="6">
        <f t="shared" si="30"/>
        <v>1.5722101111111109</v>
      </c>
      <c r="F154" s="6">
        <f>SUM($D$8:D154)</f>
        <v>5796487.1199999992</v>
      </c>
      <c r="G154" s="6">
        <f t="shared" si="31"/>
        <v>105484.06000000001</v>
      </c>
      <c r="H154" s="23">
        <f t="shared" si="32"/>
        <v>7.2579699999999914E-2</v>
      </c>
      <c r="I154" s="31">
        <f t="shared" si="38"/>
        <v>1.0005032192533334</v>
      </c>
      <c r="J154" s="16">
        <f t="shared" si="33"/>
        <v>147.45571058771037</v>
      </c>
      <c r="K154" s="24" t="s">
        <v>154</v>
      </c>
      <c r="L154" s="25">
        <f t="shared" si="34"/>
        <v>51318</v>
      </c>
      <c r="M154" s="26">
        <f t="shared" si="35"/>
        <v>778.33333333333337</v>
      </c>
      <c r="N154" s="27">
        <f t="shared" si="36"/>
        <v>-24707.543679248349</v>
      </c>
      <c r="O154" s="27">
        <f t="shared" si="37"/>
        <v>-40.149758478778566</v>
      </c>
    </row>
    <row r="155" spans="1:15" s="1" customFormat="1" ht="13.2" x14ac:dyDescent="0.25">
      <c r="A155" s="13" t="s">
        <v>155</v>
      </c>
      <c r="B155" s="17">
        <f t="shared" si="28"/>
        <v>50494</v>
      </c>
      <c r="C155" s="5">
        <f>125</f>
        <v>125</v>
      </c>
      <c r="D155" s="6">
        <f t="shared" si="29"/>
        <v>94640.939999999988</v>
      </c>
      <c r="E155" s="6">
        <f t="shared" si="30"/>
        <v>2.359842944444444</v>
      </c>
      <c r="F155" s="6">
        <f>SUM($D$8:D155)</f>
        <v>5891128.0599999996</v>
      </c>
      <c r="G155" s="6">
        <f t="shared" si="31"/>
        <v>105359.06000000001</v>
      </c>
      <c r="H155" s="23">
        <f t="shared" si="32"/>
        <v>7.32046999999999E-2</v>
      </c>
      <c r="I155" s="31">
        <f t="shared" si="38"/>
        <v>1.0005075525866667</v>
      </c>
      <c r="J155" s="16">
        <f t="shared" si="33"/>
        <v>149.75419729105096</v>
      </c>
      <c r="K155" s="24" t="s">
        <v>155</v>
      </c>
      <c r="L155" s="25">
        <f t="shared" si="34"/>
        <v>51349</v>
      </c>
      <c r="M155" s="26">
        <f t="shared" si="35"/>
        <v>778.33333333333337</v>
      </c>
      <c r="N155" s="27">
        <f t="shared" si="36"/>
        <v>-23969.360104393796</v>
      </c>
      <c r="O155" s="27">
        <f t="shared" si="37"/>
        <v>-38.950210169639917</v>
      </c>
    </row>
    <row r="156" spans="1:15" s="1" customFormat="1" ht="13.2" x14ac:dyDescent="0.25">
      <c r="A156" s="13" t="s">
        <v>156</v>
      </c>
      <c r="B156" s="17">
        <f t="shared" si="28"/>
        <v>50525</v>
      </c>
      <c r="C156" s="5">
        <f>125</f>
        <v>125</v>
      </c>
      <c r="D156" s="6">
        <f t="shared" si="29"/>
        <v>94765.939999999988</v>
      </c>
      <c r="E156" s="6">
        <f t="shared" si="30"/>
        <v>3.1485174444444439</v>
      </c>
      <c r="F156" s="6">
        <f>SUM($D$8:D156)</f>
        <v>5985894</v>
      </c>
      <c r="G156" s="6">
        <f t="shared" si="31"/>
        <v>105234.06000000001</v>
      </c>
      <c r="H156" s="23">
        <f t="shared" si="32"/>
        <v>7.3829699999999943E-2</v>
      </c>
      <c r="I156" s="31">
        <f t="shared" si="38"/>
        <v>1.00051188592</v>
      </c>
      <c r="J156" s="16">
        <f t="shared" si="33"/>
        <v>152.05641255161561</v>
      </c>
      <c r="K156" s="24" t="s">
        <v>156</v>
      </c>
      <c r="L156" s="25">
        <f t="shared" si="34"/>
        <v>51380</v>
      </c>
      <c r="M156" s="26">
        <f t="shared" si="35"/>
        <v>778.33333333333337</v>
      </c>
      <c r="N156" s="27">
        <f t="shared" si="36"/>
        <v>-23229.976981230106</v>
      </c>
      <c r="O156" s="27">
        <f t="shared" si="37"/>
        <v>-37.748712594498919</v>
      </c>
    </row>
    <row r="157" spans="1:15" s="1" customFormat="1" ht="13.2" x14ac:dyDescent="0.25">
      <c r="A157" s="13" t="s">
        <v>157</v>
      </c>
      <c r="B157" s="17">
        <f t="shared" ref="B157:B220" si="39">DATE(YEAR(B156),MONTH(B156)+1,IF(MONTH(B156)=1,28,30))</f>
        <v>50555</v>
      </c>
      <c r="C157" s="5">
        <f>125</f>
        <v>125</v>
      </c>
      <c r="D157" s="6">
        <f t="shared" ref="D157:D220" si="40">C157+D156+IF(MONTH(B157)=1,ROUND(E156,2),0)</f>
        <v>94890.939999999988</v>
      </c>
      <c r="E157" s="6">
        <f t="shared" ref="E157:E220" si="41">MAX(0,IF(MONTH(B157)=1,0,E156)+(D157-C157)*$C$5*30/360+C157*$C$5*(30-DAY(B157))/360)</f>
        <v>3.9382336111111105</v>
      </c>
      <c r="F157" s="6">
        <f>SUM($D$8:D157)</f>
        <v>6080784.9400000004</v>
      </c>
      <c r="G157" s="6">
        <f t="shared" ref="G157:G220" si="42">MAX($C$2-D157,50%*$C$2)</f>
        <v>105109.06000000001</v>
      </c>
      <c r="H157" s="23">
        <f t="shared" ref="H157:H220" si="43">D157/$C$2-$H$3</f>
        <v>7.4454699999999929E-2</v>
      </c>
      <c r="I157" s="31">
        <f t="shared" si="38"/>
        <v>1.0005162192533332</v>
      </c>
      <c r="J157" s="16">
        <f t="shared" ref="J157:J220" si="44">(200*$M$5*I157)/(G157/750+$H$2*G157*G157/(F157+3*G157))</f>
        <v>154.36235772654436</v>
      </c>
      <c r="K157" s="24" t="s">
        <v>157</v>
      </c>
      <c r="L157" s="25">
        <f t="shared" si="34"/>
        <v>51410</v>
      </c>
      <c r="M157" s="26">
        <f t="shared" si="35"/>
        <v>778.33333333333337</v>
      </c>
      <c r="N157" s="27">
        <f t="shared" si="36"/>
        <v>-22489.392360491271</v>
      </c>
      <c r="O157" s="27">
        <f t="shared" si="37"/>
        <v>-36.545262585798319</v>
      </c>
    </row>
    <row r="158" spans="1:15" s="1" customFormat="1" ht="13.2" x14ac:dyDescent="0.25">
      <c r="A158" s="13" t="s">
        <v>158</v>
      </c>
      <c r="B158" s="17">
        <f t="shared" si="39"/>
        <v>50586</v>
      </c>
      <c r="C158" s="5">
        <f>125</f>
        <v>125</v>
      </c>
      <c r="D158" s="6">
        <f t="shared" si="40"/>
        <v>95015.939999999988</v>
      </c>
      <c r="E158" s="6">
        <f t="shared" si="41"/>
        <v>4.7289914444444436</v>
      </c>
      <c r="F158" s="6">
        <f>SUM($D$8:D158)</f>
        <v>6175800.8800000008</v>
      </c>
      <c r="G158" s="6">
        <f t="shared" si="42"/>
        <v>104984.06000000001</v>
      </c>
      <c r="H158" s="23">
        <f t="shared" si="43"/>
        <v>7.5079699999999916E-2</v>
      </c>
      <c r="I158" s="31">
        <f t="shared" si="38"/>
        <v>1.0005205525866667</v>
      </c>
      <c r="J158" s="16">
        <f t="shared" si="44"/>
        <v>156.67203425696528</v>
      </c>
      <c r="K158" s="24" t="s">
        <v>158</v>
      </c>
      <c r="L158" s="25">
        <f t="shared" si="34"/>
        <v>51441</v>
      </c>
      <c r="M158" s="26">
        <f t="shared" si="35"/>
        <v>778.33333333333337</v>
      </c>
      <c r="N158" s="27">
        <f t="shared" si="36"/>
        <v>-21747.604289743736</v>
      </c>
      <c r="O158" s="27">
        <f t="shared" si="37"/>
        <v>-35.339856970833573</v>
      </c>
    </row>
    <row r="159" spans="1:15" s="1" customFormat="1" ht="13.2" x14ac:dyDescent="0.25">
      <c r="A159" s="13" t="s">
        <v>159</v>
      </c>
      <c r="B159" s="17">
        <f t="shared" si="39"/>
        <v>50616</v>
      </c>
      <c r="C159" s="5">
        <f>125</f>
        <v>125</v>
      </c>
      <c r="D159" s="6">
        <f t="shared" si="40"/>
        <v>95140.939999999988</v>
      </c>
      <c r="E159" s="6">
        <f t="shared" si="41"/>
        <v>5.5207909444444434</v>
      </c>
      <c r="F159" s="6">
        <f>SUM($D$8:D159)</f>
        <v>6270941.8200000012</v>
      </c>
      <c r="G159" s="6">
        <f t="shared" si="42"/>
        <v>104859.06000000001</v>
      </c>
      <c r="H159" s="23">
        <f t="shared" si="43"/>
        <v>7.5704699999999903E-2</v>
      </c>
      <c r="I159" s="31">
        <f t="shared" si="38"/>
        <v>1.00052488592</v>
      </c>
      <c r="J159" s="16">
        <f t="shared" si="44"/>
        <v>158.98544366841901</v>
      </c>
      <c r="K159" s="24" t="s">
        <v>159</v>
      </c>
      <c r="L159" s="25">
        <f t="shared" si="34"/>
        <v>51471</v>
      </c>
      <c r="M159" s="26">
        <f t="shared" si="35"/>
        <v>778.33333333333337</v>
      </c>
      <c r="N159" s="27">
        <f t="shared" si="36"/>
        <v>-21004.610813381238</v>
      </c>
      <c r="O159" s="27">
        <f t="shared" si="37"/>
        <v>-34.132492571744514</v>
      </c>
    </row>
    <row r="160" spans="1:15" s="1" customFormat="1" ht="13.2" x14ac:dyDescent="0.25">
      <c r="A160" s="13" t="s">
        <v>160</v>
      </c>
      <c r="B160" s="17">
        <f t="shared" si="39"/>
        <v>50647</v>
      </c>
      <c r="C160" s="5">
        <f>125</f>
        <v>125</v>
      </c>
      <c r="D160" s="6">
        <f t="shared" si="40"/>
        <v>95265.939999999988</v>
      </c>
      <c r="E160" s="6">
        <f t="shared" si="41"/>
        <v>6.3136321111111098</v>
      </c>
      <c r="F160" s="6">
        <f>SUM($D$8:D160)</f>
        <v>6366207.7600000016</v>
      </c>
      <c r="G160" s="6">
        <f t="shared" si="42"/>
        <v>104734.06000000001</v>
      </c>
      <c r="H160" s="23">
        <f t="shared" si="43"/>
        <v>7.6329699999999889E-2</v>
      </c>
      <c r="I160" s="31">
        <f t="shared" si="38"/>
        <v>1.0005292192533333</v>
      </c>
      <c r="J160" s="16">
        <f t="shared" si="44"/>
        <v>161.30258757128374</v>
      </c>
      <c r="K160" s="24" t="s">
        <v>160</v>
      </c>
      <c r="L160" s="25">
        <f t="shared" si="34"/>
        <v>51502</v>
      </c>
      <c r="M160" s="26">
        <f t="shared" si="35"/>
        <v>778.33333333333337</v>
      </c>
      <c r="N160" s="27">
        <f t="shared" si="36"/>
        <v>-20260.409972619651</v>
      </c>
      <c r="O160" s="27">
        <f t="shared" si="37"/>
        <v>-32.923166205506931</v>
      </c>
    </row>
    <row r="161" spans="1:15" s="1" customFormat="1" ht="13.2" x14ac:dyDescent="0.25">
      <c r="A161" s="13" t="s">
        <v>161</v>
      </c>
      <c r="B161" s="17">
        <f t="shared" si="39"/>
        <v>50678</v>
      </c>
      <c r="C161" s="5">
        <f>125</f>
        <v>125</v>
      </c>
      <c r="D161" s="6">
        <f t="shared" si="40"/>
        <v>95390.939999999988</v>
      </c>
      <c r="E161" s="6">
        <f t="shared" si="41"/>
        <v>7.1075149444444428</v>
      </c>
      <c r="F161" s="6">
        <f>SUM($D$8:D161)</f>
        <v>6461598.700000002</v>
      </c>
      <c r="G161" s="6">
        <f t="shared" si="42"/>
        <v>104609.06000000001</v>
      </c>
      <c r="H161" s="23">
        <f t="shared" si="43"/>
        <v>7.6954699999999931E-2</v>
      </c>
      <c r="I161" s="31">
        <f t="shared" si="38"/>
        <v>1.0005335525866668</v>
      </c>
      <c r="J161" s="16">
        <f t="shared" si="44"/>
        <v>163.62346766120027</v>
      </c>
      <c r="K161" s="24" t="s">
        <v>161</v>
      </c>
      <c r="L161" s="25">
        <f t="shared" si="34"/>
        <v>51533</v>
      </c>
      <c r="M161" s="26">
        <f t="shared" si="35"/>
        <v>778.33333333333337</v>
      </c>
      <c r="N161" s="27">
        <f t="shared" si="36"/>
        <v>-19514.999805491825</v>
      </c>
      <c r="O161" s="27">
        <f t="shared" si="37"/>
        <v>-31.711874683924218</v>
      </c>
    </row>
    <row r="162" spans="1:15" s="1" customFormat="1" ht="13.2" x14ac:dyDescent="0.25">
      <c r="A162" s="13" t="s">
        <v>162</v>
      </c>
      <c r="B162" s="17">
        <f t="shared" si="39"/>
        <v>50708</v>
      </c>
      <c r="C162" s="5">
        <f>125</f>
        <v>125</v>
      </c>
      <c r="D162" s="6">
        <f t="shared" si="40"/>
        <v>95515.939999999988</v>
      </c>
      <c r="E162" s="6">
        <f t="shared" si="41"/>
        <v>7.9024394444444424</v>
      </c>
      <c r="F162" s="6">
        <f>SUM($D$8:D162)</f>
        <v>6557114.6400000025</v>
      </c>
      <c r="G162" s="6">
        <f t="shared" si="42"/>
        <v>104484.06000000001</v>
      </c>
      <c r="H162" s="23">
        <f t="shared" si="43"/>
        <v>7.7579699999999918E-2</v>
      </c>
      <c r="I162" s="31">
        <f t="shared" si="38"/>
        <v>1.00053788592</v>
      </c>
      <c r="J162" s="16">
        <f t="shared" si="44"/>
        <v>165.94808571949801</v>
      </c>
      <c r="K162" s="24" t="s">
        <v>162</v>
      </c>
      <c r="L162" s="25">
        <f t="shared" si="34"/>
        <v>51561</v>
      </c>
      <c r="M162" s="26">
        <f t="shared" si="35"/>
        <v>778.33333333333337</v>
      </c>
      <c r="N162" s="27">
        <f t="shared" si="36"/>
        <v>-18768.378346842419</v>
      </c>
      <c r="O162" s="27">
        <f t="shared" si="37"/>
        <v>-30.498614813618929</v>
      </c>
    </row>
    <row r="163" spans="1:15" s="1" customFormat="1" ht="13.2" x14ac:dyDescent="0.25">
      <c r="A163" s="13" t="s">
        <v>149</v>
      </c>
      <c r="B163" s="17">
        <f t="shared" si="39"/>
        <v>50739</v>
      </c>
      <c r="C163" s="5">
        <f>125</f>
        <v>125</v>
      </c>
      <c r="D163" s="6">
        <f t="shared" si="40"/>
        <v>95640.939999999988</v>
      </c>
      <c r="E163" s="6">
        <f t="shared" si="41"/>
        <v>8.6984056111111094</v>
      </c>
      <c r="F163" s="6">
        <f>SUM($D$8:D163)</f>
        <v>6652755.5800000029</v>
      </c>
      <c r="G163" s="6">
        <f t="shared" si="42"/>
        <v>104359.06000000001</v>
      </c>
      <c r="H163" s="23">
        <f t="shared" si="43"/>
        <v>7.8204699999999905E-2</v>
      </c>
      <c r="I163" s="31">
        <f t="shared" si="38"/>
        <v>1.0005422192533333</v>
      </c>
      <c r="J163" s="16">
        <f t="shared" si="44"/>
        <v>168.27644361362093</v>
      </c>
      <c r="K163" s="24" t="s">
        <v>149</v>
      </c>
      <c r="L163" s="25">
        <f t="shared" si="34"/>
        <v>51592</v>
      </c>
      <c r="M163" s="26">
        <f t="shared" si="35"/>
        <v>778.33333333333337</v>
      </c>
      <c r="N163" s="27">
        <f t="shared" si="36"/>
        <v>-18020.543628322706</v>
      </c>
      <c r="O163" s="27">
        <f t="shared" si="37"/>
        <v>-29.283383396024394</v>
      </c>
    </row>
    <row r="164" spans="1:15" s="1" customFormat="1" ht="13.2" x14ac:dyDescent="0.25">
      <c r="A164" s="13" t="s">
        <v>151</v>
      </c>
      <c r="B164" s="17">
        <f t="shared" si="39"/>
        <v>50769</v>
      </c>
      <c r="C164" s="5">
        <f>125</f>
        <v>125</v>
      </c>
      <c r="D164" s="6">
        <f t="shared" si="40"/>
        <v>95765.939999999988</v>
      </c>
      <c r="E164" s="6">
        <f t="shared" si="41"/>
        <v>9.4954134444444431</v>
      </c>
      <c r="F164" s="6">
        <f>SUM($D$8:D164)</f>
        <v>6748521.5200000033</v>
      </c>
      <c r="G164" s="6">
        <f t="shared" si="42"/>
        <v>104234.06000000001</v>
      </c>
      <c r="H164" s="23">
        <f t="shared" si="43"/>
        <v>7.8829699999999892E-2</v>
      </c>
      <c r="I164" s="31">
        <f t="shared" si="38"/>
        <v>1.0005465525866666</v>
      </c>
      <c r="J164" s="16">
        <f t="shared" si="44"/>
        <v>170.60854329755423</v>
      </c>
      <c r="K164" s="24" t="s">
        <v>151</v>
      </c>
      <c r="L164" s="25">
        <f t="shared" si="34"/>
        <v>51622</v>
      </c>
      <c r="M164" s="26">
        <f t="shared" si="35"/>
        <v>778.33333333333337</v>
      </c>
      <c r="N164" s="27">
        <f t="shared" si="36"/>
        <v>-17271.493678385399</v>
      </c>
      <c r="O164" s="27">
        <f t="shared" si="37"/>
        <v>-28.066177227376272</v>
      </c>
    </row>
    <row r="165" spans="1:15" s="1" customFormat="1" ht="13.2" x14ac:dyDescent="0.25">
      <c r="A165" s="13" t="s">
        <v>163</v>
      </c>
      <c r="B165" s="17">
        <f t="shared" si="39"/>
        <v>50800</v>
      </c>
      <c r="C165" s="5">
        <f>125</f>
        <v>125</v>
      </c>
      <c r="D165" s="6">
        <f t="shared" si="40"/>
        <v>95900.439999999988</v>
      </c>
      <c r="E165" s="6">
        <f t="shared" si="41"/>
        <v>0.79812866666666671</v>
      </c>
      <c r="F165" s="6">
        <f>SUM($D$8:D165)</f>
        <v>6844421.9600000037</v>
      </c>
      <c r="G165" s="6">
        <f t="shared" si="42"/>
        <v>104099.56000000001</v>
      </c>
      <c r="H165" s="23">
        <f t="shared" si="43"/>
        <v>7.9502199999999912E-2</v>
      </c>
      <c r="I165" s="31">
        <f t="shared" si="38"/>
        <v>1.0005512152533333</v>
      </c>
      <c r="J165" s="16">
        <f t="shared" si="44"/>
        <v>172.97318908515848</v>
      </c>
      <c r="K165" s="24" t="s">
        <v>163</v>
      </c>
      <c r="L165" s="25">
        <f t="shared" si="34"/>
        <v>51653</v>
      </c>
      <c r="M165" s="26">
        <f t="shared" si="35"/>
        <v>778.33333333333337</v>
      </c>
      <c r="N165" s="27">
        <f t="shared" si="36"/>
        <v>-16521.226522279445</v>
      </c>
      <c r="O165" s="27">
        <f t="shared" si="37"/>
        <v>-26.8469930987041</v>
      </c>
    </row>
    <row r="166" spans="1:15" s="1" customFormat="1" ht="13.2" x14ac:dyDescent="0.25">
      <c r="A166" s="13" t="s">
        <v>164</v>
      </c>
      <c r="B166" s="17">
        <f t="shared" si="39"/>
        <v>50829</v>
      </c>
      <c r="C166" s="5">
        <f>125</f>
        <v>125</v>
      </c>
      <c r="D166" s="6">
        <f t="shared" si="40"/>
        <v>96025.439999999988</v>
      </c>
      <c r="E166" s="6">
        <f t="shared" si="41"/>
        <v>1.5973684444444445</v>
      </c>
      <c r="F166" s="6">
        <f>SUM($D$8:D166)</f>
        <v>6940447.4000000041</v>
      </c>
      <c r="G166" s="6">
        <f t="shared" si="42"/>
        <v>103974.56000000001</v>
      </c>
      <c r="H166" s="23">
        <f t="shared" si="43"/>
        <v>8.0127199999999899E-2</v>
      </c>
      <c r="I166" s="31">
        <f t="shared" si="38"/>
        <v>1.0005555485866666</v>
      </c>
      <c r="J166" s="16">
        <f t="shared" si="44"/>
        <v>175.31337318591719</v>
      </c>
      <c r="K166" s="24" t="s">
        <v>164</v>
      </c>
      <c r="L166" s="25">
        <f t="shared" si="34"/>
        <v>51683</v>
      </c>
      <c r="M166" s="26">
        <f t="shared" si="35"/>
        <v>778.33333333333337</v>
      </c>
      <c r="N166" s="27">
        <f t="shared" si="36"/>
        <v>-15769.740182044816</v>
      </c>
      <c r="O166" s="27">
        <f t="shared" si="37"/>
        <v>-25.625827795822826</v>
      </c>
    </row>
    <row r="167" spans="1:15" s="1" customFormat="1" ht="13.2" x14ac:dyDescent="0.25">
      <c r="A167" s="13" t="s">
        <v>165</v>
      </c>
      <c r="B167" s="17">
        <f t="shared" si="39"/>
        <v>50859</v>
      </c>
      <c r="C167" s="5">
        <f>125</f>
        <v>125</v>
      </c>
      <c r="D167" s="6">
        <f t="shared" si="40"/>
        <v>96150.439999999988</v>
      </c>
      <c r="E167" s="6">
        <f t="shared" si="41"/>
        <v>2.3975804444444444</v>
      </c>
      <c r="F167" s="6">
        <f>SUM($D$8:D167)</f>
        <v>7036597.8400000045</v>
      </c>
      <c r="G167" s="6">
        <f t="shared" si="42"/>
        <v>103849.56000000001</v>
      </c>
      <c r="H167" s="23">
        <f t="shared" si="43"/>
        <v>8.0752199999999941E-2</v>
      </c>
      <c r="I167" s="31">
        <f t="shared" si="38"/>
        <v>1.0005598819199999</v>
      </c>
      <c r="J167" s="16">
        <f t="shared" si="44"/>
        <v>177.65730546295336</v>
      </c>
      <c r="K167" s="24" t="s">
        <v>165</v>
      </c>
      <c r="L167" s="25">
        <f t="shared" si="34"/>
        <v>51714</v>
      </c>
      <c r="M167" s="26">
        <f t="shared" si="35"/>
        <v>778.33333333333337</v>
      </c>
      <c r="N167" s="27">
        <f t="shared" si="36"/>
        <v>-15017.032676507304</v>
      </c>
      <c r="O167" s="27">
        <f t="shared" si="37"/>
        <v>-24.402678099324373</v>
      </c>
    </row>
    <row r="168" spans="1:15" s="1" customFormat="1" ht="13.2" x14ac:dyDescent="0.25">
      <c r="A168" s="13" t="s">
        <v>166</v>
      </c>
      <c r="B168" s="17">
        <f t="shared" si="39"/>
        <v>50890</v>
      </c>
      <c r="C168" s="5">
        <f>125</f>
        <v>125</v>
      </c>
      <c r="D168" s="6">
        <f t="shared" si="40"/>
        <v>96275.439999999988</v>
      </c>
      <c r="E168" s="6">
        <f t="shared" si="41"/>
        <v>3.1988341111111112</v>
      </c>
      <c r="F168" s="6">
        <f>SUM($D$8:D168)</f>
        <v>7132873.2800000049</v>
      </c>
      <c r="G168" s="6">
        <f t="shared" si="42"/>
        <v>103724.56000000001</v>
      </c>
      <c r="H168" s="23">
        <f t="shared" si="43"/>
        <v>8.1377199999999927E-2</v>
      </c>
      <c r="I168" s="31">
        <f t="shared" si="38"/>
        <v>1.0005642152533334</v>
      </c>
      <c r="J168" s="16">
        <f t="shared" si="44"/>
        <v>180.00498822397927</v>
      </c>
      <c r="K168" s="24" t="s">
        <v>166</v>
      </c>
      <c r="L168" s="25">
        <f t="shared" si="34"/>
        <v>51745</v>
      </c>
      <c r="M168" s="26">
        <f t="shared" si="35"/>
        <v>778.33333333333337</v>
      </c>
      <c r="N168" s="27">
        <f t="shared" si="36"/>
        <v>-14263.102021273295</v>
      </c>
      <c r="O168" s="27">
        <f t="shared" si="37"/>
        <v>-23.177540784569103</v>
      </c>
    </row>
    <row r="169" spans="1:15" s="1" customFormat="1" ht="13.2" x14ac:dyDescent="0.25">
      <c r="A169" s="13" t="s">
        <v>167</v>
      </c>
      <c r="B169" s="17">
        <f t="shared" si="39"/>
        <v>50920</v>
      </c>
      <c r="C169" s="5">
        <f>125</f>
        <v>125</v>
      </c>
      <c r="D169" s="6">
        <f t="shared" si="40"/>
        <v>96400.439999999988</v>
      </c>
      <c r="E169" s="6">
        <f t="shared" si="41"/>
        <v>4.0011294444444445</v>
      </c>
      <c r="F169" s="6">
        <f>SUM($D$8:D169)</f>
        <v>7229273.7200000053</v>
      </c>
      <c r="G169" s="6">
        <f t="shared" si="42"/>
        <v>103599.56000000001</v>
      </c>
      <c r="H169" s="23">
        <f t="shared" si="43"/>
        <v>8.2002199999999914E-2</v>
      </c>
      <c r="I169" s="31">
        <f t="shared" si="38"/>
        <v>1.0005685485866667</v>
      </c>
      <c r="J169" s="16">
        <f t="shared" si="44"/>
        <v>182.35642386544401</v>
      </c>
      <c r="K169" s="24" t="s">
        <v>167</v>
      </c>
      <c r="L169" s="25">
        <f t="shared" si="34"/>
        <v>51775</v>
      </c>
      <c r="M169" s="26">
        <f t="shared" si="35"/>
        <v>778.33333333333337</v>
      </c>
      <c r="N169" s="27">
        <f t="shared" si="36"/>
        <v>-13507.94622872453</v>
      </c>
      <c r="O169" s="27">
        <f t="shared" si="37"/>
        <v>-21.950412621677359</v>
      </c>
    </row>
    <row r="170" spans="1:15" s="1" customFormat="1" ht="13.2" x14ac:dyDescent="0.25">
      <c r="A170" s="13" t="s">
        <v>168</v>
      </c>
      <c r="B170" s="17">
        <f t="shared" si="39"/>
        <v>50951</v>
      </c>
      <c r="C170" s="5">
        <f>125</f>
        <v>125</v>
      </c>
      <c r="D170" s="6">
        <f t="shared" si="40"/>
        <v>96525.439999999988</v>
      </c>
      <c r="E170" s="6">
        <f t="shared" si="41"/>
        <v>4.8044664444444445</v>
      </c>
      <c r="F170" s="6">
        <f>SUM($D$8:D170)</f>
        <v>7325799.1600000057</v>
      </c>
      <c r="G170" s="6">
        <f t="shared" si="42"/>
        <v>103474.56000000001</v>
      </c>
      <c r="H170" s="23">
        <f t="shared" si="43"/>
        <v>8.2627199999999901E-2</v>
      </c>
      <c r="I170" s="31">
        <f t="shared" si="38"/>
        <v>1.0005728819199999</v>
      </c>
      <c r="J170" s="16">
        <f t="shared" si="44"/>
        <v>184.71161487296399</v>
      </c>
      <c r="K170" s="24" t="s">
        <v>168</v>
      </c>
      <c r="L170" s="25">
        <f t="shared" si="34"/>
        <v>51806</v>
      </c>
      <c r="M170" s="26">
        <f t="shared" si="35"/>
        <v>778.33333333333337</v>
      </c>
      <c r="N170" s="27">
        <f t="shared" si="36"/>
        <v>-12751.563308012874</v>
      </c>
      <c r="O170" s="27">
        <f t="shared" si="37"/>
        <v>-20.721290375520919</v>
      </c>
    </row>
    <row r="171" spans="1:15" s="1" customFormat="1" ht="13.2" x14ac:dyDescent="0.25">
      <c r="A171" s="13" t="s">
        <v>169</v>
      </c>
      <c r="B171" s="17">
        <f t="shared" si="39"/>
        <v>50981</v>
      </c>
      <c r="C171" s="5">
        <f>125</f>
        <v>125</v>
      </c>
      <c r="D171" s="6">
        <f t="shared" si="40"/>
        <v>96650.439999999988</v>
      </c>
      <c r="E171" s="6">
        <f t="shared" si="41"/>
        <v>5.6088451111111111</v>
      </c>
      <c r="F171" s="6">
        <f>SUM($D$8:D171)</f>
        <v>7422449.6000000061</v>
      </c>
      <c r="G171" s="6">
        <f t="shared" si="42"/>
        <v>103349.56000000001</v>
      </c>
      <c r="H171" s="23">
        <f t="shared" si="43"/>
        <v>8.3252199999999943E-2</v>
      </c>
      <c r="I171" s="31">
        <f t="shared" si="38"/>
        <v>1.0005772152533334</v>
      </c>
      <c r="J171" s="16">
        <f t="shared" si="44"/>
        <v>187.07056382175341</v>
      </c>
      <c r="K171" s="24" t="s">
        <v>169</v>
      </c>
      <c r="L171" s="25">
        <f t="shared" si="34"/>
        <v>51836</v>
      </c>
      <c r="M171" s="26">
        <f t="shared" si="35"/>
        <v>778.33333333333337</v>
      </c>
      <c r="N171" s="27">
        <f t="shared" si="36"/>
        <v>-11993.951265055061</v>
      </c>
      <c r="O171" s="27">
        <f t="shared" si="37"/>
        <v>-19.490170805714474</v>
      </c>
    </row>
    <row r="172" spans="1:15" s="1" customFormat="1" ht="13.2" x14ac:dyDescent="0.25">
      <c r="A172" s="13" t="s">
        <v>170</v>
      </c>
      <c r="B172" s="17">
        <f t="shared" si="39"/>
        <v>51012</v>
      </c>
      <c r="C172" s="5">
        <f>125</f>
        <v>125</v>
      </c>
      <c r="D172" s="6">
        <f t="shared" si="40"/>
        <v>96775.439999999988</v>
      </c>
      <c r="E172" s="6">
        <f t="shared" si="41"/>
        <v>6.4142654444444442</v>
      </c>
      <c r="F172" s="6">
        <f>SUM($D$8:D172)</f>
        <v>7519225.0400000066</v>
      </c>
      <c r="G172" s="6">
        <f t="shared" si="42"/>
        <v>103224.56000000001</v>
      </c>
      <c r="H172" s="23">
        <f t="shared" si="43"/>
        <v>8.387719999999993E-2</v>
      </c>
      <c r="I172" s="31">
        <f t="shared" si="38"/>
        <v>1.0005815485866667</v>
      </c>
      <c r="J172" s="16">
        <f t="shared" si="44"/>
        <v>189.43327337705546</v>
      </c>
      <c r="K172" s="24" t="s">
        <v>170</v>
      </c>
      <c r="L172" s="25">
        <f t="shared" si="34"/>
        <v>51867</v>
      </c>
      <c r="M172" s="26">
        <f t="shared" si="35"/>
        <v>778.33333333333337</v>
      </c>
      <c r="N172" s="27">
        <f t="shared" si="36"/>
        <v>-11235.108102527442</v>
      </c>
      <c r="O172" s="27">
        <f t="shared" si="37"/>
        <v>-18.257050666607093</v>
      </c>
    </row>
    <row r="173" spans="1:15" s="1" customFormat="1" ht="13.2" x14ac:dyDescent="0.25">
      <c r="A173" s="13" t="s">
        <v>171</v>
      </c>
      <c r="B173" s="17">
        <f t="shared" si="39"/>
        <v>51043</v>
      </c>
      <c r="C173" s="5">
        <f>125</f>
        <v>125</v>
      </c>
      <c r="D173" s="6">
        <f t="shared" si="40"/>
        <v>96900.439999999988</v>
      </c>
      <c r="E173" s="6">
        <f t="shared" si="41"/>
        <v>7.220727444444444</v>
      </c>
      <c r="F173" s="6">
        <f>SUM($D$8:D173)</f>
        <v>7616125.480000007</v>
      </c>
      <c r="G173" s="6">
        <f t="shared" si="42"/>
        <v>103099.56000000001</v>
      </c>
      <c r="H173" s="23">
        <f t="shared" si="43"/>
        <v>8.4502199999999916E-2</v>
      </c>
      <c r="I173" s="31">
        <f t="shared" si="38"/>
        <v>1.00058588192</v>
      </c>
      <c r="J173" s="16">
        <f t="shared" si="44"/>
        <v>191.7997462945749</v>
      </c>
      <c r="K173" s="24" t="s">
        <v>171</v>
      </c>
      <c r="L173" s="25">
        <f t="shared" si="34"/>
        <v>51898</v>
      </c>
      <c r="M173" s="26">
        <f t="shared" si="35"/>
        <v>778.33333333333337</v>
      </c>
      <c r="N173" s="27">
        <f t="shared" si="36"/>
        <v>-10475.031819860715</v>
      </c>
      <c r="O173" s="27">
        <f t="shared" si="37"/>
        <v>-17.021926707273661</v>
      </c>
    </row>
    <row r="174" spans="1:15" s="1" customFormat="1" ht="13.2" x14ac:dyDescent="0.25">
      <c r="A174" s="13" t="s">
        <v>172</v>
      </c>
      <c r="B174" s="17">
        <f t="shared" si="39"/>
        <v>51073</v>
      </c>
      <c r="C174" s="5">
        <f>125</f>
        <v>125</v>
      </c>
      <c r="D174" s="6">
        <f t="shared" si="40"/>
        <v>97025.439999999988</v>
      </c>
      <c r="E174" s="6">
        <f t="shared" si="41"/>
        <v>8.0282311111111113</v>
      </c>
      <c r="F174" s="6">
        <f>SUM($D$8:D174)</f>
        <v>7713150.9200000074</v>
      </c>
      <c r="G174" s="6">
        <f t="shared" si="42"/>
        <v>102974.56000000001</v>
      </c>
      <c r="H174" s="23">
        <f t="shared" si="43"/>
        <v>8.5127199999999903E-2</v>
      </c>
      <c r="I174" s="31">
        <f t="shared" si="38"/>
        <v>1.0005902152533332</v>
      </c>
      <c r="J174" s="16">
        <f t="shared" si="44"/>
        <v>194.16998542091054</v>
      </c>
      <c r="K174" s="24" t="s">
        <v>172</v>
      </c>
      <c r="L174" s="25">
        <f t="shared" si="34"/>
        <v>51926</v>
      </c>
      <c r="M174" s="26">
        <f t="shared" si="35"/>
        <v>778.33333333333337</v>
      </c>
      <c r="N174" s="27">
        <f t="shared" si="36"/>
        <v>-9713.7204132346542</v>
      </c>
      <c r="O174" s="27">
        <f t="shared" si="37"/>
        <v>-15.784795671506314</v>
      </c>
    </row>
    <row r="175" spans="1:15" s="1" customFormat="1" ht="13.2" x14ac:dyDescent="0.25">
      <c r="A175" s="13" t="s">
        <v>150</v>
      </c>
      <c r="B175" s="17">
        <f t="shared" si="39"/>
        <v>51104</v>
      </c>
      <c r="C175" s="5">
        <f>125</f>
        <v>125</v>
      </c>
      <c r="D175" s="6">
        <f t="shared" si="40"/>
        <v>97150.439999999988</v>
      </c>
      <c r="E175" s="6">
        <f t="shared" si="41"/>
        <v>8.8367764444444443</v>
      </c>
      <c r="F175" s="6">
        <f>SUM($D$8:D175)</f>
        <v>7810301.3600000078</v>
      </c>
      <c r="G175" s="6">
        <f t="shared" si="42"/>
        <v>102849.56000000001</v>
      </c>
      <c r="H175" s="23">
        <f t="shared" si="43"/>
        <v>8.575219999999989E-2</v>
      </c>
      <c r="I175" s="31">
        <f t="shared" si="38"/>
        <v>1.0005945485866667</v>
      </c>
      <c r="J175" s="16">
        <f t="shared" si="44"/>
        <v>196.54399369398936</v>
      </c>
      <c r="K175" s="24" t="s">
        <v>150</v>
      </c>
      <c r="L175" s="25">
        <f t="shared" si="34"/>
        <v>51957</v>
      </c>
      <c r="M175" s="26">
        <f t="shared" si="35"/>
        <v>778.33333333333337</v>
      </c>
      <c r="N175" s="27">
        <f t="shared" si="36"/>
        <v>-8951.171875572827</v>
      </c>
      <c r="O175" s="27">
        <f t="shared" si="37"/>
        <v>-14.545654297805845</v>
      </c>
    </row>
    <row r="176" spans="1:15" s="1" customFormat="1" ht="13.2" x14ac:dyDescent="0.25">
      <c r="A176" s="13" t="s">
        <v>152</v>
      </c>
      <c r="B176" s="17">
        <f t="shared" si="39"/>
        <v>51134</v>
      </c>
      <c r="C176" s="5">
        <f>125</f>
        <v>125</v>
      </c>
      <c r="D176" s="6">
        <f t="shared" si="40"/>
        <v>97275.439999999988</v>
      </c>
      <c r="E176" s="6">
        <f t="shared" si="41"/>
        <v>9.6463634444444448</v>
      </c>
      <c r="F176" s="6">
        <f>SUM($D$8:D176)</f>
        <v>7907576.8000000082</v>
      </c>
      <c r="G176" s="6">
        <f t="shared" si="42"/>
        <v>102724.56000000001</v>
      </c>
      <c r="H176" s="23">
        <f t="shared" si="43"/>
        <v>8.6377199999999932E-2</v>
      </c>
      <c r="I176" s="31">
        <f t="shared" si="38"/>
        <v>1.00059888192</v>
      </c>
      <c r="J176" s="16">
        <f t="shared" si="44"/>
        <v>198.92177414350041</v>
      </c>
      <c r="K176" s="24" t="s">
        <v>152</v>
      </c>
      <c r="L176" s="25">
        <f t="shared" si="34"/>
        <v>51987</v>
      </c>
      <c r="M176" s="26">
        <f t="shared" si="35"/>
        <v>778.33333333333337</v>
      </c>
      <c r="N176" s="27">
        <f t="shared" si="36"/>
        <v>-8187.3841965372994</v>
      </c>
      <c r="O176" s="27">
        <f t="shared" si="37"/>
        <v>-13.304499319373113</v>
      </c>
    </row>
    <row r="177" spans="1:16" ht="13.2" x14ac:dyDescent="0.25">
      <c r="A177" s="13" t="s">
        <v>173</v>
      </c>
      <c r="B177" s="17">
        <f t="shared" si="39"/>
        <v>51165</v>
      </c>
      <c r="C177" s="5">
        <f>125</f>
        <v>125</v>
      </c>
      <c r="D177" s="6">
        <f t="shared" si="40"/>
        <v>97410.089999999982</v>
      </c>
      <c r="E177" s="6">
        <f t="shared" si="41"/>
        <v>0.81070908333333325</v>
      </c>
      <c r="F177" s="6">
        <f>SUM($D$8:D177)</f>
        <v>8004986.890000008</v>
      </c>
      <c r="G177" s="6">
        <f t="shared" si="42"/>
        <v>102589.91000000002</v>
      </c>
      <c r="H177" s="23">
        <f t="shared" si="43"/>
        <v>8.705044999999989E-2</v>
      </c>
      <c r="I177" s="31">
        <f t="shared" si="38"/>
        <v>1.0006035497866668</v>
      </c>
      <c r="J177" s="16">
        <f t="shared" si="44"/>
        <v>201.33753659924443</v>
      </c>
      <c r="K177" s="24" t="s">
        <v>173</v>
      </c>
      <c r="L177" s="25">
        <f t="shared" si="34"/>
        <v>52018</v>
      </c>
      <c r="M177" s="26">
        <f t="shared" si="35"/>
        <v>778.33333333333337</v>
      </c>
      <c r="N177" s="27">
        <f t="shared" si="36"/>
        <v>-7422.3553625233399</v>
      </c>
      <c r="O177" s="27">
        <f t="shared" si="37"/>
        <v>-12.061327464100428</v>
      </c>
      <c r="P177" s="1"/>
    </row>
    <row r="178" spans="1:16" ht="13.2" x14ac:dyDescent="0.25">
      <c r="A178" s="13" t="s">
        <v>174</v>
      </c>
      <c r="B178" s="17">
        <f t="shared" si="39"/>
        <v>51194</v>
      </c>
      <c r="C178" s="5">
        <f>125</f>
        <v>125</v>
      </c>
      <c r="D178" s="6">
        <f t="shared" si="40"/>
        <v>97535.089999999982</v>
      </c>
      <c r="E178" s="6">
        <f t="shared" si="41"/>
        <v>1.6225292777777776</v>
      </c>
      <c r="F178" s="6">
        <f>SUM($D$8:D178)</f>
        <v>8102521.9800000079</v>
      </c>
      <c r="G178" s="6">
        <f t="shared" si="42"/>
        <v>102464.91000000002</v>
      </c>
      <c r="H178" s="23">
        <f t="shared" si="43"/>
        <v>8.7675449999999877E-2</v>
      </c>
      <c r="I178" s="31">
        <f t="shared" si="38"/>
        <v>1.00060788312</v>
      </c>
      <c r="J178" s="16">
        <f t="shared" si="44"/>
        <v>203.7234801782987</v>
      </c>
      <c r="K178" s="24" t="s">
        <v>174</v>
      </c>
      <c r="L178" s="25">
        <f t="shared" si="34"/>
        <v>52048</v>
      </c>
      <c r="M178" s="26">
        <f t="shared" si="35"/>
        <v>778.33333333333337</v>
      </c>
      <c r="N178" s="27">
        <f t="shared" si="36"/>
        <v>-6656.0833566541069</v>
      </c>
      <c r="O178" s="27">
        <f t="shared" si="37"/>
        <v>-10.816135454562923</v>
      </c>
      <c r="P178" s="1"/>
    </row>
    <row r="179" spans="1:16" ht="13.2" x14ac:dyDescent="0.25">
      <c r="A179" s="13" t="s">
        <v>175</v>
      </c>
      <c r="B179" s="17">
        <f t="shared" si="39"/>
        <v>51225</v>
      </c>
      <c r="C179" s="5">
        <f>125</f>
        <v>125</v>
      </c>
      <c r="D179" s="6">
        <f t="shared" si="40"/>
        <v>97660.089999999982</v>
      </c>
      <c r="E179" s="6">
        <f t="shared" si="41"/>
        <v>2.4353216944444442</v>
      </c>
      <c r="F179" s="6">
        <f>SUM($D$8:D179)</f>
        <v>8200182.0700000077</v>
      </c>
      <c r="G179" s="6">
        <f t="shared" si="42"/>
        <v>102339.91000000002</v>
      </c>
      <c r="H179" s="23">
        <f t="shared" si="43"/>
        <v>8.8300449999999864E-2</v>
      </c>
      <c r="I179" s="31">
        <f t="shared" si="38"/>
        <v>1.0006122164533333</v>
      </c>
      <c r="J179" s="16">
        <f t="shared" si="44"/>
        <v>206.11320561894331</v>
      </c>
      <c r="K179" s="24" t="s">
        <v>175</v>
      </c>
      <c r="L179" s="25">
        <f t="shared" si="34"/>
        <v>52079</v>
      </c>
      <c r="M179" s="26">
        <f t="shared" si="35"/>
        <v>778.33333333333337</v>
      </c>
      <c r="N179" s="27">
        <f t="shared" si="36"/>
        <v>-5888.5661587753366</v>
      </c>
      <c r="O179" s="27">
        <f t="shared" si="37"/>
        <v>-9.5689200080099219</v>
      </c>
    </row>
    <row r="180" spans="1:16" ht="13.2" x14ac:dyDescent="0.25">
      <c r="A180" s="13" t="s">
        <v>176</v>
      </c>
      <c r="B180" s="17">
        <f t="shared" si="39"/>
        <v>51256</v>
      </c>
      <c r="C180" s="5">
        <f>125</f>
        <v>125</v>
      </c>
      <c r="D180" s="6">
        <f t="shared" si="40"/>
        <v>97785.089999999982</v>
      </c>
      <c r="E180" s="6">
        <f t="shared" si="41"/>
        <v>3.2491557777777773</v>
      </c>
      <c r="F180" s="6">
        <f>SUM($D$8:D180)</f>
        <v>8297967.1600000076</v>
      </c>
      <c r="G180" s="6">
        <f t="shared" si="42"/>
        <v>102214.91000000002</v>
      </c>
      <c r="H180" s="23">
        <f t="shared" si="43"/>
        <v>8.8925449999999906E-2</v>
      </c>
      <c r="I180" s="31">
        <f t="shared" si="38"/>
        <v>1.0006165497866666</v>
      </c>
      <c r="J180" s="16">
        <f t="shared" si="44"/>
        <v>208.50671632624199</v>
      </c>
      <c r="K180" s="24" t="s">
        <v>176</v>
      </c>
      <c r="L180" s="25">
        <f t="shared" si="34"/>
        <v>52110</v>
      </c>
      <c r="M180" s="26">
        <f t="shared" si="35"/>
        <v>778.33333333333337</v>
      </c>
      <c r="N180" s="27">
        <f t="shared" si="36"/>
        <v>-5119.8017454500132</v>
      </c>
      <c r="O180" s="27">
        <f t="shared" si="37"/>
        <v>-8.3196778363562718</v>
      </c>
    </row>
    <row r="181" spans="1:16" ht="13.2" x14ac:dyDescent="0.25">
      <c r="A181" s="13" t="s">
        <v>177</v>
      </c>
      <c r="B181" s="17">
        <f t="shared" si="39"/>
        <v>51286</v>
      </c>
      <c r="C181" s="5">
        <f>125</f>
        <v>125</v>
      </c>
      <c r="D181" s="6">
        <f t="shared" si="40"/>
        <v>97910.089999999982</v>
      </c>
      <c r="E181" s="6">
        <f t="shared" si="41"/>
        <v>4.064031527777777</v>
      </c>
      <c r="F181" s="6">
        <f>SUM($D$8:D181)</f>
        <v>8395877.2500000075</v>
      </c>
      <c r="G181" s="6">
        <f t="shared" si="42"/>
        <v>102089.91000000002</v>
      </c>
      <c r="H181" s="23">
        <f t="shared" si="43"/>
        <v>8.9550449999999893E-2</v>
      </c>
      <c r="I181" s="31">
        <f t="shared" si="38"/>
        <v>1.0006208831200001</v>
      </c>
      <c r="J181" s="16">
        <f t="shared" si="44"/>
        <v>210.90401579926353</v>
      </c>
      <c r="K181" s="24" t="s">
        <v>177</v>
      </c>
      <c r="L181" s="25">
        <f t="shared" si="34"/>
        <v>52140</v>
      </c>
      <c r="M181" s="26">
        <f t="shared" si="35"/>
        <v>778.33333333333337</v>
      </c>
      <c r="N181" s="27">
        <f t="shared" si="36"/>
        <v>-4349.7880899530364</v>
      </c>
      <c r="O181" s="27">
        <f t="shared" si="37"/>
        <v>-7.0684056461736837</v>
      </c>
    </row>
    <row r="182" spans="1:16" ht="13.2" x14ac:dyDescent="0.25">
      <c r="A182" s="13" t="s">
        <v>178</v>
      </c>
      <c r="B182" s="17">
        <f t="shared" si="39"/>
        <v>51317</v>
      </c>
      <c r="C182" s="5">
        <f>125</f>
        <v>125</v>
      </c>
      <c r="D182" s="6">
        <f t="shared" si="40"/>
        <v>98035.089999999982</v>
      </c>
      <c r="E182" s="6">
        <f t="shared" si="41"/>
        <v>4.8799489444444433</v>
      </c>
      <c r="F182" s="6">
        <f>SUM($D$8:D182)</f>
        <v>8493912.3400000073</v>
      </c>
      <c r="G182" s="6">
        <f t="shared" si="42"/>
        <v>101964.91000000002</v>
      </c>
      <c r="H182" s="23">
        <f t="shared" si="43"/>
        <v>9.0175449999999879E-2</v>
      </c>
      <c r="I182" s="31">
        <f t="shared" si="38"/>
        <v>1.0006252164533334</v>
      </c>
      <c r="J182" s="16">
        <f t="shared" si="44"/>
        <v>213.30510763152139</v>
      </c>
      <c r="K182" s="24" t="s">
        <v>178</v>
      </c>
      <c r="L182" s="25">
        <f t="shared" si="34"/>
        <v>52171</v>
      </c>
      <c r="M182" s="26">
        <f t="shared" si="35"/>
        <v>778.33333333333337</v>
      </c>
      <c r="N182" s="27">
        <f t="shared" si="36"/>
        <v>-3578.5231622658766</v>
      </c>
      <c r="O182" s="27">
        <f t="shared" si="37"/>
        <v>-5.8151001386820491</v>
      </c>
    </row>
    <row r="183" spans="1:16" ht="13.2" x14ac:dyDescent="0.25">
      <c r="A183" s="13" t="s">
        <v>179</v>
      </c>
      <c r="B183" s="17">
        <f t="shared" si="39"/>
        <v>51347</v>
      </c>
      <c r="C183" s="5">
        <f>125</f>
        <v>125</v>
      </c>
      <c r="D183" s="6">
        <f t="shared" si="40"/>
        <v>98160.089999999982</v>
      </c>
      <c r="E183" s="6">
        <f t="shared" si="41"/>
        <v>5.6969080277777762</v>
      </c>
      <c r="F183" s="6">
        <f>SUM($D$8:D183)</f>
        <v>8592072.4300000072</v>
      </c>
      <c r="G183" s="6">
        <f t="shared" si="42"/>
        <v>101839.91000000002</v>
      </c>
      <c r="H183" s="23">
        <f t="shared" si="43"/>
        <v>9.0800449999999866E-2</v>
      </c>
      <c r="I183" s="31">
        <f t="shared" si="38"/>
        <v>1.0006295497866666</v>
      </c>
      <c r="J183" s="16">
        <f t="shared" si="44"/>
        <v>215.70999551141549</v>
      </c>
      <c r="K183" s="24" t="s">
        <v>179</v>
      </c>
      <c r="L183" s="25">
        <f t="shared" si="34"/>
        <v>52201</v>
      </c>
      <c r="M183" s="26">
        <f t="shared" si="35"/>
        <v>778.33333333333337</v>
      </c>
      <c r="N183" s="27">
        <f t="shared" si="36"/>
        <v>-2806.004929071225</v>
      </c>
      <c r="O183" s="27">
        <f t="shared" si="37"/>
        <v>-4.5597580097407411</v>
      </c>
    </row>
    <row r="184" spans="1:16" ht="13.2" x14ac:dyDescent="0.25">
      <c r="A184" s="13" t="s">
        <v>180</v>
      </c>
      <c r="B184" s="17">
        <f t="shared" si="39"/>
        <v>51378</v>
      </c>
      <c r="C184" s="5">
        <f>125</f>
        <v>125</v>
      </c>
      <c r="D184" s="6">
        <f t="shared" si="40"/>
        <v>98285.089999999982</v>
      </c>
      <c r="E184" s="6">
        <f t="shared" si="41"/>
        <v>6.5149087777777765</v>
      </c>
      <c r="F184" s="6">
        <f>SUM($D$8:D184)</f>
        <v>8690357.520000007</v>
      </c>
      <c r="G184" s="6">
        <f t="shared" si="42"/>
        <v>101714.91000000002</v>
      </c>
      <c r="H184" s="23">
        <f t="shared" si="43"/>
        <v>9.1425449999999908E-2</v>
      </c>
      <c r="I184" s="31">
        <f t="shared" si="38"/>
        <v>1.0006338831199999</v>
      </c>
      <c r="J184" s="16">
        <f t="shared" si="44"/>
        <v>218.11868322267426</v>
      </c>
      <c r="K184" s="24" t="s">
        <v>180</v>
      </c>
      <c r="L184" s="25">
        <f t="shared" si="34"/>
        <v>52232</v>
      </c>
      <c r="M184" s="26">
        <f t="shared" si="35"/>
        <v>778.33333333333337</v>
      </c>
      <c r="N184" s="27">
        <f t="shared" si="36"/>
        <v>-2032.2313537476323</v>
      </c>
      <c r="O184" s="27">
        <f t="shared" si="37"/>
        <v>-3.3023759498399023</v>
      </c>
    </row>
    <row r="185" spans="1:16" ht="13.2" x14ac:dyDescent="0.25">
      <c r="A185" s="13" t="s">
        <v>181</v>
      </c>
      <c r="B185" s="17">
        <f t="shared" si="39"/>
        <v>51409</v>
      </c>
      <c r="C185" s="5">
        <f>125</f>
        <v>125</v>
      </c>
      <c r="D185" s="6">
        <f t="shared" si="40"/>
        <v>98410.089999999982</v>
      </c>
      <c r="E185" s="6">
        <f t="shared" si="41"/>
        <v>7.3339511944444435</v>
      </c>
      <c r="F185" s="6">
        <f>SUM($D$8:D185)</f>
        <v>8788767.6100000069</v>
      </c>
      <c r="G185" s="6">
        <f t="shared" si="42"/>
        <v>101589.91000000002</v>
      </c>
      <c r="H185" s="23">
        <f t="shared" si="43"/>
        <v>9.2050449999999895E-2</v>
      </c>
      <c r="I185" s="31">
        <f t="shared" si="38"/>
        <v>1.0006382164533334</v>
      </c>
      <c r="J185" s="16">
        <f t="shared" si="44"/>
        <v>220.531174644798</v>
      </c>
      <c r="K185" s="24" t="s">
        <v>181</v>
      </c>
      <c r="L185" s="25">
        <f t="shared" si="34"/>
        <v>52263</v>
      </c>
      <c r="M185" s="26">
        <f t="shared" si="35"/>
        <v>778.33333333333337</v>
      </c>
      <c r="N185" s="27">
        <f t="shared" si="36"/>
        <v>-1257.2003963641389</v>
      </c>
      <c r="O185" s="27">
        <f t="shared" si="37"/>
        <v>-2.0429506440917256</v>
      </c>
    </row>
    <row r="186" spans="1:16" ht="13.2" x14ac:dyDescent="0.25">
      <c r="A186" s="13" t="s">
        <v>182</v>
      </c>
      <c r="B186" s="17">
        <f t="shared" si="39"/>
        <v>51439</v>
      </c>
      <c r="C186" s="5">
        <f>125</f>
        <v>125</v>
      </c>
      <c r="D186" s="6">
        <f t="shared" si="40"/>
        <v>98535.089999999982</v>
      </c>
      <c r="E186" s="6">
        <f t="shared" si="41"/>
        <v>8.1540352777777763</v>
      </c>
      <c r="F186" s="6">
        <f>SUM($D$8:D186)</f>
        <v>8887302.7000000067</v>
      </c>
      <c r="G186" s="6">
        <f t="shared" si="42"/>
        <v>101464.91000000002</v>
      </c>
      <c r="H186" s="23">
        <f t="shared" si="43"/>
        <v>9.2675449999999882E-2</v>
      </c>
      <c r="I186" s="31">
        <f t="shared" si="38"/>
        <v>1.0006425497866667</v>
      </c>
      <c r="J186" s="16">
        <f t="shared" si="44"/>
        <v>222.947473753503</v>
      </c>
      <c r="K186" s="24" t="s">
        <v>182</v>
      </c>
      <c r="L186" s="25">
        <f t="shared" si="34"/>
        <v>52291</v>
      </c>
      <c r="M186" s="26">
        <f t="shared" si="35"/>
        <v>778.33333333333337</v>
      </c>
      <c r="N186" s="27">
        <f t="shared" si="36"/>
        <v>-480.91001367489724</v>
      </c>
      <c r="O186" s="27">
        <f t="shared" si="37"/>
        <v>-0.78147877222170792</v>
      </c>
    </row>
    <row r="187" spans="1:16" ht="13.2" x14ac:dyDescent="0.25">
      <c r="A187" s="13" t="s">
        <v>183</v>
      </c>
      <c r="B187" s="17">
        <f t="shared" si="39"/>
        <v>51470</v>
      </c>
      <c r="C187" s="5">
        <f>125</f>
        <v>125</v>
      </c>
      <c r="D187" s="6">
        <f t="shared" si="40"/>
        <v>98660.089999999982</v>
      </c>
      <c r="E187" s="6">
        <f t="shared" si="41"/>
        <v>8.9751610277777765</v>
      </c>
      <c r="F187" s="6">
        <f>SUM($D$8:D187)</f>
        <v>8985962.7900000066</v>
      </c>
      <c r="G187" s="6">
        <f t="shared" si="42"/>
        <v>101339.91000000002</v>
      </c>
      <c r="H187" s="23">
        <f t="shared" si="43"/>
        <v>9.3300449999999868E-2</v>
      </c>
      <c r="I187" s="31">
        <f t="shared" si="38"/>
        <v>1.0006468831199999</v>
      </c>
      <c r="J187" s="16">
        <f t="shared" si="44"/>
        <v>225.36758462116799</v>
      </c>
      <c r="K187" s="24" t="s">
        <v>183</v>
      </c>
      <c r="L187" s="25">
        <f t="shared" si="34"/>
        <v>52322</v>
      </c>
      <c r="M187" s="26">
        <f t="shared" si="35"/>
        <v>481.69149244711895</v>
      </c>
      <c r="N187" s="27">
        <f t="shared" si="36"/>
        <v>-4.5519144009631418E-15</v>
      </c>
      <c r="O187" s="27">
        <f t="shared" si="37"/>
        <v>-7.3968609015651059E-18</v>
      </c>
    </row>
    <row r="188" spans="1:16" ht="13.2" x14ac:dyDescent="0.25">
      <c r="A188" s="13" t="s">
        <v>184</v>
      </c>
      <c r="B188" s="17">
        <f t="shared" si="39"/>
        <v>51500</v>
      </c>
      <c r="C188" s="5">
        <f>125</f>
        <v>125</v>
      </c>
      <c r="D188" s="6">
        <f t="shared" si="40"/>
        <v>98785.089999999982</v>
      </c>
      <c r="E188" s="6">
        <f t="shared" si="41"/>
        <v>9.7973284444444424</v>
      </c>
      <c r="F188" s="6">
        <f>SUM($D$8:D188)</f>
        <v>9084747.8800000064</v>
      </c>
      <c r="G188" s="6">
        <f t="shared" si="42"/>
        <v>101214.91000000002</v>
      </c>
      <c r="H188" s="23">
        <f t="shared" si="43"/>
        <v>9.392544999999991E-2</v>
      </c>
      <c r="I188" s="31">
        <f t="shared" si="38"/>
        <v>1.0006512164533334</v>
      </c>
      <c r="J188" s="16">
        <f t="shared" si="44"/>
        <v>227.79151141728062</v>
      </c>
      <c r="K188" s="24" t="s">
        <v>184</v>
      </c>
      <c r="L188" s="25">
        <f t="shared" si="34"/>
        <v>52352</v>
      </c>
      <c r="M188" s="26">
        <f t="shared" si="35"/>
        <v>4.5593112618647071E-15</v>
      </c>
      <c r="N188" s="27">
        <f t="shared" si="36"/>
        <v>2.1416340981586063E-31</v>
      </c>
      <c r="O188" s="27">
        <f t="shared" si="37"/>
        <v>3.4801554095077355E-34</v>
      </c>
    </row>
    <row r="189" spans="1:16" ht="13.2" x14ac:dyDescent="0.25">
      <c r="A189" s="13" t="s">
        <v>185</v>
      </c>
      <c r="B189" s="17">
        <f t="shared" si="39"/>
        <v>51531</v>
      </c>
      <c r="C189" s="5">
        <f>125</f>
        <v>125</v>
      </c>
      <c r="D189" s="6">
        <f t="shared" si="40"/>
        <v>98919.889999999985</v>
      </c>
      <c r="E189" s="6">
        <f t="shared" si="41"/>
        <v>0.82329074999999996</v>
      </c>
      <c r="F189" s="6">
        <f>SUM($D$8:D189)</f>
        <v>9183667.770000007</v>
      </c>
      <c r="G189" s="6">
        <f t="shared" si="42"/>
        <v>101080.11000000002</v>
      </c>
      <c r="H189" s="23">
        <f t="shared" si="43"/>
        <v>9.4599449999999918E-2</v>
      </c>
      <c r="I189" s="31">
        <f t="shared" si="38"/>
        <v>1.00065588952</v>
      </c>
      <c r="J189" s="16">
        <f t="shared" si="44"/>
        <v>230.2591514197002</v>
      </c>
      <c r="K189" s="24" t="s">
        <v>185</v>
      </c>
      <c r="L189" s="25">
        <f t="shared" si="34"/>
        <v>52383</v>
      </c>
      <c r="M189" s="26">
        <f t="shared" si="35"/>
        <v>-2.145114253568114E-31</v>
      </c>
      <c r="N189" s="27">
        <f t="shared" si="36"/>
        <v>-3.1217891813876845E-48</v>
      </c>
      <c r="O189" s="27">
        <f t="shared" si="37"/>
        <v>-5.0729074197549871E-51</v>
      </c>
    </row>
    <row r="190" spans="1:16" ht="13.2" x14ac:dyDescent="0.25">
      <c r="A190" s="13" t="s">
        <v>186</v>
      </c>
      <c r="B190" s="17">
        <f t="shared" si="39"/>
        <v>51560</v>
      </c>
      <c r="C190" s="5">
        <f>125</f>
        <v>125</v>
      </c>
      <c r="D190" s="6">
        <f t="shared" si="40"/>
        <v>99044.889999999985</v>
      </c>
      <c r="E190" s="6">
        <f t="shared" si="41"/>
        <v>1.647692611111111</v>
      </c>
      <c r="F190" s="6">
        <f>SUM($D$8:D190)</f>
        <v>9282712.6600000076</v>
      </c>
      <c r="G190" s="6">
        <f t="shared" si="42"/>
        <v>100955.11000000002</v>
      </c>
      <c r="H190" s="23">
        <f t="shared" si="43"/>
        <v>9.5224449999999905E-2</v>
      </c>
      <c r="I190" s="31">
        <f t="shared" si="38"/>
        <v>1.0006602228533332</v>
      </c>
      <c r="J190" s="16">
        <f t="shared" si="44"/>
        <v>232.69134764002447</v>
      </c>
      <c r="K190" s="24" t="s">
        <v>186</v>
      </c>
      <c r="L190" s="25">
        <f t="shared" si="34"/>
        <v>52413</v>
      </c>
      <c r="M190" s="26">
        <f t="shared" si="35"/>
        <v>3.1268620888074393E-48</v>
      </c>
      <c r="N190" s="27">
        <f t="shared" si="36"/>
        <v>-2.3798266662810496E-64</v>
      </c>
      <c r="O190" s="27">
        <f t="shared" si="37"/>
        <v>-3.8672183327067056E-67</v>
      </c>
    </row>
    <row r="191" spans="1:16" ht="13.2" x14ac:dyDescent="0.25">
      <c r="A191" s="13" t="s">
        <v>187</v>
      </c>
      <c r="B191" s="17">
        <f t="shared" si="39"/>
        <v>51590</v>
      </c>
      <c r="C191" s="5">
        <f>125</f>
        <v>125</v>
      </c>
      <c r="D191" s="6">
        <f t="shared" si="40"/>
        <v>99169.889999999985</v>
      </c>
      <c r="E191" s="6">
        <f t="shared" si="41"/>
        <v>2.4730666944444439</v>
      </c>
      <c r="F191" s="6">
        <f>SUM($D$8:D191)</f>
        <v>9381882.5500000082</v>
      </c>
      <c r="G191" s="6">
        <f t="shared" si="42"/>
        <v>100830.11000000002</v>
      </c>
      <c r="H191" s="23">
        <f t="shared" si="43"/>
        <v>9.5849449999999892E-2</v>
      </c>
      <c r="I191" s="31">
        <f t="shared" si="38"/>
        <v>1.0006645561866667</v>
      </c>
      <c r="J191" s="16">
        <f t="shared" si="44"/>
        <v>235.12737297408933</v>
      </c>
      <c r="K191" s="24" t="s">
        <v>187</v>
      </c>
      <c r="L191" s="25">
        <f t="shared" si="34"/>
        <v>52444</v>
      </c>
      <c r="M191" s="26">
        <f t="shared" si="35"/>
        <v>2.3836938846137564E-64</v>
      </c>
      <c r="N191" s="27">
        <f t="shared" si="36"/>
        <v>1.4297855960506397E-80</v>
      </c>
      <c r="O191" s="27">
        <f t="shared" si="37"/>
        <v>2.3234015935822893E-83</v>
      </c>
    </row>
    <row r="192" spans="1:16" ht="13.2" x14ac:dyDescent="0.25">
      <c r="A192" s="13" t="s">
        <v>215</v>
      </c>
      <c r="B192" s="17">
        <f t="shared" si="39"/>
        <v>51621</v>
      </c>
      <c r="C192" s="5">
        <f>125</f>
        <v>125</v>
      </c>
      <c r="D192" s="6">
        <f t="shared" si="40"/>
        <v>99294.889999999985</v>
      </c>
      <c r="E192" s="6">
        <f t="shared" si="41"/>
        <v>3.2994824444444437</v>
      </c>
      <c r="F192" s="6">
        <f>SUM($D$8:D192)</f>
        <v>9481177.4400000088</v>
      </c>
      <c r="G192" s="6">
        <f t="shared" si="42"/>
        <v>100705.11000000002</v>
      </c>
      <c r="H192" s="23">
        <f t="shared" si="43"/>
        <v>9.6474449999999878E-2</v>
      </c>
      <c r="I192" s="31">
        <f t="shared" si="38"/>
        <v>1.00066888952</v>
      </c>
      <c r="J192" s="16">
        <f t="shared" si="44"/>
        <v>237.56723198898791</v>
      </c>
      <c r="K192" s="24" t="s">
        <v>215</v>
      </c>
      <c r="L192" s="25">
        <f t="shared" si="34"/>
        <v>52475</v>
      </c>
      <c r="M192" s="26">
        <f t="shared" si="35"/>
        <v>-1.4321089976442219E-80</v>
      </c>
      <c r="N192" s="27">
        <f t="shared" si="36"/>
        <v>7.1688169181224287E-97</v>
      </c>
      <c r="O192" s="27">
        <f t="shared" si="37"/>
        <v>1.1649327491948947E-99</v>
      </c>
    </row>
    <row r="193" spans="1:15" ht="13.2" x14ac:dyDescent="0.25">
      <c r="A193" s="13" t="s">
        <v>216</v>
      </c>
      <c r="B193" s="17">
        <f t="shared" si="39"/>
        <v>51651</v>
      </c>
      <c r="C193" s="5">
        <f>125</f>
        <v>125</v>
      </c>
      <c r="D193" s="6">
        <f t="shared" si="40"/>
        <v>99419.889999999985</v>
      </c>
      <c r="E193" s="6">
        <f t="shared" si="41"/>
        <v>4.1269398611111106</v>
      </c>
      <c r="F193" s="6">
        <f>SUM($D$8:D193)</f>
        <v>9580597.3300000094</v>
      </c>
      <c r="G193" s="6">
        <f t="shared" si="42"/>
        <v>100580.11000000002</v>
      </c>
      <c r="H193" s="23">
        <f t="shared" si="43"/>
        <v>9.7099449999999921E-2</v>
      </c>
      <c r="I193" s="31">
        <f t="shared" si="38"/>
        <v>1.0006732228533333</v>
      </c>
      <c r="J193" s="16">
        <f t="shared" si="44"/>
        <v>240.01092935123509</v>
      </c>
      <c r="K193" s="24" t="s">
        <v>216</v>
      </c>
      <c r="L193" s="25">
        <f t="shared" si="34"/>
        <v>52505</v>
      </c>
      <c r="M193" s="26">
        <f t="shared" si="35"/>
        <v>-7.1804662456143776E-97</v>
      </c>
      <c r="N193" s="27">
        <f t="shared" si="36"/>
        <v>0</v>
      </c>
      <c r="O193" s="27">
        <f t="shared" si="37"/>
        <v>0</v>
      </c>
    </row>
    <row r="194" spans="1:15" ht="13.2" x14ac:dyDescent="0.25">
      <c r="A194" s="13" t="s">
        <v>217</v>
      </c>
      <c r="B194" s="17">
        <f t="shared" si="39"/>
        <v>51682</v>
      </c>
      <c r="C194" s="5">
        <f>125</f>
        <v>125</v>
      </c>
      <c r="D194" s="6">
        <f t="shared" si="40"/>
        <v>99544.889999999985</v>
      </c>
      <c r="E194" s="6">
        <f t="shared" si="41"/>
        <v>4.9554389444444435</v>
      </c>
      <c r="F194" s="6">
        <f>SUM($D$8:D194)</f>
        <v>9680142.22000001</v>
      </c>
      <c r="G194" s="6">
        <f t="shared" si="42"/>
        <v>100455.11000000002</v>
      </c>
      <c r="H194" s="23">
        <f t="shared" si="43"/>
        <v>9.7724449999999907E-2</v>
      </c>
      <c r="I194" s="31">
        <f t="shared" si="38"/>
        <v>1.0006775561866668</v>
      </c>
      <c r="J194" s="16">
        <f t="shared" si="44"/>
        <v>242.45846982722202</v>
      </c>
      <c r="K194" s="24" t="s">
        <v>217</v>
      </c>
      <c r="L194" s="25">
        <f t="shared" si="34"/>
        <v>52536</v>
      </c>
      <c r="M194" s="26">
        <f t="shared" si="35"/>
        <v>0</v>
      </c>
      <c r="N194" s="27">
        <f t="shared" si="36"/>
        <v>0</v>
      </c>
      <c r="O194" s="27">
        <f t="shared" si="37"/>
        <v>0</v>
      </c>
    </row>
    <row r="195" spans="1:15" ht="13.2" x14ac:dyDescent="0.25">
      <c r="A195" s="13" t="s">
        <v>218</v>
      </c>
      <c r="B195" s="17">
        <f t="shared" si="39"/>
        <v>51712</v>
      </c>
      <c r="C195" s="5">
        <f>125</f>
        <v>125</v>
      </c>
      <c r="D195" s="6">
        <f t="shared" si="40"/>
        <v>99669.889999999985</v>
      </c>
      <c r="E195" s="6">
        <f t="shared" si="41"/>
        <v>5.7849796944444432</v>
      </c>
      <c r="F195" s="6">
        <f>SUM($D$8:D195)</f>
        <v>9779812.1100000106</v>
      </c>
      <c r="G195" s="6">
        <f t="shared" si="42"/>
        <v>100330.11000000002</v>
      </c>
      <c r="H195" s="23">
        <f t="shared" si="43"/>
        <v>9.8349449999999894E-2</v>
      </c>
      <c r="I195" s="31">
        <f t="shared" si="38"/>
        <v>1.00068188952</v>
      </c>
      <c r="J195" s="16">
        <f t="shared" si="44"/>
        <v>244.9098582836728</v>
      </c>
      <c r="K195" s="24" t="s">
        <v>218</v>
      </c>
      <c r="L195" s="25">
        <f t="shared" si="34"/>
        <v>52566</v>
      </c>
      <c r="M195" s="26">
        <f t="shared" si="35"/>
        <v>0</v>
      </c>
      <c r="N195" s="27">
        <f t="shared" si="36"/>
        <v>0</v>
      </c>
      <c r="O195" s="27">
        <f t="shared" si="37"/>
        <v>0</v>
      </c>
    </row>
    <row r="196" spans="1:15" ht="13.2" x14ac:dyDescent="0.25">
      <c r="A196" s="13" t="s">
        <v>219</v>
      </c>
      <c r="B196" s="17">
        <f t="shared" si="39"/>
        <v>51743</v>
      </c>
      <c r="C196" s="5">
        <f>125</f>
        <v>125</v>
      </c>
      <c r="D196" s="6">
        <f t="shared" si="40"/>
        <v>99794.889999999985</v>
      </c>
      <c r="E196" s="6">
        <f t="shared" si="41"/>
        <v>6.6155621111111094</v>
      </c>
      <c r="F196" s="6">
        <f>SUM($D$8:D196)</f>
        <v>9879607.0000000112</v>
      </c>
      <c r="G196" s="6">
        <f t="shared" si="42"/>
        <v>100205.11000000002</v>
      </c>
      <c r="H196" s="23">
        <f t="shared" si="43"/>
        <v>9.8974449999999881E-2</v>
      </c>
      <c r="I196" s="31">
        <f t="shared" si="38"/>
        <v>1.0006862228533333</v>
      </c>
      <c r="J196" s="16">
        <f t="shared" si="44"/>
        <v>247.36509968810239</v>
      </c>
      <c r="K196" s="24" t="s">
        <v>219</v>
      </c>
      <c r="L196" s="25">
        <f t="shared" si="34"/>
        <v>52597</v>
      </c>
      <c r="M196" s="26">
        <f t="shared" si="35"/>
        <v>0</v>
      </c>
      <c r="N196" s="27">
        <f t="shared" si="36"/>
        <v>0</v>
      </c>
      <c r="O196" s="27">
        <f t="shared" si="37"/>
        <v>0</v>
      </c>
    </row>
    <row r="197" spans="1:15" ht="13.2" x14ac:dyDescent="0.25">
      <c r="A197" s="13" t="s">
        <v>220</v>
      </c>
      <c r="B197" s="17">
        <f t="shared" si="39"/>
        <v>51774</v>
      </c>
      <c r="C197" s="5">
        <f>125</f>
        <v>125</v>
      </c>
      <c r="D197" s="6">
        <f t="shared" si="40"/>
        <v>99919.889999999985</v>
      </c>
      <c r="E197" s="6">
        <f t="shared" si="41"/>
        <v>7.4471861944444431</v>
      </c>
      <c r="F197" s="6">
        <f>SUM($D$8:D197)</f>
        <v>9979526.8900000118</v>
      </c>
      <c r="G197" s="6">
        <f t="shared" si="42"/>
        <v>100080.11000000002</v>
      </c>
      <c r="H197" s="23">
        <f t="shared" si="43"/>
        <v>9.9599449999999923E-2</v>
      </c>
      <c r="I197" s="31">
        <f t="shared" si="38"/>
        <v>1.0006905561866666</v>
      </c>
      <c r="J197" s="16">
        <f t="shared" si="44"/>
        <v>249.82419910927626</v>
      </c>
      <c r="K197" s="24" t="s">
        <v>220</v>
      </c>
      <c r="L197" s="25">
        <f t="shared" si="34"/>
        <v>52628</v>
      </c>
      <c r="M197" s="26">
        <f t="shared" si="35"/>
        <v>0</v>
      </c>
      <c r="N197" s="27">
        <f t="shared" si="36"/>
        <v>0</v>
      </c>
      <c r="O197" s="27">
        <f t="shared" si="37"/>
        <v>0</v>
      </c>
    </row>
    <row r="198" spans="1:15" ht="13.2" x14ac:dyDescent="0.25">
      <c r="A198" s="13" t="s">
        <v>221</v>
      </c>
      <c r="B198" s="17">
        <f t="shared" si="39"/>
        <v>51804</v>
      </c>
      <c r="C198" s="5">
        <f>125</f>
        <v>125</v>
      </c>
      <c r="D198" s="6">
        <f t="shared" si="40"/>
        <v>100044.88999999998</v>
      </c>
      <c r="E198" s="6">
        <f t="shared" si="41"/>
        <v>8.2798519444444434</v>
      </c>
      <c r="F198" s="6">
        <f>SUM($D$8:D198)</f>
        <v>10079571.780000012</v>
      </c>
      <c r="G198" s="6">
        <f t="shared" si="42"/>
        <v>100000</v>
      </c>
      <c r="H198" s="23">
        <f t="shared" si="43"/>
        <v>0.10022444999999991</v>
      </c>
      <c r="I198" s="31">
        <f t="shared" si="38"/>
        <v>1.0006948895200001</v>
      </c>
      <c r="J198" s="16">
        <f t="shared" si="44"/>
        <v>252.08769935803667</v>
      </c>
      <c r="K198" s="24" t="s">
        <v>221</v>
      </c>
      <c r="L198" s="25">
        <f t="shared" si="34"/>
        <v>52657</v>
      </c>
      <c r="M198" s="26">
        <f t="shared" si="35"/>
        <v>0</v>
      </c>
      <c r="N198" s="27">
        <f t="shared" si="36"/>
        <v>0</v>
      </c>
      <c r="O198" s="27">
        <f t="shared" si="37"/>
        <v>0</v>
      </c>
    </row>
    <row r="199" spans="1:15" ht="13.2" x14ac:dyDescent="0.25">
      <c r="A199" s="13" t="s">
        <v>222</v>
      </c>
      <c r="B199" s="17">
        <f t="shared" si="39"/>
        <v>51835</v>
      </c>
      <c r="C199" s="5">
        <f>125</f>
        <v>125</v>
      </c>
      <c r="D199" s="6">
        <f t="shared" si="40"/>
        <v>100169.88999999998</v>
      </c>
      <c r="E199" s="6">
        <f t="shared" si="41"/>
        <v>9.1135593611111094</v>
      </c>
      <c r="F199" s="6">
        <f>SUM($D$8:D199)</f>
        <v>10179741.670000013</v>
      </c>
      <c r="G199" s="6">
        <f t="shared" si="42"/>
        <v>100000</v>
      </c>
      <c r="H199" s="23">
        <f t="shared" si="43"/>
        <v>0.1008494499999999</v>
      </c>
      <c r="I199" s="31">
        <f t="shared" si="38"/>
        <v>1.0006992228533333</v>
      </c>
      <c r="J199" s="16">
        <f t="shared" si="44"/>
        <v>253.99272013439011</v>
      </c>
      <c r="K199" s="24" t="s">
        <v>222</v>
      </c>
      <c r="L199" s="25">
        <f t="shared" si="34"/>
        <v>52688</v>
      </c>
      <c r="M199" s="26">
        <f t="shared" si="35"/>
        <v>0</v>
      </c>
      <c r="N199" s="27">
        <f t="shared" si="36"/>
        <v>0</v>
      </c>
      <c r="O199" s="27">
        <f t="shared" si="37"/>
        <v>0</v>
      </c>
    </row>
    <row r="200" spans="1:15" ht="13.2" x14ac:dyDescent="0.25">
      <c r="A200" s="13" t="s">
        <v>223</v>
      </c>
      <c r="B200" s="17">
        <f t="shared" si="39"/>
        <v>51865</v>
      </c>
      <c r="C200" s="5">
        <f>125</f>
        <v>125</v>
      </c>
      <c r="D200" s="6">
        <f t="shared" si="40"/>
        <v>100294.88999999998</v>
      </c>
      <c r="E200" s="6">
        <f t="shared" si="41"/>
        <v>9.948308444444443</v>
      </c>
      <c r="F200" s="6">
        <f>SUM($D$8:D200)</f>
        <v>10280036.560000014</v>
      </c>
      <c r="G200" s="6">
        <f t="shared" si="42"/>
        <v>100000</v>
      </c>
      <c r="H200" s="23">
        <f t="shared" si="43"/>
        <v>0.10147444999999988</v>
      </c>
      <c r="I200" s="31">
        <f t="shared" si="38"/>
        <v>1.0007035561866666</v>
      </c>
      <c r="J200" s="16">
        <f t="shared" si="44"/>
        <v>255.89222212942676</v>
      </c>
      <c r="K200" s="24" t="s">
        <v>223</v>
      </c>
      <c r="L200" s="25">
        <f t="shared" si="34"/>
        <v>52718</v>
      </c>
      <c r="M200" s="26">
        <f t="shared" si="35"/>
        <v>0</v>
      </c>
      <c r="N200" s="27">
        <f t="shared" si="36"/>
        <v>0</v>
      </c>
      <c r="O200" s="27">
        <f t="shared" si="37"/>
        <v>0</v>
      </c>
    </row>
    <row r="201" spans="1:15" ht="13.2" x14ac:dyDescent="0.25">
      <c r="A201" s="13" t="s">
        <v>224</v>
      </c>
      <c r="B201" s="17">
        <f t="shared" si="39"/>
        <v>51896</v>
      </c>
      <c r="C201" s="5">
        <f>125</f>
        <v>125</v>
      </c>
      <c r="D201" s="6">
        <f t="shared" si="40"/>
        <v>100429.83999999998</v>
      </c>
      <c r="E201" s="6">
        <f t="shared" si="41"/>
        <v>0.83587366666666663</v>
      </c>
      <c r="F201" s="6">
        <f>SUM($D$8:D201)</f>
        <v>10380466.400000013</v>
      </c>
      <c r="G201" s="6">
        <f t="shared" si="42"/>
        <v>100000</v>
      </c>
      <c r="H201" s="23">
        <f t="shared" si="43"/>
        <v>0.10214919999999994</v>
      </c>
      <c r="I201" s="31">
        <f t="shared" si="38"/>
        <v>1.0007082344533333</v>
      </c>
      <c r="J201" s="16">
        <f t="shared" si="44"/>
        <v>257.7865009937064</v>
      </c>
      <c r="K201" s="24" t="s">
        <v>224</v>
      </c>
      <c r="L201" s="25">
        <f t="shared" si="34"/>
        <v>52749</v>
      </c>
      <c r="M201" s="26">
        <f t="shared" si="35"/>
        <v>0</v>
      </c>
      <c r="N201" s="27">
        <f t="shared" si="36"/>
        <v>0</v>
      </c>
      <c r="O201" s="27">
        <f t="shared" si="37"/>
        <v>0</v>
      </c>
    </row>
    <row r="202" spans="1:15" ht="13.2" x14ac:dyDescent="0.25">
      <c r="A202" s="13" t="s">
        <v>225</v>
      </c>
      <c r="B202" s="17">
        <f t="shared" si="39"/>
        <v>51925</v>
      </c>
      <c r="C202" s="5">
        <f>125</f>
        <v>125</v>
      </c>
      <c r="D202" s="6">
        <f t="shared" si="40"/>
        <v>100554.83999999998</v>
      </c>
      <c r="E202" s="6">
        <f t="shared" si="41"/>
        <v>1.6728584444444443</v>
      </c>
      <c r="F202" s="6">
        <f>SUM($D$8:D202)</f>
        <v>10481021.240000013</v>
      </c>
      <c r="G202" s="6">
        <f t="shared" si="42"/>
        <v>100000</v>
      </c>
      <c r="H202" s="23">
        <f t="shared" si="43"/>
        <v>0.10277419999999993</v>
      </c>
      <c r="I202" s="31">
        <f t="shared" si="38"/>
        <v>1.0007125677866666</v>
      </c>
      <c r="J202" s="16">
        <f t="shared" si="44"/>
        <v>259.67521050088106</v>
      </c>
      <c r="K202" s="24" t="s">
        <v>225</v>
      </c>
      <c r="L202" s="25">
        <f t="shared" ref="L202:L265" si="45">DATE(YEAR(L201),MONTH(L201)+1,1)</f>
        <v>52779</v>
      </c>
      <c r="M202" s="26">
        <f t="shared" ref="M202:M265" si="46">MIN($M$5,-N201-O201)</f>
        <v>0</v>
      </c>
      <c r="N202" s="27">
        <f t="shared" ref="N202:N265" si="47">M202+N201+O201</f>
        <v>0</v>
      </c>
      <c r="O202" s="27">
        <f t="shared" ref="O202:O265" si="48">N202*$M$6/12</f>
        <v>0</v>
      </c>
    </row>
    <row r="203" spans="1:15" ht="13.2" x14ac:dyDescent="0.25">
      <c r="A203" s="13" t="s">
        <v>226</v>
      </c>
      <c r="B203" s="17">
        <f t="shared" si="39"/>
        <v>51955</v>
      </c>
      <c r="C203" s="5">
        <f>125</f>
        <v>125</v>
      </c>
      <c r="D203" s="6">
        <f t="shared" si="40"/>
        <v>100679.83999999998</v>
      </c>
      <c r="E203" s="6">
        <f t="shared" si="41"/>
        <v>2.5108154444444439</v>
      </c>
      <c r="F203" s="6">
        <f>SUM($D$8:D203)</f>
        <v>10581701.080000013</v>
      </c>
      <c r="G203" s="6">
        <f t="shared" si="42"/>
        <v>100000</v>
      </c>
      <c r="H203" s="23">
        <f t="shared" si="43"/>
        <v>0.10339919999999991</v>
      </c>
      <c r="I203" s="31">
        <f t="shared" si="38"/>
        <v>1.0007169011199999</v>
      </c>
      <c r="J203" s="16">
        <f t="shared" si="44"/>
        <v>261.55845833963224</v>
      </c>
      <c r="K203" s="24" t="s">
        <v>226</v>
      </c>
      <c r="L203" s="25">
        <f t="shared" si="45"/>
        <v>52810</v>
      </c>
      <c r="M203" s="26">
        <f t="shared" si="46"/>
        <v>0</v>
      </c>
      <c r="N203" s="27">
        <f t="shared" si="47"/>
        <v>0</v>
      </c>
      <c r="O203" s="27">
        <f t="shared" si="48"/>
        <v>0</v>
      </c>
    </row>
    <row r="204" spans="1:15" ht="13.2" x14ac:dyDescent="0.25">
      <c r="A204" s="13" t="s">
        <v>227</v>
      </c>
      <c r="B204" s="17">
        <f t="shared" si="39"/>
        <v>51986</v>
      </c>
      <c r="C204" s="5">
        <f>125</f>
        <v>125</v>
      </c>
      <c r="D204" s="6">
        <f t="shared" si="40"/>
        <v>100804.83999999998</v>
      </c>
      <c r="E204" s="6">
        <f t="shared" si="41"/>
        <v>3.3498141111111108</v>
      </c>
      <c r="F204" s="6">
        <f>SUM($D$8:D204)</f>
        <v>10682505.920000013</v>
      </c>
      <c r="G204" s="6">
        <f t="shared" si="42"/>
        <v>100000</v>
      </c>
      <c r="H204" s="23">
        <f t="shared" si="43"/>
        <v>0.1040241999999999</v>
      </c>
      <c r="I204" s="31">
        <f t="shared" si="38"/>
        <v>1.0007212344533334</v>
      </c>
      <c r="J204" s="16">
        <f t="shared" si="44"/>
        <v>263.43626391803571</v>
      </c>
      <c r="K204" s="24" t="s">
        <v>227</v>
      </c>
      <c r="L204" s="25">
        <f t="shared" si="45"/>
        <v>52841</v>
      </c>
      <c r="M204" s="26">
        <f t="shared" si="46"/>
        <v>0</v>
      </c>
      <c r="N204" s="27">
        <f t="shared" si="47"/>
        <v>0</v>
      </c>
      <c r="O204" s="27">
        <f t="shared" si="48"/>
        <v>0</v>
      </c>
    </row>
    <row r="205" spans="1:15" ht="13.2" x14ac:dyDescent="0.25">
      <c r="A205" s="13" t="s">
        <v>228</v>
      </c>
      <c r="B205" s="17">
        <f t="shared" si="39"/>
        <v>52016</v>
      </c>
      <c r="C205" s="5">
        <f>125</f>
        <v>125</v>
      </c>
      <c r="D205" s="6">
        <f t="shared" si="40"/>
        <v>100929.83999999998</v>
      </c>
      <c r="E205" s="6">
        <f t="shared" si="41"/>
        <v>4.1898544444444443</v>
      </c>
      <c r="F205" s="6">
        <f>SUM($D$8:D205)</f>
        <v>10783435.760000013</v>
      </c>
      <c r="G205" s="6">
        <f t="shared" si="42"/>
        <v>100000</v>
      </c>
      <c r="H205" s="23">
        <f t="shared" si="43"/>
        <v>0.10464919999999989</v>
      </c>
      <c r="I205" s="31">
        <f t="shared" si="38"/>
        <v>1.0007255677866667</v>
      </c>
      <c r="J205" s="16">
        <f t="shared" si="44"/>
        <v>265.3086465675579</v>
      </c>
      <c r="K205" s="24" t="s">
        <v>228</v>
      </c>
      <c r="L205" s="25">
        <f t="shared" si="45"/>
        <v>52871</v>
      </c>
      <c r="M205" s="26">
        <f t="shared" si="46"/>
        <v>0</v>
      </c>
      <c r="N205" s="27">
        <f t="shared" si="47"/>
        <v>0</v>
      </c>
      <c r="O205" s="27">
        <f t="shared" si="48"/>
        <v>0</v>
      </c>
    </row>
    <row r="206" spans="1:15" ht="13.2" x14ac:dyDescent="0.25">
      <c r="A206" s="13" t="s">
        <v>229</v>
      </c>
      <c r="B206" s="17">
        <f t="shared" si="39"/>
        <v>52047</v>
      </c>
      <c r="C206" s="5">
        <f>125</f>
        <v>125</v>
      </c>
      <c r="D206" s="6">
        <f t="shared" si="40"/>
        <v>101054.83999999998</v>
      </c>
      <c r="E206" s="6">
        <f t="shared" si="41"/>
        <v>5.0309364444444444</v>
      </c>
      <c r="F206" s="6">
        <f>SUM($D$8:D206)</f>
        <v>10884490.600000013</v>
      </c>
      <c r="G206" s="6">
        <f t="shared" si="42"/>
        <v>100000</v>
      </c>
      <c r="H206" s="23">
        <f t="shared" si="43"/>
        <v>0.10527419999999987</v>
      </c>
      <c r="I206" s="31">
        <f t="shared" ref="I206:I269" si="49">1-64*($M$5-0.004*$C$2)/$C$2*H206</f>
        <v>1.0007299011199999</v>
      </c>
      <c r="J206" s="16">
        <f t="shared" si="44"/>
        <v>267.17562554335188</v>
      </c>
      <c r="K206" s="24" t="s">
        <v>229</v>
      </c>
      <c r="L206" s="25">
        <f t="shared" si="45"/>
        <v>52902</v>
      </c>
      <c r="M206" s="26">
        <f t="shared" si="46"/>
        <v>0</v>
      </c>
      <c r="N206" s="27">
        <f t="shared" si="47"/>
        <v>0</v>
      </c>
      <c r="O206" s="27">
        <f t="shared" si="48"/>
        <v>0</v>
      </c>
    </row>
    <row r="207" spans="1:15" ht="13.2" x14ac:dyDescent="0.25">
      <c r="A207" s="13" t="s">
        <v>230</v>
      </c>
      <c r="B207" s="17">
        <f t="shared" si="39"/>
        <v>52077</v>
      </c>
      <c r="C207" s="5">
        <f>125</f>
        <v>125</v>
      </c>
      <c r="D207" s="6">
        <f t="shared" si="40"/>
        <v>101179.83999999998</v>
      </c>
      <c r="E207" s="6">
        <f t="shared" si="41"/>
        <v>5.8730601111111111</v>
      </c>
      <c r="F207" s="6">
        <f>SUM($D$8:D207)</f>
        <v>10985670.440000013</v>
      </c>
      <c r="G207" s="6">
        <f t="shared" si="42"/>
        <v>100000</v>
      </c>
      <c r="H207" s="23">
        <f t="shared" si="43"/>
        <v>0.10589919999999986</v>
      </c>
      <c r="I207" s="31">
        <f t="shared" si="49"/>
        <v>1.0007342344533334</v>
      </c>
      <c r="J207" s="16">
        <f t="shared" si="44"/>
        <v>269.03722002455197</v>
      </c>
      <c r="K207" s="24" t="s">
        <v>230</v>
      </c>
      <c r="L207" s="25">
        <f t="shared" si="45"/>
        <v>52932</v>
      </c>
      <c r="M207" s="26">
        <f t="shared" si="46"/>
        <v>0</v>
      </c>
      <c r="N207" s="27">
        <f t="shared" si="47"/>
        <v>0</v>
      </c>
      <c r="O207" s="27">
        <f t="shared" si="48"/>
        <v>0</v>
      </c>
    </row>
    <row r="208" spans="1:15" ht="13.2" x14ac:dyDescent="0.25">
      <c r="A208" s="13" t="s">
        <v>231</v>
      </c>
      <c r="B208" s="17">
        <f t="shared" si="39"/>
        <v>52108</v>
      </c>
      <c r="C208" s="5">
        <f>125</f>
        <v>125</v>
      </c>
      <c r="D208" s="6">
        <f t="shared" si="40"/>
        <v>101304.83999999998</v>
      </c>
      <c r="E208" s="6">
        <f t="shared" si="41"/>
        <v>6.7162254444444445</v>
      </c>
      <c r="F208" s="6">
        <f>SUM($D$8:D208)</f>
        <v>11086975.280000012</v>
      </c>
      <c r="G208" s="6">
        <f t="shared" si="42"/>
        <v>100000</v>
      </c>
      <c r="H208" s="23">
        <f t="shared" si="43"/>
        <v>0.10652419999999985</v>
      </c>
      <c r="I208" s="31">
        <f t="shared" si="49"/>
        <v>1.0007385677866667</v>
      </c>
      <c r="J208" s="16">
        <f t="shared" si="44"/>
        <v>270.8934491145672</v>
      </c>
      <c r="K208" s="24" t="s">
        <v>231</v>
      </c>
      <c r="L208" s="25">
        <f t="shared" si="45"/>
        <v>52963</v>
      </c>
      <c r="M208" s="26">
        <f t="shared" si="46"/>
        <v>0</v>
      </c>
      <c r="N208" s="27">
        <f t="shared" si="47"/>
        <v>0</v>
      </c>
      <c r="O208" s="27">
        <f t="shared" si="48"/>
        <v>0</v>
      </c>
    </row>
    <row r="209" spans="1:15" ht="13.2" x14ac:dyDescent="0.25">
      <c r="A209" s="13" t="s">
        <v>232</v>
      </c>
      <c r="B209" s="17">
        <f t="shared" si="39"/>
        <v>52139</v>
      </c>
      <c r="C209" s="5">
        <f>125</f>
        <v>125</v>
      </c>
      <c r="D209" s="6">
        <f t="shared" si="40"/>
        <v>101429.83999999998</v>
      </c>
      <c r="E209" s="6">
        <f t="shared" si="41"/>
        <v>7.5604324444444444</v>
      </c>
      <c r="F209" s="6">
        <f>SUM($D$8:D209)</f>
        <v>11188405.120000012</v>
      </c>
      <c r="G209" s="6">
        <f t="shared" si="42"/>
        <v>100000</v>
      </c>
      <c r="H209" s="23">
        <f t="shared" si="43"/>
        <v>0.10714919999999983</v>
      </c>
      <c r="I209" s="31">
        <f t="shared" si="49"/>
        <v>1.00074290112</v>
      </c>
      <c r="J209" s="16">
        <f t="shared" si="44"/>
        <v>272.74433184137513</v>
      </c>
      <c r="K209" s="24" t="s">
        <v>232</v>
      </c>
      <c r="L209" s="25">
        <f t="shared" si="45"/>
        <v>52994</v>
      </c>
      <c r="M209" s="26">
        <f t="shared" si="46"/>
        <v>0</v>
      </c>
      <c r="N209" s="27">
        <f t="shared" si="47"/>
        <v>0</v>
      </c>
      <c r="O209" s="27">
        <f t="shared" si="48"/>
        <v>0</v>
      </c>
    </row>
    <row r="210" spans="1:15" ht="13.2" x14ac:dyDescent="0.25">
      <c r="A210" s="13" t="s">
        <v>233</v>
      </c>
      <c r="B210" s="17">
        <f t="shared" si="39"/>
        <v>52169</v>
      </c>
      <c r="C210" s="5">
        <f>125</f>
        <v>125</v>
      </c>
      <c r="D210" s="6">
        <f t="shared" si="40"/>
        <v>101554.83999999998</v>
      </c>
      <c r="E210" s="6">
        <f t="shared" si="41"/>
        <v>8.4056811111111109</v>
      </c>
      <c r="F210" s="6">
        <f>SUM($D$8:D210)</f>
        <v>11289959.960000012</v>
      </c>
      <c r="G210" s="6">
        <f t="shared" si="42"/>
        <v>100000</v>
      </c>
      <c r="H210" s="23">
        <f t="shared" si="43"/>
        <v>0.10777419999999993</v>
      </c>
      <c r="I210" s="31">
        <f t="shared" si="49"/>
        <v>1.0007472344533332</v>
      </c>
      <c r="J210" s="16">
        <f t="shared" si="44"/>
        <v>274.58988715781402</v>
      </c>
      <c r="K210" s="24" t="s">
        <v>233</v>
      </c>
      <c r="L210" s="25">
        <f t="shared" si="45"/>
        <v>53022</v>
      </c>
      <c r="M210" s="26">
        <f t="shared" si="46"/>
        <v>0</v>
      </c>
      <c r="N210" s="27">
        <f t="shared" si="47"/>
        <v>0</v>
      </c>
      <c r="O210" s="27">
        <f t="shared" si="48"/>
        <v>0</v>
      </c>
    </row>
    <row r="211" spans="1:15" ht="13.2" x14ac:dyDescent="0.25">
      <c r="A211" s="13" t="s">
        <v>234</v>
      </c>
      <c r="B211" s="17">
        <f t="shared" si="39"/>
        <v>52200</v>
      </c>
      <c r="C211" s="5">
        <f>125</f>
        <v>125</v>
      </c>
      <c r="D211" s="6">
        <f t="shared" si="40"/>
        <v>101679.83999999998</v>
      </c>
      <c r="E211" s="6">
        <f t="shared" si="41"/>
        <v>9.251971444444445</v>
      </c>
      <c r="F211" s="6">
        <f>SUM($D$8:D211)</f>
        <v>11391639.800000012</v>
      </c>
      <c r="G211" s="6">
        <f t="shared" si="42"/>
        <v>100000</v>
      </c>
      <c r="H211" s="23">
        <f t="shared" si="43"/>
        <v>0.10839919999999992</v>
      </c>
      <c r="I211" s="31">
        <f t="shared" si="49"/>
        <v>1.0007515677866667</v>
      </c>
      <c r="J211" s="16">
        <f t="shared" si="44"/>
        <v>276.43013394187466</v>
      </c>
      <c r="K211" s="24" t="s">
        <v>234</v>
      </c>
      <c r="L211" s="25">
        <f t="shared" si="45"/>
        <v>53053</v>
      </c>
      <c r="M211" s="26">
        <f t="shared" si="46"/>
        <v>0</v>
      </c>
      <c r="N211" s="27">
        <f t="shared" si="47"/>
        <v>0</v>
      </c>
      <c r="O211" s="27">
        <f t="shared" si="48"/>
        <v>0</v>
      </c>
    </row>
    <row r="212" spans="1:15" ht="13.2" x14ac:dyDescent="0.25">
      <c r="A212" s="13" t="s">
        <v>235</v>
      </c>
      <c r="B212" s="17">
        <f t="shared" si="39"/>
        <v>52230</v>
      </c>
      <c r="C212" s="5">
        <f>125</f>
        <v>125</v>
      </c>
      <c r="D212" s="6">
        <f t="shared" si="40"/>
        <v>101804.83999999998</v>
      </c>
      <c r="E212" s="6">
        <f t="shared" si="41"/>
        <v>10.099303444444445</v>
      </c>
      <c r="F212" s="6">
        <f>SUM($D$8:D212)</f>
        <v>11493444.640000012</v>
      </c>
      <c r="G212" s="6">
        <f t="shared" si="42"/>
        <v>100000</v>
      </c>
      <c r="H212" s="23">
        <f t="shared" si="43"/>
        <v>0.1090241999999999</v>
      </c>
      <c r="I212" s="31">
        <f t="shared" si="49"/>
        <v>1.00075590112</v>
      </c>
      <c r="J212" s="16">
        <f t="shared" si="44"/>
        <v>278.26509099699103</v>
      </c>
      <c r="K212" s="24" t="s">
        <v>235</v>
      </c>
      <c r="L212" s="25">
        <f t="shared" si="45"/>
        <v>53083</v>
      </c>
      <c r="M212" s="26">
        <f t="shared" si="46"/>
        <v>0</v>
      </c>
      <c r="N212" s="27">
        <f t="shared" si="47"/>
        <v>0</v>
      </c>
      <c r="O212" s="27">
        <f t="shared" si="48"/>
        <v>0</v>
      </c>
    </row>
    <row r="213" spans="1:15" ht="13.2" x14ac:dyDescent="0.25">
      <c r="A213" s="13" t="s">
        <v>236</v>
      </c>
      <c r="B213" s="17">
        <f t="shared" si="39"/>
        <v>52261</v>
      </c>
      <c r="C213" s="5">
        <f>125</f>
        <v>125</v>
      </c>
      <c r="D213" s="6">
        <f t="shared" si="40"/>
        <v>101939.93999999999</v>
      </c>
      <c r="E213" s="6">
        <f t="shared" si="41"/>
        <v>0.84845783333333336</v>
      </c>
      <c r="F213" s="6">
        <f>SUM($D$8:D213)</f>
        <v>11595384.580000011</v>
      </c>
      <c r="G213" s="6">
        <f t="shared" si="42"/>
        <v>100000</v>
      </c>
      <c r="H213" s="23">
        <f t="shared" si="43"/>
        <v>0.10969969999999996</v>
      </c>
      <c r="I213" s="31">
        <f t="shared" si="49"/>
        <v>1.0007605845866667</v>
      </c>
      <c r="J213" s="16">
        <f t="shared" si="44"/>
        <v>280.09505585630643</v>
      </c>
      <c r="K213" s="24" t="s">
        <v>236</v>
      </c>
      <c r="L213" s="25">
        <f t="shared" si="45"/>
        <v>53114</v>
      </c>
      <c r="M213" s="26">
        <f t="shared" si="46"/>
        <v>0</v>
      </c>
      <c r="N213" s="27">
        <f t="shared" si="47"/>
        <v>0</v>
      </c>
      <c r="O213" s="27">
        <f t="shared" si="48"/>
        <v>0</v>
      </c>
    </row>
    <row r="214" spans="1:15" ht="13.2" x14ac:dyDescent="0.25">
      <c r="A214" s="13" t="s">
        <v>237</v>
      </c>
      <c r="B214" s="17">
        <f t="shared" si="39"/>
        <v>52290</v>
      </c>
      <c r="C214" s="5">
        <f>125</f>
        <v>125</v>
      </c>
      <c r="D214" s="6">
        <f t="shared" si="40"/>
        <v>102064.93999999999</v>
      </c>
      <c r="E214" s="6">
        <f t="shared" si="41"/>
        <v>1.6980267777777778</v>
      </c>
      <c r="F214" s="6">
        <f>SUM($D$8:D214)</f>
        <v>11697449.520000011</v>
      </c>
      <c r="G214" s="6">
        <f t="shared" si="42"/>
        <v>100000</v>
      </c>
      <c r="H214" s="23">
        <f t="shared" si="43"/>
        <v>0.11032469999999994</v>
      </c>
      <c r="I214" s="31">
        <f t="shared" si="49"/>
        <v>1.00076491792</v>
      </c>
      <c r="J214" s="16">
        <f t="shared" si="44"/>
        <v>281.91966953148386</v>
      </c>
      <c r="K214" s="24" t="s">
        <v>237</v>
      </c>
      <c r="L214" s="25">
        <f t="shared" si="45"/>
        <v>53144</v>
      </c>
      <c r="M214" s="26">
        <f t="shared" si="46"/>
        <v>0</v>
      </c>
      <c r="N214" s="27">
        <f t="shared" si="47"/>
        <v>0</v>
      </c>
      <c r="O214" s="27">
        <f t="shared" si="48"/>
        <v>0</v>
      </c>
    </row>
    <row r="215" spans="1:15" ht="13.2" x14ac:dyDescent="0.25">
      <c r="A215" s="13" t="s">
        <v>238</v>
      </c>
      <c r="B215" s="17">
        <f t="shared" si="39"/>
        <v>52320</v>
      </c>
      <c r="C215" s="5">
        <f>125</f>
        <v>125</v>
      </c>
      <c r="D215" s="6">
        <f t="shared" si="40"/>
        <v>102189.93999999999</v>
      </c>
      <c r="E215" s="6">
        <f t="shared" si="41"/>
        <v>2.5485679444444447</v>
      </c>
      <c r="F215" s="6">
        <f>SUM($D$8:D215)</f>
        <v>11799639.46000001</v>
      </c>
      <c r="G215" s="6">
        <f t="shared" si="42"/>
        <v>100000</v>
      </c>
      <c r="H215" s="23">
        <f t="shared" si="43"/>
        <v>0.11094969999999993</v>
      </c>
      <c r="I215" s="31">
        <f t="shared" si="49"/>
        <v>1.0007692512533333</v>
      </c>
      <c r="J215" s="16">
        <f t="shared" si="44"/>
        <v>283.7390479712617</v>
      </c>
      <c r="K215" s="24" t="s">
        <v>238</v>
      </c>
      <c r="L215" s="25">
        <f t="shared" si="45"/>
        <v>53175</v>
      </c>
      <c r="M215" s="26">
        <f t="shared" si="46"/>
        <v>0</v>
      </c>
      <c r="N215" s="27">
        <f t="shared" si="47"/>
        <v>0</v>
      </c>
      <c r="O215" s="27">
        <f t="shared" si="48"/>
        <v>0</v>
      </c>
    </row>
    <row r="216" spans="1:15" ht="13.2" x14ac:dyDescent="0.25">
      <c r="A216" s="13" t="s">
        <v>239</v>
      </c>
      <c r="B216" s="17">
        <f t="shared" si="39"/>
        <v>52351</v>
      </c>
      <c r="C216" s="5">
        <f>125</f>
        <v>125</v>
      </c>
      <c r="D216" s="6">
        <f t="shared" si="40"/>
        <v>102314.93999999999</v>
      </c>
      <c r="E216" s="6">
        <f t="shared" si="41"/>
        <v>3.4001507777777777</v>
      </c>
      <c r="F216" s="6">
        <f>SUM($D$8:D216)</f>
        <v>11901954.40000001</v>
      </c>
      <c r="G216" s="6">
        <f t="shared" si="42"/>
        <v>100000</v>
      </c>
      <c r="H216" s="23">
        <f t="shared" si="43"/>
        <v>0.11157469999999992</v>
      </c>
      <c r="I216" s="31">
        <f t="shared" si="49"/>
        <v>1.0007735845866668</v>
      </c>
      <c r="J216" s="16">
        <f t="shared" si="44"/>
        <v>285.55320969460359</v>
      </c>
      <c r="K216" s="24" t="s">
        <v>239</v>
      </c>
      <c r="L216" s="25">
        <f t="shared" si="45"/>
        <v>53206</v>
      </c>
      <c r="M216" s="26">
        <f t="shared" si="46"/>
        <v>0</v>
      </c>
      <c r="N216" s="27">
        <f t="shared" si="47"/>
        <v>0</v>
      </c>
      <c r="O216" s="27">
        <f t="shared" si="48"/>
        <v>0</v>
      </c>
    </row>
    <row r="217" spans="1:15" ht="13.2" x14ac:dyDescent="0.25">
      <c r="A217" s="13" t="s">
        <v>240</v>
      </c>
      <c r="B217" s="17">
        <f t="shared" si="39"/>
        <v>52381</v>
      </c>
      <c r="C217" s="5">
        <f>125</f>
        <v>125</v>
      </c>
      <c r="D217" s="6">
        <f t="shared" si="40"/>
        <v>102439.93999999999</v>
      </c>
      <c r="E217" s="6">
        <f t="shared" si="41"/>
        <v>4.2527752777777774</v>
      </c>
      <c r="F217" s="6">
        <f>SUM($D$8:D217)</f>
        <v>12004394.340000009</v>
      </c>
      <c r="G217" s="6">
        <f t="shared" si="42"/>
        <v>100000</v>
      </c>
      <c r="H217" s="23">
        <f t="shared" si="43"/>
        <v>0.1121996999999999</v>
      </c>
      <c r="I217" s="31">
        <f t="shared" si="49"/>
        <v>1.00077791792</v>
      </c>
      <c r="J217" s="16">
        <f t="shared" si="44"/>
        <v>287.36217314727787</v>
      </c>
      <c r="K217" s="24" t="s">
        <v>240</v>
      </c>
      <c r="L217" s="25">
        <f t="shared" si="45"/>
        <v>53236</v>
      </c>
      <c r="M217" s="26">
        <f t="shared" si="46"/>
        <v>0</v>
      </c>
      <c r="N217" s="27">
        <f t="shared" si="47"/>
        <v>0</v>
      </c>
      <c r="O217" s="27">
        <f t="shared" si="48"/>
        <v>0</v>
      </c>
    </row>
    <row r="218" spans="1:15" ht="13.2" x14ac:dyDescent="0.25">
      <c r="A218" s="13" t="s">
        <v>241</v>
      </c>
      <c r="B218" s="17">
        <f t="shared" si="39"/>
        <v>52412</v>
      </c>
      <c r="C218" s="5">
        <f>125</f>
        <v>125</v>
      </c>
      <c r="D218" s="6">
        <f t="shared" si="40"/>
        <v>102564.93999999999</v>
      </c>
      <c r="E218" s="6">
        <f t="shared" si="41"/>
        <v>5.1064414444444441</v>
      </c>
      <c r="F218" s="6">
        <f>SUM($D$8:D218)</f>
        <v>12106959.280000009</v>
      </c>
      <c r="G218" s="6">
        <f t="shared" si="42"/>
        <v>100000</v>
      </c>
      <c r="H218" s="23">
        <f t="shared" si="43"/>
        <v>0.11282469999999989</v>
      </c>
      <c r="I218" s="31">
        <f t="shared" si="49"/>
        <v>1.0007822512533333</v>
      </c>
      <c r="J218" s="16">
        <f t="shared" si="44"/>
        <v>289.16595670214525</v>
      </c>
      <c r="K218" s="24" t="s">
        <v>241</v>
      </c>
      <c r="L218" s="25">
        <f t="shared" si="45"/>
        <v>53267</v>
      </c>
      <c r="M218" s="26">
        <f t="shared" si="46"/>
        <v>0</v>
      </c>
      <c r="N218" s="27">
        <f t="shared" si="47"/>
        <v>0</v>
      </c>
      <c r="O218" s="27">
        <f t="shared" si="48"/>
        <v>0</v>
      </c>
    </row>
    <row r="219" spans="1:15" ht="13.2" x14ac:dyDescent="0.25">
      <c r="A219" s="13" t="s">
        <v>242</v>
      </c>
      <c r="B219" s="17">
        <f t="shared" si="39"/>
        <v>52442</v>
      </c>
      <c r="C219" s="5">
        <f>125</f>
        <v>125</v>
      </c>
      <c r="D219" s="6">
        <f t="shared" si="40"/>
        <v>102689.93999999999</v>
      </c>
      <c r="E219" s="6">
        <f t="shared" si="41"/>
        <v>5.9611492777777775</v>
      </c>
      <c r="F219" s="6">
        <f>SUM($D$8:D219)</f>
        <v>12209649.220000008</v>
      </c>
      <c r="G219" s="6">
        <f t="shared" si="42"/>
        <v>100000</v>
      </c>
      <c r="H219" s="23">
        <f t="shared" si="43"/>
        <v>0.11344969999999988</v>
      </c>
      <c r="I219" s="31">
        <f t="shared" si="49"/>
        <v>1.0007865845866666</v>
      </c>
      <c r="J219" s="16">
        <f t="shared" si="44"/>
        <v>290.9645786594445</v>
      </c>
      <c r="K219" s="24" t="s">
        <v>242</v>
      </c>
      <c r="L219" s="25">
        <f t="shared" si="45"/>
        <v>53297</v>
      </c>
      <c r="M219" s="26">
        <f t="shared" si="46"/>
        <v>0</v>
      </c>
      <c r="N219" s="27">
        <f t="shared" si="47"/>
        <v>0</v>
      </c>
      <c r="O219" s="27">
        <f t="shared" si="48"/>
        <v>0</v>
      </c>
    </row>
    <row r="220" spans="1:15" ht="13.2" x14ac:dyDescent="0.25">
      <c r="A220" s="13" t="s">
        <v>243</v>
      </c>
      <c r="B220" s="17">
        <f t="shared" si="39"/>
        <v>52473</v>
      </c>
      <c r="C220" s="5">
        <f>125</f>
        <v>125</v>
      </c>
      <c r="D220" s="6">
        <f t="shared" si="40"/>
        <v>102814.93999999999</v>
      </c>
      <c r="E220" s="6">
        <f t="shared" si="41"/>
        <v>6.8168987777777774</v>
      </c>
      <c r="F220" s="6">
        <f>SUM($D$8:D220)</f>
        <v>12312464.160000008</v>
      </c>
      <c r="G220" s="6">
        <f t="shared" si="42"/>
        <v>100000</v>
      </c>
      <c r="H220" s="23">
        <f t="shared" si="43"/>
        <v>0.11407469999999986</v>
      </c>
      <c r="I220" s="31">
        <f t="shared" si="49"/>
        <v>1.0007909179200001</v>
      </c>
      <c r="J220" s="16">
        <f t="shared" si="44"/>
        <v>292.75805724707823</v>
      </c>
      <c r="K220" s="24" t="s">
        <v>243</v>
      </c>
      <c r="L220" s="25">
        <f t="shared" si="45"/>
        <v>53328</v>
      </c>
      <c r="M220" s="26">
        <f t="shared" si="46"/>
        <v>0</v>
      </c>
      <c r="N220" s="27">
        <f t="shared" si="47"/>
        <v>0</v>
      </c>
      <c r="O220" s="27">
        <f t="shared" si="48"/>
        <v>0</v>
      </c>
    </row>
    <row r="221" spans="1:15" ht="13.2" x14ac:dyDescent="0.25">
      <c r="A221" s="13" t="s">
        <v>244</v>
      </c>
      <c r="B221" s="17">
        <f t="shared" ref="B221:B284" si="50">DATE(YEAR(B220),MONTH(B220)+1,IF(MONTH(B220)=1,28,30))</f>
        <v>52504</v>
      </c>
      <c r="C221" s="5">
        <f>125</f>
        <v>125</v>
      </c>
      <c r="D221" s="6">
        <f t="shared" ref="D221:D284" si="51">C221+D220+IF(MONTH(B221)=1,ROUND(E220,2),0)</f>
        <v>102939.93999999999</v>
      </c>
      <c r="E221" s="6">
        <f t="shared" ref="E221:E284" si="52">MAX(0,IF(MONTH(B221)=1,0,E220)+(D221-C221)*$C$5*30/360+C221*$C$5*(30-DAY(B221))/360)</f>
        <v>7.673689944444444</v>
      </c>
      <c r="F221" s="6">
        <f>SUM($D$8:D221)</f>
        <v>12415404.100000007</v>
      </c>
      <c r="G221" s="6">
        <f t="shared" ref="G221:G284" si="53">MAX($C$2-D221,50%*$C$2)</f>
        <v>100000</v>
      </c>
      <c r="H221" s="23">
        <f t="shared" ref="H221:H284" si="54">D221/$C$2-$H$3</f>
        <v>0.11469969999999996</v>
      </c>
      <c r="I221" s="31">
        <f t="shared" si="49"/>
        <v>1.0007952512533334</v>
      </c>
      <c r="J221" s="16">
        <f t="shared" ref="J221:J284" si="55">(200*$M$5*I221)/(G221/750+$H$2*G221*G221/(F221+3*G221))</f>
        <v>294.54641062089695</v>
      </c>
      <c r="K221" s="24" t="s">
        <v>244</v>
      </c>
      <c r="L221" s="25">
        <f t="shared" si="45"/>
        <v>53359</v>
      </c>
      <c r="M221" s="26">
        <f t="shared" si="46"/>
        <v>0</v>
      </c>
      <c r="N221" s="27">
        <f t="shared" si="47"/>
        <v>0</v>
      </c>
      <c r="O221" s="27">
        <f t="shared" si="48"/>
        <v>0</v>
      </c>
    </row>
    <row r="222" spans="1:15" ht="13.2" x14ac:dyDescent="0.25">
      <c r="A222" s="13" t="s">
        <v>245</v>
      </c>
      <c r="B222" s="17">
        <f t="shared" si="50"/>
        <v>52534</v>
      </c>
      <c r="C222" s="5">
        <f>125</f>
        <v>125</v>
      </c>
      <c r="D222" s="6">
        <f t="shared" si="51"/>
        <v>103064.93999999999</v>
      </c>
      <c r="E222" s="6">
        <f t="shared" si="52"/>
        <v>8.5315227777777771</v>
      </c>
      <c r="F222" s="6">
        <f>SUM($D$8:D222)</f>
        <v>12518469.040000007</v>
      </c>
      <c r="G222" s="6">
        <f t="shared" si="53"/>
        <v>100000</v>
      </c>
      <c r="H222" s="23">
        <f t="shared" si="54"/>
        <v>0.11532469999999995</v>
      </c>
      <c r="I222" s="31">
        <f t="shared" si="49"/>
        <v>1.0007995845866666</v>
      </c>
      <c r="J222" s="16">
        <f t="shared" si="55"/>
        <v>296.32965686498352</v>
      </c>
      <c r="K222" s="24" t="s">
        <v>245</v>
      </c>
      <c r="L222" s="25">
        <f t="shared" si="45"/>
        <v>53387</v>
      </c>
      <c r="M222" s="26">
        <f t="shared" si="46"/>
        <v>0</v>
      </c>
      <c r="N222" s="27">
        <f t="shared" si="47"/>
        <v>0</v>
      </c>
      <c r="O222" s="27">
        <f t="shared" si="48"/>
        <v>0</v>
      </c>
    </row>
    <row r="223" spans="1:15" ht="13.2" x14ac:dyDescent="0.25">
      <c r="A223" s="13" t="s">
        <v>246</v>
      </c>
      <c r="B223" s="17">
        <f t="shared" si="50"/>
        <v>52565</v>
      </c>
      <c r="C223" s="5">
        <f>125</f>
        <v>125</v>
      </c>
      <c r="D223" s="6">
        <f t="shared" si="51"/>
        <v>103189.93999999999</v>
      </c>
      <c r="E223" s="6">
        <f t="shared" si="52"/>
        <v>9.3903972777777778</v>
      </c>
      <c r="F223" s="6">
        <f>SUM($D$8:D223)</f>
        <v>12621658.980000006</v>
      </c>
      <c r="G223" s="6">
        <f t="shared" si="53"/>
        <v>100000</v>
      </c>
      <c r="H223" s="23">
        <f t="shared" si="54"/>
        <v>0.11594969999999993</v>
      </c>
      <c r="I223" s="31">
        <f t="shared" si="49"/>
        <v>1.0008039179199999</v>
      </c>
      <c r="J223" s="16">
        <f t="shared" si="55"/>
        <v>298.1078139919361</v>
      </c>
      <c r="K223" s="24" t="s">
        <v>246</v>
      </c>
      <c r="L223" s="25">
        <f t="shared" si="45"/>
        <v>53418</v>
      </c>
      <c r="M223" s="26">
        <f t="shared" si="46"/>
        <v>0</v>
      </c>
      <c r="N223" s="27">
        <f t="shared" si="47"/>
        <v>0</v>
      </c>
      <c r="O223" s="27">
        <f t="shared" si="48"/>
        <v>0</v>
      </c>
    </row>
    <row r="224" spans="1:15" ht="13.2" x14ac:dyDescent="0.25">
      <c r="A224" s="13" t="s">
        <v>247</v>
      </c>
      <c r="B224" s="17">
        <f t="shared" si="50"/>
        <v>52595</v>
      </c>
      <c r="C224" s="5">
        <f>125</f>
        <v>125</v>
      </c>
      <c r="D224" s="6">
        <f t="shared" si="51"/>
        <v>103314.93999999999</v>
      </c>
      <c r="E224" s="6">
        <f t="shared" si="52"/>
        <v>10.250313444444444</v>
      </c>
      <c r="F224" s="6">
        <f>SUM($D$8:D224)</f>
        <v>12724973.920000006</v>
      </c>
      <c r="G224" s="6">
        <f t="shared" si="53"/>
        <v>100000</v>
      </c>
      <c r="H224" s="23">
        <f t="shared" si="54"/>
        <v>0.11657469999999992</v>
      </c>
      <c r="I224" s="31">
        <f t="shared" si="49"/>
        <v>1.0008082512533334</v>
      </c>
      <c r="J224" s="16">
        <f t="shared" si="55"/>
        <v>299.88089994314964</v>
      </c>
      <c r="K224" s="24" t="s">
        <v>247</v>
      </c>
      <c r="L224" s="25">
        <f t="shared" si="45"/>
        <v>53448</v>
      </c>
      <c r="M224" s="26">
        <f t="shared" si="46"/>
        <v>0</v>
      </c>
      <c r="N224" s="27">
        <f t="shared" si="47"/>
        <v>0</v>
      </c>
      <c r="O224" s="27">
        <f t="shared" si="48"/>
        <v>0</v>
      </c>
    </row>
    <row r="225" spans="1:15" ht="13.2" x14ac:dyDescent="0.25">
      <c r="A225" s="13" t="s">
        <v>248</v>
      </c>
      <c r="B225" s="17">
        <f t="shared" si="50"/>
        <v>52626</v>
      </c>
      <c r="C225" s="5">
        <f>125</f>
        <v>125</v>
      </c>
      <c r="D225" s="6">
        <f t="shared" si="51"/>
        <v>103450.18999999999</v>
      </c>
      <c r="E225" s="6">
        <f t="shared" si="52"/>
        <v>0.86104325000000004</v>
      </c>
      <c r="F225" s="6">
        <f>SUM($D$8:D225)</f>
        <v>12828424.110000005</v>
      </c>
      <c r="G225" s="6">
        <f t="shared" si="53"/>
        <v>100000</v>
      </c>
      <c r="H225" s="23">
        <f t="shared" si="54"/>
        <v>0.11725094999999996</v>
      </c>
      <c r="I225" s="31">
        <f t="shared" si="49"/>
        <v>1.0008129399200001</v>
      </c>
      <c r="J225" s="16">
        <f t="shared" si="55"/>
        <v>301.64921439993816</v>
      </c>
      <c r="K225" s="24" t="s">
        <v>248</v>
      </c>
      <c r="L225" s="25">
        <f t="shared" si="45"/>
        <v>53479</v>
      </c>
      <c r="M225" s="26">
        <f t="shared" si="46"/>
        <v>0</v>
      </c>
      <c r="N225" s="27">
        <f t="shared" si="47"/>
        <v>0</v>
      </c>
      <c r="O225" s="27">
        <f t="shared" si="48"/>
        <v>0</v>
      </c>
    </row>
    <row r="226" spans="1:15" ht="13.2" x14ac:dyDescent="0.25">
      <c r="A226" s="13" t="s">
        <v>249</v>
      </c>
      <c r="B226" s="17">
        <f t="shared" si="50"/>
        <v>52655</v>
      </c>
      <c r="C226" s="5">
        <f>125</f>
        <v>125</v>
      </c>
      <c r="D226" s="6">
        <f t="shared" si="51"/>
        <v>103575.18999999999</v>
      </c>
      <c r="E226" s="6">
        <f t="shared" si="52"/>
        <v>1.7231976111111111</v>
      </c>
      <c r="F226" s="6">
        <f>SUM($D$8:D226)</f>
        <v>12931999.300000004</v>
      </c>
      <c r="G226" s="6">
        <f t="shared" si="53"/>
        <v>100000</v>
      </c>
      <c r="H226" s="23">
        <f t="shared" si="54"/>
        <v>0.11787594999999995</v>
      </c>
      <c r="I226" s="31">
        <f t="shared" si="49"/>
        <v>1.0008172732533334</v>
      </c>
      <c r="J226" s="16">
        <f t="shared" si="55"/>
        <v>303.41238546042007</v>
      </c>
      <c r="K226" s="24" t="s">
        <v>249</v>
      </c>
      <c r="L226" s="25">
        <f t="shared" si="45"/>
        <v>53509</v>
      </c>
      <c r="M226" s="26">
        <f t="shared" si="46"/>
        <v>0</v>
      </c>
      <c r="N226" s="27">
        <f t="shared" si="47"/>
        <v>0</v>
      </c>
      <c r="O226" s="27">
        <f t="shared" si="48"/>
        <v>0</v>
      </c>
    </row>
    <row r="227" spans="1:15" ht="13.2" x14ac:dyDescent="0.25">
      <c r="A227" s="13" t="s">
        <v>250</v>
      </c>
      <c r="B227" s="17">
        <f t="shared" si="50"/>
        <v>52686</v>
      </c>
      <c r="C227" s="5">
        <f>125</f>
        <v>125</v>
      </c>
      <c r="D227" s="6">
        <f t="shared" si="51"/>
        <v>103700.18999999999</v>
      </c>
      <c r="E227" s="6">
        <f t="shared" si="52"/>
        <v>2.5863241944444444</v>
      </c>
      <c r="F227" s="6">
        <f>SUM($D$8:D227)</f>
        <v>13035699.490000004</v>
      </c>
      <c r="G227" s="6">
        <f t="shared" si="53"/>
        <v>100000</v>
      </c>
      <c r="H227" s="23">
        <f t="shared" si="54"/>
        <v>0.11850094999999994</v>
      </c>
      <c r="I227" s="31">
        <f t="shared" si="49"/>
        <v>1.0008216065866666</v>
      </c>
      <c r="J227" s="16">
        <f t="shared" si="55"/>
        <v>305.17053733607287</v>
      </c>
      <c r="K227" s="24" t="s">
        <v>250</v>
      </c>
      <c r="L227" s="25">
        <f t="shared" si="45"/>
        <v>53540</v>
      </c>
      <c r="M227" s="26">
        <f t="shared" si="46"/>
        <v>0</v>
      </c>
      <c r="N227" s="27">
        <f t="shared" si="47"/>
        <v>0</v>
      </c>
      <c r="O227" s="27">
        <f t="shared" si="48"/>
        <v>0</v>
      </c>
    </row>
    <row r="228" spans="1:15" ht="13.2" x14ac:dyDescent="0.25">
      <c r="A228" s="13" t="s">
        <v>251</v>
      </c>
      <c r="B228" s="17">
        <f t="shared" si="50"/>
        <v>52717</v>
      </c>
      <c r="C228" s="5">
        <f>125</f>
        <v>125</v>
      </c>
      <c r="D228" s="6">
        <f t="shared" si="51"/>
        <v>103825.18999999999</v>
      </c>
      <c r="E228" s="6">
        <f t="shared" si="52"/>
        <v>3.4504924444444445</v>
      </c>
      <c r="F228" s="6">
        <f>SUM($D$8:D228)</f>
        <v>13139524.680000003</v>
      </c>
      <c r="G228" s="6">
        <f t="shared" si="53"/>
        <v>100000</v>
      </c>
      <c r="H228" s="23">
        <f t="shared" si="54"/>
        <v>0.11912594999999992</v>
      </c>
      <c r="I228" s="31">
        <f t="shared" si="49"/>
        <v>1.0008259399199999</v>
      </c>
      <c r="J228" s="16">
        <f t="shared" si="55"/>
        <v>306.92368769659072</v>
      </c>
      <c r="K228" s="24" t="s">
        <v>251</v>
      </c>
      <c r="L228" s="25">
        <f t="shared" si="45"/>
        <v>53571</v>
      </c>
      <c r="M228" s="26">
        <f t="shared" si="46"/>
        <v>0</v>
      </c>
      <c r="N228" s="27">
        <f t="shared" si="47"/>
        <v>0</v>
      </c>
      <c r="O228" s="27">
        <f t="shared" si="48"/>
        <v>0</v>
      </c>
    </row>
    <row r="229" spans="1:15" ht="13.2" x14ac:dyDescent="0.25">
      <c r="A229" s="13" t="s">
        <v>252</v>
      </c>
      <c r="B229" s="17">
        <f t="shared" si="50"/>
        <v>52747</v>
      </c>
      <c r="C229" s="5">
        <f>125</f>
        <v>125</v>
      </c>
      <c r="D229" s="6">
        <f t="shared" si="51"/>
        <v>103950.18999999999</v>
      </c>
      <c r="E229" s="6">
        <f t="shared" si="52"/>
        <v>4.3157023611111107</v>
      </c>
      <c r="F229" s="6">
        <f>SUM($D$8:D229)</f>
        <v>13243474.870000003</v>
      </c>
      <c r="G229" s="6">
        <f t="shared" si="53"/>
        <v>100000</v>
      </c>
      <c r="H229" s="23">
        <f t="shared" si="54"/>
        <v>0.11975094999999991</v>
      </c>
      <c r="I229" s="31">
        <f t="shared" si="49"/>
        <v>1.0008302732533334</v>
      </c>
      <c r="J229" s="16">
        <f t="shared" si="55"/>
        <v>308.67185414178681</v>
      </c>
      <c r="K229" s="24" t="s">
        <v>252</v>
      </c>
      <c r="L229" s="25">
        <f t="shared" si="45"/>
        <v>53601</v>
      </c>
      <c r="M229" s="26">
        <f t="shared" si="46"/>
        <v>0</v>
      </c>
      <c r="N229" s="27">
        <f t="shared" si="47"/>
        <v>0</v>
      </c>
      <c r="O229" s="27">
        <f t="shared" si="48"/>
        <v>0</v>
      </c>
    </row>
    <row r="230" spans="1:15" ht="13.2" x14ac:dyDescent="0.25">
      <c r="A230" s="13" t="s">
        <v>253</v>
      </c>
      <c r="B230" s="17">
        <f t="shared" si="50"/>
        <v>52778</v>
      </c>
      <c r="C230" s="5">
        <f>125</f>
        <v>125</v>
      </c>
      <c r="D230" s="6">
        <f t="shared" si="51"/>
        <v>104075.18999999999</v>
      </c>
      <c r="E230" s="6">
        <f t="shared" si="52"/>
        <v>5.1819539444444445</v>
      </c>
      <c r="F230" s="6">
        <f>SUM($D$8:D230)</f>
        <v>13347550.060000002</v>
      </c>
      <c r="G230" s="6">
        <f t="shared" si="53"/>
        <v>100000</v>
      </c>
      <c r="H230" s="23">
        <f t="shared" si="54"/>
        <v>0.1203759499999999</v>
      </c>
      <c r="I230" s="31">
        <f t="shared" si="49"/>
        <v>1.0008346065866667</v>
      </c>
      <c r="J230" s="16">
        <f t="shared" si="55"/>
        <v>310.41505420187121</v>
      </c>
      <c r="K230" s="24" t="s">
        <v>253</v>
      </c>
      <c r="L230" s="25">
        <f t="shared" si="45"/>
        <v>53632</v>
      </c>
      <c r="M230" s="26">
        <f t="shared" si="46"/>
        <v>0</v>
      </c>
      <c r="N230" s="27">
        <f t="shared" si="47"/>
        <v>0</v>
      </c>
      <c r="O230" s="27">
        <f t="shared" si="48"/>
        <v>0</v>
      </c>
    </row>
    <row r="231" spans="1:15" ht="13.2" x14ac:dyDescent="0.25">
      <c r="A231" s="13" t="s">
        <v>254</v>
      </c>
      <c r="B231" s="17">
        <f t="shared" si="50"/>
        <v>52808</v>
      </c>
      <c r="C231" s="5">
        <f>125</f>
        <v>125</v>
      </c>
      <c r="D231" s="6">
        <f t="shared" si="51"/>
        <v>104200.18999999999</v>
      </c>
      <c r="E231" s="6">
        <f t="shared" si="52"/>
        <v>6.0492471944444439</v>
      </c>
      <c r="F231" s="6">
        <f>SUM($D$8:D231)</f>
        <v>13451750.250000002</v>
      </c>
      <c r="G231" s="6">
        <f t="shared" si="53"/>
        <v>100000</v>
      </c>
      <c r="H231" s="23">
        <f t="shared" si="54"/>
        <v>0.12100094999999988</v>
      </c>
      <c r="I231" s="31">
        <f t="shared" si="49"/>
        <v>1.0008389399199999</v>
      </c>
      <c r="J231" s="16">
        <f t="shared" si="55"/>
        <v>312.15330533772851</v>
      </c>
      <c r="K231" s="24" t="s">
        <v>254</v>
      </c>
      <c r="L231" s="25">
        <f t="shared" si="45"/>
        <v>53662</v>
      </c>
      <c r="M231" s="26">
        <f t="shared" si="46"/>
        <v>0</v>
      </c>
      <c r="N231" s="27">
        <f t="shared" si="47"/>
        <v>0</v>
      </c>
      <c r="O231" s="27">
        <f t="shared" si="48"/>
        <v>0</v>
      </c>
    </row>
    <row r="232" spans="1:15" ht="13.2" x14ac:dyDescent="0.25">
      <c r="A232" s="13" t="s">
        <v>255</v>
      </c>
      <c r="B232" s="17">
        <f t="shared" si="50"/>
        <v>52839</v>
      </c>
      <c r="C232" s="5">
        <f>125</f>
        <v>125</v>
      </c>
      <c r="D232" s="6">
        <f t="shared" si="51"/>
        <v>104325.18999999999</v>
      </c>
      <c r="E232" s="6">
        <f t="shared" si="52"/>
        <v>6.9175821111111109</v>
      </c>
      <c r="F232" s="6">
        <f>SUM($D$8:D232)</f>
        <v>13556075.440000001</v>
      </c>
      <c r="G232" s="6">
        <f t="shared" si="53"/>
        <v>100000</v>
      </c>
      <c r="H232" s="23">
        <f t="shared" si="54"/>
        <v>0.12162594999999987</v>
      </c>
      <c r="I232" s="31">
        <f t="shared" si="49"/>
        <v>1.0008432732533332</v>
      </c>
      <c r="J232" s="16">
        <f t="shared" si="55"/>
        <v>313.88662494119347</v>
      </c>
      <c r="K232" s="24" t="s">
        <v>255</v>
      </c>
      <c r="L232" s="25">
        <f t="shared" si="45"/>
        <v>53693</v>
      </c>
      <c r="M232" s="26">
        <f t="shared" si="46"/>
        <v>0</v>
      </c>
      <c r="N232" s="27">
        <f t="shared" si="47"/>
        <v>0</v>
      </c>
      <c r="O232" s="27">
        <f t="shared" si="48"/>
        <v>0</v>
      </c>
    </row>
    <row r="233" spans="1:15" ht="13.2" x14ac:dyDescent="0.25">
      <c r="A233" s="13" t="s">
        <v>256</v>
      </c>
      <c r="B233" s="17">
        <f t="shared" si="50"/>
        <v>52870</v>
      </c>
      <c r="C233" s="5">
        <f>125</f>
        <v>125</v>
      </c>
      <c r="D233" s="6">
        <f t="shared" si="51"/>
        <v>104450.18999999999</v>
      </c>
      <c r="E233" s="6">
        <f t="shared" si="52"/>
        <v>7.7869586944444444</v>
      </c>
      <c r="F233" s="6">
        <f>SUM($D$8:D233)</f>
        <v>13660525.630000001</v>
      </c>
      <c r="G233" s="6">
        <f t="shared" si="53"/>
        <v>100000</v>
      </c>
      <c r="H233" s="23">
        <f t="shared" si="54"/>
        <v>0.12225094999999997</v>
      </c>
      <c r="I233" s="31">
        <f t="shared" si="49"/>
        <v>1.0008476065866667</v>
      </c>
      <c r="J233" s="16">
        <f t="shared" si="55"/>
        <v>315.61503033532694</v>
      </c>
      <c r="K233" s="24" t="s">
        <v>256</v>
      </c>
      <c r="L233" s="25">
        <f t="shared" si="45"/>
        <v>53724</v>
      </c>
      <c r="M233" s="26">
        <f t="shared" si="46"/>
        <v>0</v>
      </c>
      <c r="N233" s="27">
        <f t="shared" si="47"/>
        <v>0</v>
      </c>
      <c r="O233" s="27">
        <f t="shared" si="48"/>
        <v>0</v>
      </c>
    </row>
    <row r="234" spans="1:15" ht="13.2" x14ac:dyDescent="0.25">
      <c r="A234" s="13" t="s">
        <v>257</v>
      </c>
      <c r="B234" s="17">
        <f t="shared" si="50"/>
        <v>52900</v>
      </c>
      <c r="C234" s="5">
        <f>125</f>
        <v>125</v>
      </c>
      <c r="D234" s="6">
        <f t="shared" si="51"/>
        <v>104575.18999999999</v>
      </c>
      <c r="E234" s="6">
        <f t="shared" si="52"/>
        <v>8.6573769444444437</v>
      </c>
      <c r="F234" s="6">
        <f>SUM($D$8:D234)</f>
        <v>13765100.82</v>
      </c>
      <c r="G234" s="6">
        <f t="shared" si="53"/>
        <v>100000</v>
      </c>
      <c r="H234" s="23">
        <f t="shared" si="54"/>
        <v>0.12287594999999996</v>
      </c>
      <c r="I234" s="31">
        <f t="shared" si="49"/>
        <v>1.00085193992</v>
      </c>
      <c r="J234" s="16">
        <f t="shared" si="55"/>
        <v>317.33853877468988</v>
      </c>
      <c r="K234" s="24" t="s">
        <v>257</v>
      </c>
      <c r="L234" s="25">
        <f t="shared" si="45"/>
        <v>53752</v>
      </c>
      <c r="M234" s="26">
        <f t="shared" si="46"/>
        <v>0</v>
      </c>
      <c r="N234" s="27">
        <f t="shared" si="47"/>
        <v>0</v>
      </c>
      <c r="O234" s="27">
        <f t="shared" si="48"/>
        <v>0</v>
      </c>
    </row>
    <row r="235" spans="1:15" ht="13.2" x14ac:dyDescent="0.25">
      <c r="A235" s="13" t="s">
        <v>258</v>
      </c>
      <c r="B235" s="17">
        <f t="shared" si="50"/>
        <v>52931</v>
      </c>
      <c r="C235" s="5">
        <f>125</f>
        <v>125</v>
      </c>
      <c r="D235" s="6">
        <f t="shared" si="51"/>
        <v>104700.18999999999</v>
      </c>
      <c r="E235" s="6">
        <f t="shared" si="52"/>
        <v>9.5288368611111096</v>
      </c>
      <c r="F235" s="6">
        <f>SUM($D$8:D235)</f>
        <v>13869801.01</v>
      </c>
      <c r="G235" s="6">
        <f t="shared" si="53"/>
        <v>100000</v>
      </c>
      <c r="H235" s="23">
        <f t="shared" si="54"/>
        <v>0.12350094999999994</v>
      </c>
      <c r="I235" s="31">
        <f t="shared" si="49"/>
        <v>1.0008562732533333</v>
      </c>
      <c r="J235" s="16">
        <f t="shared" si="55"/>
        <v>319.05716744561772</v>
      </c>
      <c r="K235" s="24" t="s">
        <v>258</v>
      </c>
      <c r="L235" s="25">
        <f t="shared" si="45"/>
        <v>53783</v>
      </c>
      <c r="M235" s="26">
        <f t="shared" si="46"/>
        <v>0</v>
      </c>
      <c r="N235" s="27">
        <f t="shared" si="47"/>
        <v>0</v>
      </c>
      <c r="O235" s="27">
        <f t="shared" si="48"/>
        <v>0</v>
      </c>
    </row>
    <row r="236" spans="1:15" ht="13.2" x14ac:dyDescent="0.25">
      <c r="A236" s="13" t="s">
        <v>259</v>
      </c>
      <c r="B236" s="17">
        <f t="shared" si="50"/>
        <v>52961</v>
      </c>
      <c r="C236" s="5">
        <f>125</f>
        <v>125</v>
      </c>
      <c r="D236" s="6">
        <f t="shared" si="51"/>
        <v>104825.18999999999</v>
      </c>
      <c r="E236" s="6">
        <f t="shared" si="52"/>
        <v>10.401338444444443</v>
      </c>
      <c r="F236" s="6">
        <f>SUM($D$8:D236)</f>
        <v>13974626.199999999</v>
      </c>
      <c r="G236" s="6">
        <f t="shared" si="53"/>
        <v>100000</v>
      </c>
      <c r="H236" s="23">
        <f t="shared" si="54"/>
        <v>0.12412594999999993</v>
      </c>
      <c r="I236" s="31">
        <f t="shared" si="49"/>
        <v>1.0008606065866668</v>
      </c>
      <c r="J236" s="16">
        <f t="shared" si="55"/>
        <v>320.77093346649264</v>
      </c>
      <c r="K236" s="24" t="s">
        <v>259</v>
      </c>
      <c r="L236" s="25">
        <f t="shared" si="45"/>
        <v>53813</v>
      </c>
      <c r="M236" s="26">
        <f t="shared" si="46"/>
        <v>0</v>
      </c>
      <c r="N236" s="27">
        <f t="shared" si="47"/>
        <v>0</v>
      </c>
      <c r="O236" s="27">
        <f t="shared" si="48"/>
        <v>0</v>
      </c>
    </row>
    <row r="237" spans="1:15" ht="13.2" x14ac:dyDescent="0.25">
      <c r="A237" s="13" t="s">
        <v>260</v>
      </c>
      <c r="B237" s="17">
        <f t="shared" si="50"/>
        <v>52992</v>
      </c>
      <c r="C237" s="5">
        <f>125</f>
        <v>125</v>
      </c>
      <c r="D237" s="6">
        <f t="shared" si="51"/>
        <v>104960.58999999998</v>
      </c>
      <c r="E237" s="6">
        <f t="shared" si="52"/>
        <v>0.87362991666666656</v>
      </c>
      <c r="F237" s="6">
        <f>SUM($D$8:D237)</f>
        <v>14079586.789999999</v>
      </c>
      <c r="G237" s="6">
        <f t="shared" si="53"/>
        <v>100000</v>
      </c>
      <c r="H237" s="23">
        <f t="shared" si="54"/>
        <v>0.12480294999999986</v>
      </c>
      <c r="I237" s="31">
        <f t="shared" si="49"/>
        <v>1.0008653004533334</v>
      </c>
      <c r="J237" s="16">
        <f t="shared" si="55"/>
        <v>322.48013891869306</v>
      </c>
      <c r="K237" s="24" t="s">
        <v>260</v>
      </c>
      <c r="L237" s="25">
        <f t="shared" si="45"/>
        <v>53844</v>
      </c>
      <c r="M237" s="26">
        <f t="shared" si="46"/>
        <v>0</v>
      </c>
      <c r="N237" s="27">
        <f t="shared" si="47"/>
        <v>0</v>
      </c>
      <c r="O237" s="27">
        <f t="shared" si="48"/>
        <v>0</v>
      </c>
    </row>
    <row r="238" spans="1:15" ht="13.2" x14ac:dyDescent="0.25">
      <c r="A238" s="13" t="s">
        <v>261</v>
      </c>
      <c r="B238" s="17">
        <f t="shared" si="50"/>
        <v>53021</v>
      </c>
      <c r="C238" s="5">
        <f>125</f>
        <v>125</v>
      </c>
      <c r="D238" s="6">
        <f t="shared" si="51"/>
        <v>105085.58999999998</v>
      </c>
      <c r="E238" s="6">
        <f t="shared" si="52"/>
        <v>1.7483709444444442</v>
      </c>
      <c r="F238" s="6">
        <f>SUM($D$8:D238)</f>
        <v>14184672.379999999</v>
      </c>
      <c r="G238" s="6">
        <f t="shared" si="53"/>
        <v>100000</v>
      </c>
      <c r="H238" s="23">
        <f t="shared" si="54"/>
        <v>0.12542794999999984</v>
      </c>
      <c r="I238" s="31">
        <f t="shared" si="49"/>
        <v>1.0008696337866667</v>
      </c>
      <c r="J238" s="16">
        <f t="shared" si="55"/>
        <v>324.18439884725814</v>
      </c>
      <c r="K238" s="24" t="s">
        <v>261</v>
      </c>
      <c r="L238" s="25">
        <f t="shared" si="45"/>
        <v>53874</v>
      </c>
      <c r="M238" s="26">
        <f t="shared" si="46"/>
        <v>0</v>
      </c>
      <c r="N238" s="27">
        <f t="shared" si="47"/>
        <v>0</v>
      </c>
      <c r="O238" s="27">
        <f t="shared" si="48"/>
        <v>0</v>
      </c>
    </row>
    <row r="239" spans="1:15" ht="13.2" x14ac:dyDescent="0.25">
      <c r="A239" s="13" t="s">
        <v>262</v>
      </c>
      <c r="B239" s="17">
        <f t="shared" si="50"/>
        <v>53051</v>
      </c>
      <c r="C239" s="5">
        <f>125</f>
        <v>125</v>
      </c>
      <c r="D239" s="6">
        <f t="shared" si="51"/>
        <v>105210.58999999998</v>
      </c>
      <c r="E239" s="6">
        <f t="shared" si="52"/>
        <v>2.624084194444444</v>
      </c>
      <c r="F239" s="6">
        <f>SUM($D$8:D239)</f>
        <v>14289882.969999999</v>
      </c>
      <c r="G239" s="6">
        <f t="shared" si="53"/>
        <v>100000</v>
      </c>
      <c r="H239" s="23">
        <f t="shared" si="54"/>
        <v>0.12605294999999994</v>
      </c>
      <c r="I239" s="31">
        <f t="shared" si="49"/>
        <v>1.00087396712</v>
      </c>
      <c r="J239" s="16">
        <f t="shared" si="55"/>
        <v>325.88384572736243</v>
      </c>
      <c r="K239" s="24" t="s">
        <v>262</v>
      </c>
      <c r="L239" s="25">
        <f t="shared" si="45"/>
        <v>53905</v>
      </c>
      <c r="M239" s="26">
        <f t="shared" si="46"/>
        <v>0</v>
      </c>
      <c r="N239" s="27">
        <f t="shared" si="47"/>
        <v>0</v>
      </c>
      <c r="O239" s="27">
        <f t="shared" si="48"/>
        <v>0</v>
      </c>
    </row>
    <row r="240" spans="1:15" ht="13.2" x14ac:dyDescent="0.25">
      <c r="A240" s="13" t="s">
        <v>263</v>
      </c>
      <c r="B240" s="17">
        <f t="shared" si="50"/>
        <v>53082</v>
      </c>
      <c r="C240" s="5">
        <f>125</f>
        <v>125</v>
      </c>
      <c r="D240" s="6">
        <f t="shared" si="51"/>
        <v>105335.58999999998</v>
      </c>
      <c r="E240" s="6">
        <f t="shared" si="52"/>
        <v>3.5008391111111106</v>
      </c>
      <c r="F240" s="6">
        <f>SUM($D$8:D240)</f>
        <v>14395218.559999999</v>
      </c>
      <c r="G240" s="6">
        <f t="shared" si="53"/>
        <v>100000</v>
      </c>
      <c r="H240" s="23">
        <f t="shared" si="54"/>
        <v>0.12667794999999993</v>
      </c>
      <c r="I240" s="31">
        <f t="shared" si="49"/>
        <v>1.0008783004533333</v>
      </c>
      <c r="J240" s="16">
        <f t="shared" si="55"/>
        <v>327.57849641806592</v>
      </c>
      <c r="K240" s="24" t="s">
        <v>263</v>
      </c>
      <c r="L240" s="25">
        <f t="shared" si="45"/>
        <v>53936</v>
      </c>
      <c r="M240" s="26">
        <f t="shared" si="46"/>
        <v>0</v>
      </c>
      <c r="N240" s="27">
        <f t="shared" si="47"/>
        <v>0</v>
      </c>
      <c r="O240" s="27">
        <f t="shared" si="48"/>
        <v>0</v>
      </c>
    </row>
    <row r="241" spans="1:15" ht="13.2" x14ac:dyDescent="0.25">
      <c r="A241" s="13" t="s">
        <v>264</v>
      </c>
      <c r="B241" s="17">
        <f t="shared" si="50"/>
        <v>53112</v>
      </c>
      <c r="C241" s="5">
        <f>125</f>
        <v>125</v>
      </c>
      <c r="D241" s="6">
        <f t="shared" si="51"/>
        <v>105460.58999999998</v>
      </c>
      <c r="E241" s="6">
        <f t="shared" si="52"/>
        <v>4.3786356944444442</v>
      </c>
      <c r="F241" s="6">
        <f>SUM($D$8:D241)</f>
        <v>14500679.149999999</v>
      </c>
      <c r="G241" s="6">
        <f t="shared" si="53"/>
        <v>100000</v>
      </c>
      <c r="H241" s="23">
        <f t="shared" si="54"/>
        <v>0.12730294999999991</v>
      </c>
      <c r="I241" s="31">
        <f t="shared" si="49"/>
        <v>1.0008826337866668</v>
      </c>
      <c r="J241" s="16">
        <f t="shared" si="55"/>
        <v>329.26836771175522</v>
      </c>
      <c r="K241" s="24" t="s">
        <v>264</v>
      </c>
      <c r="L241" s="25">
        <f t="shared" si="45"/>
        <v>53966</v>
      </c>
      <c r="M241" s="26">
        <f t="shared" si="46"/>
        <v>0</v>
      </c>
      <c r="N241" s="27">
        <f t="shared" si="47"/>
        <v>0</v>
      </c>
      <c r="O241" s="27">
        <f t="shared" si="48"/>
        <v>0</v>
      </c>
    </row>
    <row r="242" spans="1:15" ht="13.2" x14ac:dyDescent="0.25">
      <c r="A242" s="13" t="s">
        <v>265</v>
      </c>
      <c r="B242" s="17">
        <f t="shared" si="50"/>
        <v>53143</v>
      </c>
      <c r="C242" s="5">
        <f>125</f>
        <v>125</v>
      </c>
      <c r="D242" s="6">
        <f t="shared" si="51"/>
        <v>105585.58999999998</v>
      </c>
      <c r="E242" s="6">
        <f t="shared" si="52"/>
        <v>5.2574739444444445</v>
      </c>
      <c r="F242" s="6">
        <f>SUM($D$8:D242)</f>
        <v>14606264.739999998</v>
      </c>
      <c r="G242" s="6">
        <f t="shared" si="53"/>
        <v>100000</v>
      </c>
      <c r="H242" s="23">
        <f t="shared" si="54"/>
        <v>0.1279279499999999</v>
      </c>
      <c r="I242" s="31">
        <f t="shared" si="49"/>
        <v>1.00088696712</v>
      </c>
      <c r="J242" s="16">
        <f t="shared" si="55"/>
        <v>330.95347633441116</v>
      </c>
      <c r="K242" s="24" t="s">
        <v>265</v>
      </c>
      <c r="L242" s="25">
        <f t="shared" si="45"/>
        <v>53997</v>
      </c>
      <c r="M242" s="26">
        <f t="shared" si="46"/>
        <v>0</v>
      </c>
      <c r="N242" s="27">
        <f t="shared" si="47"/>
        <v>0</v>
      </c>
      <c r="O242" s="27">
        <f t="shared" si="48"/>
        <v>0</v>
      </c>
    </row>
    <row r="243" spans="1:15" ht="13.2" x14ac:dyDescent="0.25">
      <c r="A243" s="13" t="s">
        <v>266</v>
      </c>
      <c r="B243" s="17">
        <f t="shared" si="50"/>
        <v>53173</v>
      </c>
      <c r="C243" s="5">
        <f>125</f>
        <v>125</v>
      </c>
      <c r="D243" s="6">
        <f t="shared" si="51"/>
        <v>105710.58999999998</v>
      </c>
      <c r="E243" s="6">
        <f t="shared" si="52"/>
        <v>6.1373538611111114</v>
      </c>
      <c r="F243" s="6">
        <f>SUM($D$8:D243)</f>
        <v>14711975.329999998</v>
      </c>
      <c r="G243" s="6">
        <f t="shared" si="53"/>
        <v>100000</v>
      </c>
      <c r="H243" s="23">
        <f t="shared" si="54"/>
        <v>0.12855294999999989</v>
      </c>
      <c r="I243" s="31">
        <f t="shared" si="49"/>
        <v>1.0008913004533333</v>
      </c>
      <c r="J243" s="16">
        <f t="shared" si="55"/>
        <v>332.63383894587707</v>
      </c>
      <c r="K243" s="24" t="s">
        <v>266</v>
      </c>
      <c r="L243" s="25">
        <f t="shared" si="45"/>
        <v>54027</v>
      </c>
      <c r="M243" s="26">
        <f t="shared" si="46"/>
        <v>0</v>
      </c>
      <c r="N243" s="27">
        <f t="shared" si="47"/>
        <v>0</v>
      </c>
      <c r="O243" s="27">
        <f t="shared" si="48"/>
        <v>0</v>
      </c>
    </row>
    <row r="244" spans="1:15" ht="13.2" x14ac:dyDescent="0.25">
      <c r="A244" s="13" t="s">
        <v>267</v>
      </c>
      <c r="B244" s="17">
        <f t="shared" si="50"/>
        <v>53204</v>
      </c>
      <c r="C244" s="5">
        <f>125</f>
        <v>125</v>
      </c>
      <c r="D244" s="6">
        <f t="shared" si="51"/>
        <v>105835.58999999998</v>
      </c>
      <c r="E244" s="6">
        <f t="shared" si="52"/>
        <v>7.0182754444444448</v>
      </c>
      <c r="F244" s="6">
        <f>SUM($D$8:D244)</f>
        <v>14817810.919999998</v>
      </c>
      <c r="G244" s="6">
        <f t="shared" si="53"/>
        <v>100000</v>
      </c>
      <c r="H244" s="23">
        <f t="shared" si="54"/>
        <v>0.12917794999999987</v>
      </c>
      <c r="I244" s="31">
        <f t="shared" si="49"/>
        <v>1.0008956337866666</v>
      </c>
      <c r="J244" s="16">
        <f t="shared" si="55"/>
        <v>334.30947214012542</v>
      </c>
      <c r="K244" s="24" t="s">
        <v>267</v>
      </c>
      <c r="L244" s="25">
        <f t="shared" si="45"/>
        <v>54058</v>
      </c>
      <c r="M244" s="26">
        <f t="shared" si="46"/>
        <v>0</v>
      </c>
      <c r="N244" s="27">
        <f t="shared" si="47"/>
        <v>0</v>
      </c>
      <c r="O244" s="27">
        <f t="shared" si="48"/>
        <v>0</v>
      </c>
    </row>
    <row r="245" spans="1:15" ht="13.2" x14ac:dyDescent="0.25">
      <c r="A245" s="13" t="s">
        <v>268</v>
      </c>
      <c r="B245" s="17">
        <f t="shared" si="50"/>
        <v>53235</v>
      </c>
      <c r="C245" s="5">
        <f>125</f>
        <v>125</v>
      </c>
      <c r="D245" s="6">
        <f t="shared" si="51"/>
        <v>105960.58999999998</v>
      </c>
      <c r="E245" s="6">
        <f t="shared" si="52"/>
        <v>7.9002386944444449</v>
      </c>
      <c r="F245" s="6">
        <f>SUM($D$8:D245)</f>
        <v>14923771.509999998</v>
      </c>
      <c r="G245" s="6">
        <f t="shared" si="53"/>
        <v>100000</v>
      </c>
      <c r="H245" s="23">
        <f t="shared" si="54"/>
        <v>0.12980294999999986</v>
      </c>
      <c r="I245" s="31">
        <f t="shared" si="49"/>
        <v>1.0008999671200001</v>
      </c>
      <c r="J245" s="16">
        <f t="shared" si="55"/>
        <v>335.98039244552297</v>
      </c>
      <c r="K245" s="24" t="s">
        <v>268</v>
      </c>
      <c r="L245" s="25">
        <f t="shared" si="45"/>
        <v>54089</v>
      </c>
      <c r="M245" s="26">
        <f t="shared" si="46"/>
        <v>0</v>
      </c>
      <c r="N245" s="27">
        <f t="shared" si="47"/>
        <v>0</v>
      </c>
      <c r="O245" s="27">
        <f t="shared" si="48"/>
        <v>0</v>
      </c>
    </row>
    <row r="246" spans="1:15" ht="13.2" x14ac:dyDescent="0.25">
      <c r="A246" s="13" t="s">
        <v>269</v>
      </c>
      <c r="B246" s="17">
        <f t="shared" si="50"/>
        <v>53265</v>
      </c>
      <c r="C246" s="5">
        <f>125</f>
        <v>125</v>
      </c>
      <c r="D246" s="6">
        <f t="shared" si="51"/>
        <v>106085.58999999998</v>
      </c>
      <c r="E246" s="6">
        <f t="shared" si="52"/>
        <v>8.7832436111111107</v>
      </c>
      <c r="F246" s="6">
        <f>SUM($D$8:D246)</f>
        <v>15029857.099999998</v>
      </c>
      <c r="G246" s="6">
        <f t="shared" si="53"/>
        <v>100000</v>
      </c>
      <c r="H246" s="23">
        <f t="shared" si="54"/>
        <v>0.13042794999999985</v>
      </c>
      <c r="I246" s="31">
        <f t="shared" si="49"/>
        <v>1.0009043004533333</v>
      </c>
      <c r="J246" s="16">
        <f t="shared" si="55"/>
        <v>337.64661632509632</v>
      </c>
      <c r="K246" s="24" t="s">
        <v>269</v>
      </c>
      <c r="L246" s="25">
        <f t="shared" si="45"/>
        <v>54118</v>
      </c>
      <c r="M246" s="26">
        <f t="shared" si="46"/>
        <v>0</v>
      </c>
      <c r="N246" s="27">
        <f t="shared" si="47"/>
        <v>0</v>
      </c>
      <c r="O246" s="27">
        <f t="shared" si="48"/>
        <v>0</v>
      </c>
    </row>
    <row r="247" spans="1:15" ht="13.2" x14ac:dyDescent="0.25">
      <c r="A247" s="13" t="s">
        <v>270</v>
      </c>
      <c r="B247" s="17">
        <f t="shared" si="50"/>
        <v>53296</v>
      </c>
      <c r="C247" s="5">
        <f>125</f>
        <v>125</v>
      </c>
      <c r="D247" s="6">
        <f t="shared" si="51"/>
        <v>106210.58999999998</v>
      </c>
      <c r="E247" s="6">
        <f t="shared" si="52"/>
        <v>9.667290194444444</v>
      </c>
      <c r="F247" s="6">
        <f>SUM($D$8:D247)</f>
        <v>15136067.689999998</v>
      </c>
      <c r="G247" s="6">
        <f t="shared" si="53"/>
        <v>100000</v>
      </c>
      <c r="H247" s="23">
        <f t="shared" si="54"/>
        <v>0.13105294999999983</v>
      </c>
      <c r="I247" s="31">
        <f t="shared" si="49"/>
        <v>1.0009086337866666</v>
      </c>
      <c r="J247" s="16">
        <f t="shared" si="55"/>
        <v>339.30816017679581</v>
      </c>
      <c r="K247" s="24" t="s">
        <v>270</v>
      </c>
      <c r="L247" s="25">
        <f t="shared" si="45"/>
        <v>54149</v>
      </c>
      <c r="M247" s="26">
        <f t="shared" si="46"/>
        <v>0</v>
      </c>
      <c r="N247" s="27">
        <f t="shared" si="47"/>
        <v>0</v>
      </c>
      <c r="O247" s="27">
        <f t="shared" si="48"/>
        <v>0</v>
      </c>
    </row>
    <row r="248" spans="1:15" ht="13.2" x14ac:dyDescent="0.25">
      <c r="A248" s="13" t="s">
        <v>271</v>
      </c>
      <c r="B248" s="17">
        <f t="shared" si="50"/>
        <v>53326</v>
      </c>
      <c r="C248" s="5">
        <f>125</f>
        <v>125</v>
      </c>
      <c r="D248" s="6">
        <f t="shared" si="51"/>
        <v>106335.58999999998</v>
      </c>
      <c r="E248" s="6">
        <f t="shared" si="52"/>
        <v>10.552378444444443</v>
      </c>
      <c r="F248" s="6">
        <f>SUM($D$8:D248)</f>
        <v>15242403.279999997</v>
      </c>
      <c r="G248" s="6">
        <f t="shared" si="53"/>
        <v>100000</v>
      </c>
      <c r="H248" s="23">
        <f t="shared" si="54"/>
        <v>0.13167794999999993</v>
      </c>
      <c r="I248" s="31">
        <f t="shared" si="49"/>
        <v>1.0009129671200001</v>
      </c>
      <c r="J248" s="16">
        <f t="shared" si="55"/>
        <v>340.96504033375874</v>
      </c>
      <c r="K248" s="24" t="s">
        <v>271</v>
      </c>
      <c r="L248" s="25">
        <f t="shared" si="45"/>
        <v>54179</v>
      </c>
      <c r="M248" s="26">
        <f t="shared" si="46"/>
        <v>0</v>
      </c>
      <c r="N248" s="27">
        <f t="shared" si="47"/>
        <v>0</v>
      </c>
      <c r="O248" s="27">
        <f t="shared" si="48"/>
        <v>0</v>
      </c>
    </row>
    <row r="249" spans="1:15" ht="13.2" x14ac:dyDescent="0.25">
      <c r="A249" s="13" t="s">
        <v>272</v>
      </c>
      <c r="B249" s="17">
        <f t="shared" si="50"/>
        <v>53357</v>
      </c>
      <c r="C249" s="5">
        <f>125</f>
        <v>125</v>
      </c>
      <c r="D249" s="6">
        <f t="shared" si="51"/>
        <v>106471.13999999998</v>
      </c>
      <c r="E249" s="6">
        <f t="shared" si="52"/>
        <v>0.88621783333333326</v>
      </c>
      <c r="F249" s="6">
        <f>SUM($D$8:D249)</f>
        <v>15348874.419999998</v>
      </c>
      <c r="G249" s="6">
        <f t="shared" si="53"/>
        <v>100000</v>
      </c>
      <c r="H249" s="23">
        <f t="shared" si="54"/>
        <v>0.13235569999999985</v>
      </c>
      <c r="I249" s="31">
        <f t="shared" si="49"/>
        <v>1.0009176661866666</v>
      </c>
      <c r="J249" s="16">
        <f t="shared" si="55"/>
        <v>342.61756151621017</v>
      </c>
      <c r="K249" s="24" t="s">
        <v>272</v>
      </c>
      <c r="L249" s="25">
        <f t="shared" si="45"/>
        <v>54210</v>
      </c>
      <c r="M249" s="26">
        <f t="shared" si="46"/>
        <v>0</v>
      </c>
      <c r="N249" s="27">
        <f t="shared" si="47"/>
        <v>0</v>
      </c>
      <c r="O249" s="27">
        <f t="shared" si="48"/>
        <v>0</v>
      </c>
    </row>
    <row r="250" spans="1:15" ht="13.2" x14ac:dyDescent="0.25">
      <c r="A250" s="13" t="s">
        <v>273</v>
      </c>
      <c r="B250" s="17">
        <f t="shared" si="50"/>
        <v>53386</v>
      </c>
      <c r="C250" s="5">
        <f>125</f>
        <v>125</v>
      </c>
      <c r="D250" s="6">
        <f t="shared" si="51"/>
        <v>106596.13999999998</v>
      </c>
      <c r="E250" s="6">
        <f t="shared" si="52"/>
        <v>1.7735467777777776</v>
      </c>
      <c r="F250" s="6">
        <f>SUM($D$8:D250)</f>
        <v>15455470.559999999</v>
      </c>
      <c r="G250" s="6">
        <f t="shared" si="53"/>
        <v>100000</v>
      </c>
      <c r="H250" s="23">
        <f t="shared" si="54"/>
        <v>0.13298069999999995</v>
      </c>
      <c r="I250" s="31">
        <f t="shared" si="49"/>
        <v>1.00092199952</v>
      </c>
      <c r="J250" s="16">
        <f t="shared" si="55"/>
        <v>344.26532558772027</v>
      </c>
      <c r="K250" s="24" t="s">
        <v>273</v>
      </c>
      <c r="L250" s="25">
        <f t="shared" si="45"/>
        <v>54240</v>
      </c>
      <c r="M250" s="26">
        <f t="shared" si="46"/>
        <v>0</v>
      </c>
      <c r="N250" s="27">
        <f t="shared" si="47"/>
        <v>0</v>
      </c>
      <c r="O250" s="27">
        <f t="shared" si="48"/>
        <v>0</v>
      </c>
    </row>
    <row r="251" spans="1:15" ht="13.2" x14ac:dyDescent="0.25">
      <c r="A251" s="13" t="s">
        <v>274</v>
      </c>
      <c r="B251" s="17">
        <f t="shared" si="50"/>
        <v>53416</v>
      </c>
      <c r="C251" s="5">
        <f>125</f>
        <v>125</v>
      </c>
      <c r="D251" s="6">
        <f t="shared" si="51"/>
        <v>106721.13999999998</v>
      </c>
      <c r="E251" s="6">
        <f t="shared" si="52"/>
        <v>2.6618479444444443</v>
      </c>
      <c r="F251" s="6">
        <f>SUM($D$8:D251)</f>
        <v>15562191.699999999</v>
      </c>
      <c r="G251" s="6">
        <f t="shared" si="53"/>
        <v>100000</v>
      </c>
      <c r="H251" s="23">
        <f t="shared" si="54"/>
        <v>0.13360569999999994</v>
      </c>
      <c r="I251" s="31">
        <f t="shared" si="49"/>
        <v>1.0009263328533333</v>
      </c>
      <c r="J251" s="16">
        <f t="shared" si="55"/>
        <v>345.90847328644253</v>
      </c>
      <c r="K251" s="24" t="s">
        <v>274</v>
      </c>
      <c r="L251" s="25">
        <f t="shared" si="45"/>
        <v>54271</v>
      </c>
      <c r="M251" s="26">
        <f t="shared" si="46"/>
        <v>0</v>
      </c>
      <c r="N251" s="27">
        <f t="shared" si="47"/>
        <v>0</v>
      </c>
      <c r="O251" s="27">
        <f t="shared" si="48"/>
        <v>0</v>
      </c>
    </row>
    <row r="252" spans="1:15" ht="13.2" x14ac:dyDescent="0.25">
      <c r="A252" s="13" t="s">
        <v>275</v>
      </c>
      <c r="B252" s="17">
        <f t="shared" si="50"/>
        <v>53447</v>
      </c>
      <c r="C252" s="5">
        <f>125</f>
        <v>125</v>
      </c>
      <c r="D252" s="6">
        <f t="shared" si="51"/>
        <v>106846.13999999998</v>
      </c>
      <c r="E252" s="6">
        <f t="shared" si="52"/>
        <v>3.5511907777777774</v>
      </c>
      <c r="F252" s="6">
        <f>SUM($D$8:D252)</f>
        <v>15669037.84</v>
      </c>
      <c r="G252" s="6">
        <f t="shared" si="53"/>
        <v>100000</v>
      </c>
      <c r="H252" s="23">
        <f t="shared" si="54"/>
        <v>0.13423069999999993</v>
      </c>
      <c r="I252" s="31">
        <f t="shared" si="49"/>
        <v>1.0009306661866666</v>
      </c>
      <c r="J252" s="16">
        <f t="shared" si="55"/>
        <v>347.5470206981575</v>
      </c>
      <c r="K252" s="24" t="s">
        <v>275</v>
      </c>
      <c r="L252" s="25">
        <f t="shared" si="45"/>
        <v>54302</v>
      </c>
      <c r="M252" s="26">
        <f t="shared" si="46"/>
        <v>0</v>
      </c>
      <c r="N252" s="27">
        <f t="shared" si="47"/>
        <v>0</v>
      </c>
      <c r="O252" s="27">
        <f t="shared" si="48"/>
        <v>0</v>
      </c>
    </row>
    <row r="253" spans="1:15" ht="13.2" x14ac:dyDescent="0.25">
      <c r="A253" s="13" t="s">
        <v>276</v>
      </c>
      <c r="B253" s="17">
        <f t="shared" si="50"/>
        <v>53477</v>
      </c>
      <c r="C253" s="5">
        <f>125</f>
        <v>125</v>
      </c>
      <c r="D253" s="6">
        <f t="shared" si="51"/>
        <v>106971.13999999998</v>
      </c>
      <c r="E253" s="6">
        <f t="shared" si="52"/>
        <v>4.4415752777777771</v>
      </c>
      <c r="F253" s="6">
        <f>SUM($D$8:D253)</f>
        <v>15776008.98</v>
      </c>
      <c r="G253" s="6">
        <f t="shared" si="53"/>
        <v>100000</v>
      </c>
      <c r="H253" s="23">
        <f t="shared" si="54"/>
        <v>0.13485569999999991</v>
      </c>
      <c r="I253" s="31">
        <f t="shared" si="49"/>
        <v>1.0009349995200001</v>
      </c>
      <c r="J253" s="16">
        <f t="shared" si="55"/>
        <v>349.18098384506715</v>
      </c>
      <c r="K253" s="24" t="s">
        <v>276</v>
      </c>
      <c r="L253" s="25">
        <f t="shared" si="45"/>
        <v>54332</v>
      </c>
      <c r="M253" s="26">
        <f t="shared" si="46"/>
        <v>0</v>
      </c>
      <c r="N253" s="27">
        <f t="shared" si="47"/>
        <v>0</v>
      </c>
      <c r="O253" s="27">
        <f t="shared" si="48"/>
        <v>0</v>
      </c>
    </row>
    <row r="254" spans="1:15" ht="13.2" x14ac:dyDescent="0.25">
      <c r="A254" s="13" t="s">
        <v>277</v>
      </c>
      <c r="B254" s="17">
        <f t="shared" si="50"/>
        <v>53508</v>
      </c>
      <c r="C254" s="5">
        <f>125</f>
        <v>125</v>
      </c>
      <c r="D254" s="6">
        <f t="shared" si="51"/>
        <v>107096.13999999998</v>
      </c>
      <c r="E254" s="6">
        <f t="shared" si="52"/>
        <v>5.3330014444444434</v>
      </c>
      <c r="F254" s="6">
        <f>SUM($D$8:D254)</f>
        <v>15883105.120000001</v>
      </c>
      <c r="G254" s="6">
        <f t="shared" si="53"/>
        <v>100000</v>
      </c>
      <c r="H254" s="23">
        <f t="shared" si="54"/>
        <v>0.1354806999999999</v>
      </c>
      <c r="I254" s="31">
        <f t="shared" si="49"/>
        <v>1.0009393328533334</v>
      </c>
      <c r="J254" s="16">
        <f t="shared" si="55"/>
        <v>350.81037868605364</v>
      </c>
      <c r="K254" s="24" t="s">
        <v>277</v>
      </c>
      <c r="L254" s="25">
        <f t="shared" si="45"/>
        <v>54363</v>
      </c>
      <c r="M254" s="26">
        <f t="shared" si="46"/>
        <v>0</v>
      </c>
      <c r="N254" s="27">
        <f t="shared" si="47"/>
        <v>0</v>
      </c>
      <c r="O254" s="27">
        <f t="shared" si="48"/>
        <v>0</v>
      </c>
    </row>
    <row r="255" spans="1:15" ht="13.2" x14ac:dyDescent="0.25">
      <c r="A255" s="13" t="s">
        <v>278</v>
      </c>
      <c r="B255" s="17">
        <f t="shared" si="50"/>
        <v>53538</v>
      </c>
      <c r="C255" s="5">
        <f>125</f>
        <v>125</v>
      </c>
      <c r="D255" s="6">
        <f t="shared" si="51"/>
        <v>107221.13999999998</v>
      </c>
      <c r="E255" s="6">
        <f t="shared" si="52"/>
        <v>6.2254692777777763</v>
      </c>
      <c r="F255" s="6">
        <f>SUM($D$8:D255)</f>
        <v>15990326.260000002</v>
      </c>
      <c r="G255" s="6">
        <f t="shared" si="53"/>
        <v>100000</v>
      </c>
      <c r="H255" s="23">
        <f t="shared" si="54"/>
        <v>0.13610569999999989</v>
      </c>
      <c r="I255" s="31">
        <f t="shared" si="49"/>
        <v>1.0009436661866666</v>
      </c>
      <c r="J255" s="16">
        <f t="shared" si="55"/>
        <v>352.43522111693721</v>
      </c>
      <c r="K255" s="24" t="s">
        <v>278</v>
      </c>
      <c r="L255" s="25">
        <f t="shared" si="45"/>
        <v>54393</v>
      </c>
      <c r="M255" s="26">
        <f t="shared" si="46"/>
        <v>0</v>
      </c>
      <c r="N255" s="27">
        <f t="shared" si="47"/>
        <v>0</v>
      </c>
      <c r="O255" s="27">
        <f t="shared" si="48"/>
        <v>0</v>
      </c>
    </row>
    <row r="256" spans="1:15" ht="13.2" x14ac:dyDescent="0.25">
      <c r="A256" s="13" t="s">
        <v>279</v>
      </c>
      <c r="B256" s="17">
        <f t="shared" si="50"/>
        <v>53569</v>
      </c>
      <c r="C256" s="5">
        <f>125</f>
        <v>125</v>
      </c>
      <c r="D256" s="6">
        <f t="shared" si="51"/>
        <v>107346.13999999998</v>
      </c>
      <c r="E256" s="6">
        <f t="shared" si="52"/>
        <v>7.1189787777777767</v>
      </c>
      <c r="F256" s="6">
        <f>SUM($D$8:D256)</f>
        <v>16097672.400000002</v>
      </c>
      <c r="G256" s="6">
        <f t="shared" si="53"/>
        <v>100000</v>
      </c>
      <c r="H256" s="23">
        <f t="shared" si="54"/>
        <v>0.13673069999999987</v>
      </c>
      <c r="I256" s="31">
        <f t="shared" si="49"/>
        <v>1.0009479995199999</v>
      </c>
      <c r="J256" s="16">
        <f t="shared" si="55"/>
        <v>354.0555269707329</v>
      </c>
      <c r="K256" s="24" t="s">
        <v>279</v>
      </c>
      <c r="L256" s="25">
        <f t="shared" si="45"/>
        <v>54424</v>
      </c>
      <c r="M256" s="26">
        <f t="shared" si="46"/>
        <v>0</v>
      </c>
      <c r="N256" s="27">
        <f t="shared" si="47"/>
        <v>0</v>
      </c>
      <c r="O256" s="27">
        <f t="shared" si="48"/>
        <v>0</v>
      </c>
    </row>
    <row r="257" spans="1:15" ht="13.2" x14ac:dyDescent="0.25">
      <c r="A257" s="13" t="s">
        <v>280</v>
      </c>
      <c r="B257" s="17">
        <f t="shared" si="50"/>
        <v>53600</v>
      </c>
      <c r="C257" s="5">
        <f>125</f>
        <v>125</v>
      </c>
      <c r="D257" s="6">
        <f t="shared" si="51"/>
        <v>107471.13999999998</v>
      </c>
      <c r="E257" s="6">
        <f t="shared" si="52"/>
        <v>8.0135299444444428</v>
      </c>
      <c r="F257" s="6">
        <f>SUM($D$8:D257)</f>
        <v>16205143.540000003</v>
      </c>
      <c r="G257" s="6">
        <f t="shared" si="53"/>
        <v>100000</v>
      </c>
      <c r="H257" s="23">
        <f t="shared" si="54"/>
        <v>0.13735569999999986</v>
      </c>
      <c r="I257" s="31">
        <f t="shared" si="49"/>
        <v>1.0009523328533334</v>
      </c>
      <c r="J257" s="16">
        <f t="shared" si="55"/>
        <v>355.67131201790636</v>
      </c>
      <c r="K257" s="24" t="s">
        <v>280</v>
      </c>
      <c r="L257" s="25">
        <f t="shared" si="45"/>
        <v>54455</v>
      </c>
      <c r="M257" s="26">
        <f t="shared" si="46"/>
        <v>0</v>
      </c>
      <c r="N257" s="27">
        <f t="shared" si="47"/>
        <v>0</v>
      </c>
      <c r="O257" s="27">
        <f t="shared" si="48"/>
        <v>0</v>
      </c>
    </row>
    <row r="258" spans="1:15" ht="13.2" x14ac:dyDescent="0.25">
      <c r="A258" s="13" t="s">
        <v>281</v>
      </c>
      <c r="B258" s="17">
        <f t="shared" si="50"/>
        <v>53630</v>
      </c>
      <c r="C258" s="5">
        <f>125</f>
        <v>125</v>
      </c>
      <c r="D258" s="6">
        <f t="shared" si="51"/>
        <v>107596.13999999998</v>
      </c>
      <c r="E258" s="6">
        <f t="shared" si="52"/>
        <v>8.9091227777777764</v>
      </c>
      <c r="F258" s="6">
        <f>SUM($D$8:D258)</f>
        <v>16312739.680000003</v>
      </c>
      <c r="G258" s="6">
        <f t="shared" si="53"/>
        <v>100000</v>
      </c>
      <c r="H258" s="23">
        <f t="shared" si="54"/>
        <v>0.13798069999999996</v>
      </c>
      <c r="I258" s="31">
        <f t="shared" si="49"/>
        <v>1.0009566661866667</v>
      </c>
      <c r="J258" s="16">
        <f t="shared" si="55"/>
        <v>357.28259196662839</v>
      </c>
      <c r="K258" s="24" t="s">
        <v>281</v>
      </c>
      <c r="L258" s="25">
        <f t="shared" si="45"/>
        <v>54483</v>
      </c>
      <c r="M258" s="26">
        <f t="shared" si="46"/>
        <v>0</v>
      </c>
      <c r="N258" s="27">
        <f t="shared" si="47"/>
        <v>0</v>
      </c>
      <c r="O258" s="27">
        <f t="shared" si="48"/>
        <v>0</v>
      </c>
    </row>
    <row r="259" spans="1:15" ht="13.2" x14ac:dyDescent="0.25">
      <c r="A259" s="13" t="s">
        <v>282</v>
      </c>
      <c r="B259" s="17">
        <f t="shared" si="50"/>
        <v>53661</v>
      </c>
      <c r="C259" s="5">
        <f>125</f>
        <v>125</v>
      </c>
      <c r="D259" s="6">
        <f t="shared" si="51"/>
        <v>107721.13999999998</v>
      </c>
      <c r="E259" s="6">
        <f t="shared" si="52"/>
        <v>9.8057572777777757</v>
      </c>
      <c r="F259" s="6">
        <f>SUM($D$8:D259)</f>
        <v>16420460.820000004</v>
      </c>
      <c r="G259" s="6">
        <f t="shared" si="53"/>
        <v>100000</v>
      </c>
      <c r="H259" s="23">
        <f t="shared" si="54"/>
        <v>0.13860569999999994</v>
      </c>
      <c r="I259" s="31">
        <f t="shared" si="49"/>
        <v>1.0009609995199999</v>
      </c>
      <c r="J259" s="16">
        <f t="shared" si="55"/>
        <v>358.88938246303047</v>
      </c>
      <c r="K259" s="24" t="s">
        <v>282</v>
      </c>
      <c r="L259" s="25">
        <f t="shared" si="45"/>
        <v>54514</v>
      </c>
      <c r="M259" s="26">
        <f t="shared" si="46"/>
        <v>0</v>
      </c>
      <c r="N259" s="27">
        <f t="shared" si="47"/>
        <v>0</v>
      </c>
      <c r="O259" s="27">
        <f t="shared" si="48"/>
        <v>0</v>
      </c>
    </row>
    <row r="260" spans="1:15" ht="13.2" x14ac:dyDescent="0.25">
      <c r="A260" s="13" t="s">
        <v>283</v>
      </c>
      <c r="B260" s="17">
        <f t="shared" si="50"/>
        <v>53691</v>
      </c>
      <c r="C260" s="5">
        <f>125</f>
        <v>125</v>
      </c>
      <c r="D260" s="6">
        <f t="shared" si="51"/>
        <v>107846.13999999998</v>
      </c>
      <c r="E260" s="6">
        <f t="shared" si="52"/>
        <v>10.703433444444443</v>
      </c>
      <c r="F260" s="6">
        <f>SUM($D$8:D260)</f>
        <v>16528306.960000005</v>
      </c>
      <c r="G260" s="6">
        <f t="shared" si="53"/>
        <v>100000</v>
      </c>
      <c r="H260" s="23">
        <f t="shared" si="54"/>
        <v>0.13923069999999993</v>
      </c>
      <c r="I260" s="31">
        <f t="shared" si="49"/>
        <v>1.0009653328533332</v>
      </c>
      <c r="J260" s="16">
        <f t="shared" si="55"/>
        <v>360.49169909145678</v>
      </c>
      <c r="K260" s="24" t="s">
        <v>283</v>
      </c>
      <c r="L260" s="25">
        <f t="shared" si="45"/>
        <v>54544</v>
      </c>
      <c r="M260" s="26">
        <f t="shared" si="46"/>
        <v>0</v>
      </c>
      <c r="N260" s="27">
        <f t="shared" si="47"/>
        <v>0</v>
      </c>
      <c r="O260" s="27">
        <f t="shared" si="48"/>
        <v>0</v>
      </c>
    </row>
    <row r="261" spans="1:15" ht="13.2" x14ac:dyDescent="0.25">
      <c r="A261" s="13" t="s">
        <v>284</v>
      </c>
      <c r="B261" s="17">
        <f t="shared" si="50"/>
        <v>53722</v>
      </c>
      <c r="C261" s="5">
        <f>125</f>
        <v>125</v>
      </c>
      <c r="D261" s="6">
        <f t="shared" si="51"/>
        <v>107981.83999999998</v>
      </c>
      <c r="E261" s="6">
        <f t="shared" si="52"/>
        <v>0.8988069999999998</v>
      </c>
      <c r="F261" s="6">
        <f>SUM($D$8:D261)</f>
        <v>16636288.800000004</v>
      </c>
      <c r="G261" s="6">
        <f t="shared" si="53"/>
        <v>100000</v>
      </c>
      <c r="H261" s="23">
        <f t="shared" si="54"/>
        <v>0.13990919999999984</v>
      </c>
      <c r="I261" s="31">
        <f t="shared" si="49"/>
        <v>1.0009700371200001</v>
      </c>
      <c r="J261" s="16">
        <f t="shared" si="55"/>
        <v>362.08984943722908</v>
      </c>
      <c r="K261" s="24" t="s">
        <v>284</v>
      </c>
      <c r="L261" s="25">
        <f t="shared" si="45"/>
        <v>54575</v>
      </c>
      <c r="M261" s="26">
        <f t="shared" si="46"/>
        <v>0</v>
      </c>
      <c r="N261" s="27">
        <f t="shared" si="47"/>
        <v>0</v>
      </c>
      <c r="O261" s="27">
        <f t="shared" si="48"/>
        <v>0</v>
      </c>
    </row>
    <row r="262" spans="1:15" ht="13.2" x14ac:dyDescent="0.25">
      <c r="A262" s="13" t="s">
        <v>285</v>
      </c>
      <c r="B262" s="17">
        <f t="shared" si="50"/>
        <v>53751</v>
      </c>
      <c r="C262" s="5">
        <f>125</f>
        <v>125</v>
      </c>
      <c r="D262" s="6">
        <f t="shared" si="51"/>
        <v>108106.83999999998</v>
      </c>
      <c r="E262" s="6">
        <f t="shared" si="52"/>
        <v>1.7987251111111109</v>
      </c>
      <c r="F262" s="6">
        <f>SUM($D$8:D262)</f>
        <v>16744395.640000004</v>
      </c>
      <c r="G262" s="6">
        <f t="shared" si="53"/>
        <v>100000</v>
      </c>
      <c r="H262" s="23">
        <f t="shared" si="54"/>
        <v>0.14053419999999994</v>
      </c>
      <c r="I262" s="31">
        <f t="shared" si="49"/>
        <v>1.0009743704533334</v>
      </c>
      <c r="J262" s="16">
        <f t="shared" si="55"/>
        <v>363.68342206439382</v>
      </c>
      <c r="K262" s="24" t="s">
        <v>285</v>
      </c>
      <c r="L262" s="25">
        <f t="shared" si="45"/>
        <v>54605</v>
      </c>
      <c r="M262" s="26">
        <f t="shared" si="46"/>
        <v>0</v>
      </c>
      <c r="N262" s="27">
        <f t="shared" si="47"/>
        <v>0</v>
      </c>
      <c r="O262" s="27">
        <f t="shared" si="48"/>
        <v>0</v>
      </c>
    </row>
    <row r="263" spans="1:15" ht="13.2" x14ac:dyDescent="0.25">
      <c r="A263" s="13" t="s">
        <v>286</v>
      </c>
      <c r="B263" s="17">
        <f t="shared" si="50"/>
        <v>53781</v>
      </c>
      <c r="C263" s="5">
        <f>125</f>
        <v>125</v>
      </c>
      <c r="D263" s="6">
        <f t="shared" si="51"/>
        <v>108231.83999999998</v>
      </c>
      <c r="E263" s="6">
        <f t="shared" si="52"/>
        <v>2.699615444444444</v>
      </c>
      <c r="F263" s="6">
        <f>SUM($D$8:D263)</f>
        <v>16852627.480000004</v>
      </c>
      <c r="G263" s="6">
        <f t="shared" si="53"/>
        <v>100000</v>
      </c>
      <c r="H263" s="23">
        <f t="shared" si="54"/>
        <v>0.14115919999999993</v>
      </c>
      <c r="I263" s="31">
        <f t="shared" si="49"/>
        <v>1.0009787037866666</v>
      </c>
      <c r="J263" s="16">
        <f t="shared" si="55"/>
        <v>365.27256597175159</v>
      </c>
      <c r="K263" s="24" t="s">
        <v>286</v>
      </c>
      <c r="L263" s="25">
        <f t="shared" si="45"/>
        <v>54636</v>
      </c>
      <c r="M263" s="26">
        <f t="shared" si="46"/>
        <v>0</v>
      </c>
      <c r="N263" s="27">
        <f t="shared" si="47"/>
        <v>0</v>
      </c>
      <c r="O263" s="27">
        <f t="shared" si="48"/>
        <v>0</v>
      </c>
    </row>
    <row r="264" spans="1:15" ht="13.2" x14ac:dyDescent="0.25">
      <c r="A264" s="13" t="s">
        <v>287</v>
      </c>
      <c r="B264" s="17">
        <f t="shared" si="50"/>
        <v>53812</v>
      </c>
      <c r="C264" s="5">
        <f>125</f>
        <v>125</v>
      </c>
      <c r="D264" s="6">
        <f t="shared" si="51"/>
        <v>108356.83999999998</v>
      </c>
      <c r="E264" s="6">
        <f t="shared" si="52"/>
        <v>3.601547444444444</v>
      </c>
      <c r="F264" s="6">
        <f>SUM($D$8:D264)</f>
        <v>16960984.320000004</v>
      </c>
      <c r="G264" s="6">
        <f t="shared" si="53"/>
        <v>100000</v>
      </c>
      <c r="H264" s="23">
        <f t="shared" si="54"/>
        <v>0.14178419999999992</v>
      </c>
      <c r="I264" s="31">
        <f t="shared" si="49"/>
        <v>1.0009830371199999</v>
      </c>
      <c r="J264" s="16">
        <f t="shared" si="55"/>
        <v>366.85729650782667</v>
      </c>
      <c r="K264" s="24" t="s">
        <v>287</v>
      </c>
      <c r="L264" s="25">
        <f t="shared" si="45"/>
        <v>54667</v>
      </c>
      <c r="M264" s="26">
        <f t="shared" si="46"/>
        <v>0</v>
      </c>
      <c r="N264" s="27">
        <f t="shared" si="47"/>
        <v>0</v>
      </c>
      <c r="O264" s="27">
        <f t="shared" si="48"/>
        <v>0</v>
      </c>
    </row>
    <row r="265" spans="1:15" ht="13.2" x14ac:dyDescent="0.25">
      <c r="A265" s="13" t="s">
        <v>288</v>
      </c>
      <c r="B265" s="17">
        <f t="shared" si="50"/>
        <v>53842</v>
      </c>
      <c r="C265" s="5">
        <f>125</f>
        <v>125</v>
      </c>
      <c r="D265" s="6">
        <f t="shared" si="51"/>
        <v>108481.83999999998</v>
      </c>
      <c r="E265" s="6">
        <f t="shared" si="52"/>
        <v>4.504521111111111</v>
      </c>
      <c r="F265" s="6">
        <f>SUM($D$8:D265)</f>
        <v>17069466.160000004</v>
      </c>
      <c r="G265" s="6">
        <f t="shared" si="53"/>
        <v>100000</v>
      </c>
      <c r="H265" s="23">
        <f t="shared" si="54"/>
        <v>0.1424091999999999</v>
      </c>
      <c r="I265" s="31">
        <f t="shared" si="49"/>
        <v>1.0009873704533334</v>
      </c>
      <c r="J265" s="16">
        <f t="shared" si="55"/>
        <v>368.43762896054506</v>
      </c>
      <c r="K265" s="24" t="s">
        <v>288</v>
      </c>
      <c r="L265" s="25">
        <f t="shared" si="45"/>
        <v>54697</v>
      </c>
      <c r="M265" s="26">
        <f t="shared" si="46"/>
        <v>0</v>
      </c>
      <c r="N265" s="27">
        <f t="shared" si="47"/>
        <v>0</v>
      </c>
      <c r="O265" s="27">
        <f t="shared" si="48"/>
        <v>0</v>
      </c>
    </row>
    <row r="266" spans="1:15" ht="13.2" x14ac:dyDescent="0.25">
      <c r="A266" s="13" t="s">
        <v>289</v>
      </c>
      <c r="B266" s="17">
        <f t="shared" si="50"/>
        <v>53873</v>
      </c>
      <c r="C266" s="5">
        <f>125</f>
        <v>125</v>
      </c>
      <c r="D266" s="6">
        <f t="shared" si="51"/>
        <v>108606.83999999998</v>
      </c>
      <c r="E266" s="6">
        <f t="shared" si="52"/>
        <v>5.4085364444444437</v>
      </c>
      <c r="F266" s="6">
        <f>SUM($D$8:D266)</f>
        <v>17178073.000000004</v>
      </c>
      <c r="G266" s="6">
        <f t="shared" si="53"/>
        <v>100000</v>
      </c>
      <c r="H266" s="23">
        <f t="shared" si="54"/>
        <v>0.14303419999999989</v>
      </c>
      <c r="I266" s="31">
        <f t="shared" si="49"/>
        <v>1.0009917037866667</v>
      </c>
      <c r="J266" s="16">
        <f t="shared" si="55"/>
        <v>370.01357855748375</v>
      </c>
      <c r="K266" s="24" t="s">
        <v>289</v>
      </c>
      <c r="L266" s="25">
        <f t="shared" ref="L266:L329" si="56">DATE(YEAR(L265),MONTH(L265)+1,1)</f>
        <v>54728</v>
      </c>
      <c r="M266" s="26">
        <f t="shared" ref="M266:M329" si="57">MIN($M$5,-N265-O265)</f>
        <v>0</v>
      </c>
      <c r="N266" s="27">
        <f t="shared" ref="N266:N329" si="58">M266+N265+O265</f>
        <v>0</v>
      </c>
      <c r="O266" s="27">
        <f t="shared" ref="O266:O329" si="59">N266*$M$6/12</f>
        <v>0</v>
      </c>
    </row>
    <row r="267" spans="1:15" ht="13.2" x14ac:dyDescent="0.25">
      <c r="A267" s="13" t="s">
        <v>290</v>
      </c>
      <c r="B267" s="17">
        <f t="shared" si="50"/>
        <v>53903</v>
      </c>
      <c r="C267" s="5">
        <f>125</f>
        <v>125</v>
      </c>
      <c r="D267" s="6">
        <f t="shared" si="51"/>
        <v>108731.83999999998</v>
      </c>
      <c r="E267" s="6">
        <f t="shared" si="52"/>
        <v>6.3135934444444439</v>
      </c>
      <c r="F267" s="6">
        <f>SUM($D$8:D267)</f>
        <v>17286804.840000004</v>
      </c>
      <c r="G267" s="6">
        <f t="shared" si="53"/>
        <v>100000</v>
      </c>
      <c r="H267" s="23">
        <f t="shared" si="54"/>
        <v>0.14365919999999988</v>
      </c>
      <c r="I267" s="31">
        <f t="shared" si="49"/>
        <v>1.00099603712</v>
      </c>
      <c r="J267" s="16">
        <f t="shared" si="55"/>
        <v>371.58516046611828</v>
      </c>
      <c r="K267" s="24" t="s">
        <v>290</v>
      </c>
      <c r="L267" s="25">
        <f t="shared" si="56"/>
        <v>54758</v>
      </c>
      <c r="M267" s="26">
        <f t="shared" si="57"/>
        <v>0</v>
      </c>
      <c r="N267" s="27">
        <f t="shared" si="58"/>
        <v>0</v>
      </c>
      <c r="O267" s="27">
        <f t="shared" si="59"/>
        <v>0</v>
      </c>
    </row>
    <row r="268" spans="1:15" ht="13.2" x14ac:dyDescent="0.25">
      <c r="A268" s="13" t="s">
        <v>291</v>
      </c>
      <c r="B268" s="17">
        <f t="shared" si="50"/>
        <v>53934</v>
      </c>
      <c r="C268" s="5">
        <f>125</f>
        <v>125</v>
      </c>
      <c r="D268" s="6">
        <f t="shared" si="51"/>
        <v>108856.83999999998</v>
      </c>
      <c r="E268" s="6">
        <f t="shared" si="52"/>
        <v>7.2196921111111108</v>
      </c>
      <c r="F268" s="6">
        <f>SUM($D$8:D268)</f>
        <v>17395661.680000003</v>
      </c>
      <c r="G268" s="6">
        <f t="shared" si="53"/>
        <v>100000</v>
      </c>
      <c r="H268" s="23">
        <f t="shared" si="54"/>
        <v>0.14428419999999986</v>
      </c>
      <c r="I268" s="31">
        <f t="shared" si="49"/>
        <v>1.0010003704533332</v>
      </c>
      <c r="J268" s="16">
        <f t="shared" si="55"/>
        <v>373.15238979406899</v>
      </c>
      <c r="K268" s="24" t="s">
        <v>291</v>
      </c>
      <c r="L268" s="25">
        <f t="shared" si="56"/>
        <v>54789</v>
      </c>
      <c r="M268" s="26">
        <f t="shared" si="57"/>
        <v>0</v>
      </c>
      <c r="N268" s="27">
        <f t="shared" si="58"/>
        <v>0</v>
      </c>
      <c r="O268" s="27">
        <f t="shared" si="59"/>
        <v>0</v>
      </c>
    </row>
    <row r="269" spans="1:15" ht="13.2" x14ac:dyDescent="0.25">
      <c r="A269" s="13" t="s">
        <v>292</v>
      </c>
      <c r="B269" s="17">
        <f t="shared" si="50"/>
        <v>53965</v>
      </c>
      <c r="C269" s="5">
        <f>125</f>
        <v>125</v>
      </c>
      <c r="D269" s="6">
        <f t="shared" si="51"/>
        <v>108981.83999999998</v>
      </c>
      <c r="E269" s="6">
        <f t="shared" si="52"/>
        <v>8.1268324444444442</v>
      </c>
      <c r="F269" s="6">
        <f>SUM($D$8:D269)</f>
        <v>17504643.520000003</v>
      </c>
      <c r="G269" s="6">
        <f t="shared" si="53"/>
        <v>100000</v>
      </c>
      <c r="H269" s="23">
        <f t="shared" si="54"/>
        <v>0.14490919999999985</v>
      </c>
      <c r="I269" s="31">
        <f t="shared" si="49"/>
        <v>1.0010047037866667</v>
      </c>
      <c r="J269" s="16">
        <f t="shared" si="55"/>
        <v>374.7152815893478</v>
      </c>
      <c r="K269" s="24" t="s">
        <v>292</v>
      </c>
      <c r="L269" s="25">
        <f t="shared" si="56"/>
        <v>54820</v>
      </c>
      <c r="M269" s="26">
        <f t="shared" si="57"/>
        <v>0</v>
      </c>
      <c r="N269" s="27">
        <f t="shared" si="58"/>
        <v>0</v>
      </c>
      <c r="O269" s="27">
        <f t="shared" si="59"/>
        <v>0</v>
      </c>
    </row>
    <row r="270" spans="1:15" ht="13.2" x14ac:dyDescent="0.25">
      <c r="A270" s="13" t="s">
        <v>293</v>
      </c>
      <c r="B270" s="17">
        <f t="shared" si="50"/>
        <v>53995</v>
      </c>
      <c r="C270" s="5">
        <f>125</f>
        <v>125</v>
      </c>
      <c r="D270" s="6">
        <f t="shared" si="51"/>
        <v>109106.83999999998</v>
      </c>
      <c r="E270" s="6">
        <f t="shared" si="52"/>
        <v>9.0350144444444442</v>
      </c>
      <c r="F270" s="6">
        <f>SUM($D$8:D270)</f>
        <v>17613750.360000003</v>
      </c>
      <c r="G270" s="6">
        <f t="shared" si="53"/>
        <v>100000</v>
      </c>
      <c r="H270" s="23">
        <f t="shared" si="54"/>
        <v>0.14553419999999984</v>
      </c>
      <c r="I270" s="31">
        <f t="shared" ref="I270:I333" si="60">1-64*($M$5-0.004*$C$2)/$C$2*H270</f>
        <v>1.00100903712</v>
      </c>
      <c r="J270" s="16">
        <f t="shared" si="55"/>
        <v>376.27385084060251</v>
      </c>
      <c r="K270" s="24" t="s">
        <v>293</v>
      </c>
      <c r="L270" s="25">
        <f t="shared" si="56"/>
        <v>54848</v>
      </c>
      <c r="M270" s="26">
        <f t="shared" si="57"/>
        <v>0</v>
      </c>
      <c r="N270" s="27">
        <f t="shared" si="58"/>
        <v>0</v>
      </c>
      <c r="O270" s="27">
        <f t="shared" si="59"/>
        <v>0</v>
      </c>
    </row>
    <row r="271" spans="1:15" ht="13.2" x14ac:dyDescent="0.25">
      <c r="A271" s="13" t="s">
        <v>294</v>
      </c>
      <c r="B271" s="17">
        <f t="shared" si="50"/>
        <v>54026</v>
      </c>
      <c r="C271" s="5">
        <f>125</f>
        <v>125</v>
      </c>
      <c r="D271" s="6">
        <f t="shared" si="51"/>
        <v>109231.83999999998</v>
      </c>
      <c r="E271" s="6">
        <f t="shared" si="52"/>
        <v>9.94423811111111</v>
      </c>
      <c r="F271" s="6">
        <f>SUM($D$8:D271)</f>
        <v>17722982.200000003</v>
      </c>
      <c r="G271" s="6">
        <f t="shared" si="53"/>
        <v>100000</v>
      </c>
      <c r="H271" s="23">
        <f t="shared" si="54"/>
        <v>0.14615919999999993</v>
      </c>
      <c r="I271" s="31">
        <f t="shared" si="60"/>
        <v>1.0010133704533333</v>
      </c>
      <c r="J271" s="16">
        <f t="shared" si="55"/>
        <v>377.82811247736146</v>
      </c>
      <c r="K271" s="24" t="s">
        <v>294</v>
      </c>
      <c r="L271" s="25">
        <f t="shared" si="56"/>
        <v>54879</v>
      </c>
      <c r="M271" s="26">
        <f t="shared" si="57"/>
        <v>0</v>
      </c>
      <c r="N271" s="27">
        <f t="shared" si="58"/>
        <v>0</v>
      </c>
      <c r="O271" s="27">
        <f t="shared" si="59"/>
        <v>0</v>
      </c>
    </row>
    <row r="272" spans="1:15" ht="13.2" x14ac:dyDescent="0.25">
      <c r="A272" s="13" t="s">
        <v>295</v>
      </c>
      <c r="B272" s="17">
        <f t="shared" si="50"/>
        <v>54056</v>
      </c>
      <c r="C272" s="5">
        <f>125</f>
        <v>125</v>
      </c>
      <c r="D272" s="6">
        <f t="shared" si="51"/>
        <v>109356.83999999998</v>
      </c>
      <c r="E272" s="6">
        <f t="shared" si="52"/>
        <v>10.854503444444443</v>
      </c>
      <c r="F272" s="6">
        <f>SUM($D$8:D272)</f>
        <v>17832339.040000003</v>
      </c>
      <c r="G272" s="6">
        <f t="shared" si="53"/>
        <v>100000</v>
      </c>
      <c r="H272" s="23">
        <f t="shared" si="54"/>
        <v>0.14678419999999992</v>
      </c>
      <c r="I272" s="31">
        <f t="shared" si="60"/>
        <v>1.0010177037866668</v>
      </c>
      <c r="J272" s="16">
        <f t="shared" si="55"/>
        <v>379.37808137027656</v>
      </c>
      <c r="K272" s="24" t="s">
        <v>295</v>
      </c>
      <c r="L272" s="25">
        <f t="shared" si="56"/>
        <v>54909</v>
      </c>
      <c r="M272" s="26">
        <f t="shared" si="57"/>
        <v>0</v>
      </c>
      <c r="N272" s="27">
        <f t="shared" si="58"/>
        <v>0</v>
      </c>
      <c r="O272" s="27">
        <f t="shared" si="59"/>
        <v>0</v>
      </c>
    </row>
    <row r="273" spans="1:15" ht="13.2" x14ac:dyDescent="0.25">
      <c r="A273" s="13" t="s">
        <v>296</v>
      </c>
      <c r="B273" s="17">
        <f t="shared" si="50"/>
        <v>54087</v>
      </c>
      <c r="C273" s="5">
        <f>125</f>
        <v>125</v>
      </c>
      <c r="D273" s="6">
        <f t="shared" si="51"/>
        <v>109492.68999999999</v>
      </c>
      <c r="E273" s="6">
        <f t="shared" si="52"/>
        <v>0.91139741666666663</v>
      </c>
      <c r="F273" s="6">
        <f>SUM($D$8:D273)</f>
        <v>17941831.730000004</v>
      </c>
      <c r="G273" s="6">
        <f t="shared" si="53"/>
        <v>100000</v>
      </c>
      <c r="H273" s="23">
        <f t="shared" si="54"/>
        <v>0.14746344999999994</v>
      </c>
      <c r="I273" s="31">
        <f t="shared" si="60"/>
        <v>1.0010224132533334</v>
      </c>
      <c r="J273" s="16">
        <f t="shared" si="55"/>
        <v>380.92406818405243</v>
      </c>
      <c r="K273" s="24" t="s">
        <v>296</v>
      </c>
      <c r="L273" s="25">
        <f t="shared" si="56"/>
        <v>54940</v>
      </c>
      <c r="M273" s="26">
        <f t="shared" si="57"/>
        <v>0</v>
      </c>
      <c r="N273" s="27">
        <f t="shared" si="58"/>
        <v>0</v>
      </c>
      <c r="O273" s="27">
        <f t="shared" si="59"/>
        <v>0</v>
      </c>
    </row>
    <row r="274" spans="1:15" ht="13.2" x14ac:dyDescent="0.25">
      <c r="A274" s="13" t="s">
        <v>297</v>
      </c>
      <c r="B274" s="17">
        <f t="shared" si="50"/>
        <v>54116</v>
      </c>
      <c r="C274" s="5">
        <f>125</f>
        <v>125</v>
      </c>
      <c r="D274" s="6">
        <f t="shared" si="51"/>
        <v>109617.68999999999</v>
      </c>
      <c r="E274" s="6">
        <f t="shared" si="52"/>
        <v>1.8239059444444445</v>
      </c>
      <c r="F274" s="6">
        <f>SUM($D$8:D274)</f>
        <v>18051449.420000006</v>
      </c>
      <c r="G274" s="6">
        <f t="shared" si="53"/>
        <v>100000</v>
      </c>
      <c r="H274" s="23">
        <f t="shared" si="54"/>
        <v>0.14808844999999993</v>
      </c>
      <c r="I274" s="31">
        <f t="shared" si="60"/>
        <v>1.0010267465866667</v>
      </c>
      <c r="J274" s="16">
        <f t="shared" si="55"/>
        <v>382.46564807474846</v>
      </c>
      <c r="K274" s="24" t="s">
        <v>297</v>
      </c>
      <c r="L274" s="25">
        <f t="shared" si="56"/>
        <v>54970</v>
      </c>
      <c r="M274" s="26">
        <f t="shared" si="57"/>
        <v>0</v>
      </c>
      <c r="N274" s="27">
        <f t="shared" si="58"/>
        <v>0</v>
      </c>
      <c r="O274" s="27">
        <f t="shared" si="59"/>
        <v>0</v>
      </c>
    </row>
    <row r="275" spans="1:15" ht="13.2" x14ac:dyDescent="0.25">
      <c r="A275" s="13" t="s">
        <v>298</v>
      </c>
      <c r="B275" s="17">
        <f t="shared" si="50"/>
        <v>54147</v>
      </c>
      <c r="C275" s="5">
        <f>125</f>
        <v>125</v>
      </c>
      <c r="D275" s="6">
        <f t="shared" si="51"/>
        <v>109742.68999999999</v>
      </c>
      <c r="E275" s="6">
        <f t="shared" si="52"/>
        <v>2.7373866944444445</v>
      </c>
      <c r="F275" s="6">
        <f>SUM($D$8:D275)</f>
        <v>18161192.110000007</v>
      </c>
      <c r="G275" s="6">
        <f t="shared" si="53"/>
        <v>100000</v>
      </c>
      <c r="H275" s="23">
        <f t="shared" si="54"/>
        <v>0.14871344999999991</v>
      </c>
      <c r="I275" s="31">
        <f t="shared" si="60"/>
        <v>1.00103107992</v>
      </c>
      <c r="J275" s="16">
        <f t="shared" si="55"/>
        <v>384.0029782979351</v>
      </c>
      <c r="K275" s="24" t="s">
        <v>298</v>
      </c>
      <c r="L275" s="25">
        <f t="shared" si="56"/>
        <v>55001</v>
      </c>
      <c r="M275" s="26">
        <f t="shared" si="57"/>
        <v>0</v>
      </c>
      <c r="N275" s="27">
        <f t="shared" si="58"/>
        <v>0</v>
      </c>
      <c r="O275" s="27">
        <f t="shared" si="59"/>
        <v>0</v>
      </c>
    </row>
    <row r="276" spans="1:15" ht="13.2" x14ac:dyDescent="0.25">
      <c r="A276" s="13" t="s">
        <v>299</v>
      </c>
      <c r="B276" s="17">
        <f t="shared" si="50"/>
        <v>54178</v>
      </c>
      <c r="C276" s="5">
        <f>125</f>
        <v>125</v>
      </c>
      <c r="D276" s="6">
        <f t="shared" si="51"/>
        <v>109867.68999999999</v>
      </c>
      <c r="E276" s="6">
        <f t="shared" si="52"/>
        <v>3.6519091111111113</v>
      </c>
      <c r="F276" s="6">
        <f>SUM($D$8:D276)</f>
        <v>18271059.800000008</v>
      </c>
      <c r="G276" s="6">
        <f t="shared" si="53"/>
        <v>100000</v>
      </c>
      <c r="H276" s="23">
        <f t="shared" si="54"/>
        <v>0.1493384499999999</v>
      </c>
      <c r="I276" s="31">
        <f t="shared" si="60"/>
        <v>1.0010354132533332</v>
      </c>
      <c r="J276" s="16">
        <f t="shared" si="55"/>
        <v>385.53607349954308</v>
      </c>
      <c r="K276" s="24" t="s">
        <v>299</v>
      </c>
      <c r="L276" s="25">
        <f t="shared" si="56"/>
        <v>55032</v>
      </c>
      <c r="M276" s="26">
        <f t="shared" si="57"/>
        <v>0</v>
      </c>
      <c r="N276" s="27">
        <f t="shared" si="58"/>
        <v>0</v>
      </c>
      <c r="O276" s="27">
        <f t="shared" si="59"/>
        <v>0</v>
      </c>
    </row>
    <row r="277" spans="1:15" ht="13.2" x14ac:dyDescent="0.25">
      <c r="A277" s="13" t="s">
        <v>300</v>
      </c>
      <c r="B277" s="17">
        <f t="shared" si="50"/>
        <v>54208</v>
      </c>
      <c r="C277" s="5">
        <f>125</f>
        <v>125</v>
      </c>
      <c r="D277" s="6">
        <f t="shared" si="51"/>
        <v>109992.68999999999</v>
      </c>
      <c r="E277" s="6">
        <f t="shared" si="52"/>
        <v>4.5674731944444442</v>
      </c>
      <c r="F277" s="6">
        <f>SUM($D$8:D277)</f>
        <v>18381052.49000001</v>
      </c>
      <c r="G277" s="6">
        <f t="shared" si="53"/>
        <v>100000</v>
      </c>
      <c r="H277" s="23">
        <f t="shared" si="54"/>
        <v>0.14996344999999989</v>
      </c>
      <c r="I277" s="31">
        <f t="shared" si="60"/>
        <v>1.0010397465866667</v>
      </c>
      <c r="J277" s="16">
        <f t="shared" si="55"/>
        <v>387.0649482677693</v>
      </c>
      <c r="K277" s="24" t="s">
        <v>300</v>
      </c>
      <c r="L277" s="25">
        <f t="shared" si="56"/>
        <v>55062</v>
      </c>
      <c r="M277" s="26">
        <f t="shared" si="57"/>
        <v>0</v>
      </c>
      <c r="N277" s="27">
        <f t="shared" si="58"/>
        <v>0</v>
      </c>
      <c r="O277" s="27">
        <f t="shared" si="59"/>
        <v>0</v>
      </c>
    </row>
    <row r="278" spans="1:15" ht="13.2" x14ac:dyDescent="0.25">
      <c r="A278" s="13" t="s">
        <v>301</v>
      </c>
      <c r="B278" s="17">
        <f t="shared" si="50"/>
        <v>54239</v>
      </c>
      <c r="C278" s="5">
        <f>125</f>
        <v>125</v>
      </c>
      <c r="D278" s="6">
        <f t="shared" si="51"/>
        <v>110117.68999999999</v>
      </c>
      <c r="E278" s="6">
        <f t="shared" si="52"/>
        <v>5.4840789444444447</v>
      </c>
      <c r="F278" s="6">
        <f>SUM($D$8:D278)</f>
        <v>18491170.180000011</v>
      </c>
      <c r="G278" s="6">
        <f t="shared" si="53"/>
        <v>100000</v>
      </c>
      <c r="H278" s="23">
        <f t="shared" si="54"/>
        <v>0.15058844999999987</v>
      </c>
      <c r="I278" s="31">
        <f t="shared" si="60"/>
        <v>1.00104407992</v>
      </c>
      <c r="J278" s="16">
        <f t="shared" si="55"/>
        <v>388.58961713331558</v>
      </c>
      <c r="K278" s="24" t="s">
        <v>301</v>
      </c>
      <c r="L278" s="25">
        <f t="shared" si="56"/>
        <v>55093</v>
      </c>
      <c r="M278" s="26">
        <f t="shared" si="57"/>
        <v>0</v>
      </c>
      <c r="N278" s="27">
        <f t="shared" si="58"/>
        <v>0</v>
      </c>
      <c r="O278" s="27">
        <f t="shared" si="59"/>
        <v>0</v>
      </c>
    </row>
    <row r="279" spans="1:15" ht="13.2" x14ac:dyDescent="0.25">
      <c r="A279" s="13" t="s">
        <v>302</v>
      </c>
      <c r="B279" s="17">
        <f t="shared" si="50"/>
        <v>54269</v>
      </c>
      <c r="C279" s="5">
        <f>125</f>
        <v>125</v>
      </c>
      <c r="D279" s="6">
        <f t="shared" si="51"/>
        <v>110242.68999999999</v>
      </c>
      <c r="E279" s="6">
        <f t="shared" si="52"/>
        <v>6.4017263611111117</v>
      </c>
      <c r="F279" s="6">
        <f>SUM($D$8:D279)</f>
        <v>18601412.870000012</v>
      </c>
      <c r="G279" s="6">
        <f t="shared" si="53"/>
        <v>100000</v>
      </c>
      <c r="H279" s="23">
        <f t="shared" si="54"/>
        <v>0.15121344999999997</v>
      </c>
      <c r="I279" s="31">
        <f t="shared" si="60"/>
        <v>1.0010484132533333</v>
      </c>
      <c r="J279" s="16">
        <f t="shared" si="55"/>
        <v>390.11009456962591</v>
      </c>
      <c r="K279" s="24" t="s">
        <v>302</v>
      </c>
      <c r="L279" s="25">
        <f t="shared" si="56"/>
        <v>55123</v>
      </c>
      <c r="M279" s="26">
        <f t="shared" si="57"/>
        <v>0</v>
      </c>
      <c r="N279" s="27">
        <f t="shared" si="58"/>
        <v>0</v>
      </c>
      <c r="O279" s="27">
        <f t="shared" si="59"/>
        <v>0</v>
      </c>
    </row>
    <row r="280" spans="1:15" ht="13.2" x14ac:dyDescent="0.25">
      <c r="A280" s="13" t="s">
        <v>303</v>
      </c>
      <c r="B280" s="17">
        <f t="shared" si="50"/>
        <v>54300</v>
      </c>
      <c r="C280" s="5">
        <f>125</f>
        <v>125</v>
      </c>
      <c r="D280" s="6">
        <f t="shared" si="51"/>
        <v>110367.68999999999</v>
      </c>
      <c r="E280" s="6">
        <f t="shared" si="52"/>
        <v>7.3204154444444445</v>
      </c>
      <c r="F280" s="6">
        <f>SUM($D$8:D280)</f>
        <v>18711780.560000014</v>
      </c>
      <c r="G280" s="6">
        <f t="shared" si="53"/>
        <v>100000</v>
      </c>
      <c r="H280" s="23">
        <f t="shared" si="54"/>
        <v>0.15183844999999996</v>
      </c>
      <c r="I280" s="31">
        <f t="shared" si="60"/>
        <v>1.0010527465866668</v>
      </c>
      <c r="J280" s="16">
        <f t="shared" si="55"/>
        <v>391.62639499312388</v>
      </c>
      <c r="K280" s="24" t="s">
        <v>303</v>
      </c>
      <c r="L280" s="25">
        <f t="shared" si="56"/>
        <v>55154</v>
      </c>
      <c r="M280" s="26">
        <f t="shared" si="57"/>
        <v>0</v>
      </c>
      <c r="N280" s="27">
        <f t="shared" si="58"/>
        <v>0</v>
      </c>
      <c r="O280" s="27">
        <f t="shared" si="59"/>
        <v>0</v>
      </c>
    </row>
    <row r="281" spans="1:15" ht="13.2" x14ac:dyDescent="0.25">
      <c r="A281" s="13" t="s">
        <v>304</v>
      </c>
      <c r="B281" s="17">
        <f t="shared" si="50"/>
        <v>54331</v>
      </c>
      <c r="C281" s="5">
        <f>125</f>
        <v>125</v>
      </c>
      <c r="D281" s="6">
        <f t="shared" si="51"/>
        <v>110492.68999999999</v>
      </c>
      <c r="E281" s="6">
        <f t="shared" si="52"/>
        <v>8.2401461944444439</v>
      </c>
      <c r="F281" s="6">
        <f>SUM($D$8:D281)</f>
        <v>18822273.250000015</v>
      </c>
      <c r="G281" s="6">
        <f t="shared" si="53"/>
        <v>100000</v>
      </c>
      <c r="H281" s="23">
        <f t="shared" si="54"/>
        <v>0.15246344999999994</v>
      </c>
      <c r="I281" s="31">
        <f t="shared" si="60"/>
        <v>1.00105707992</v>
      </c>
      <c r="J281" s="16">
        <f t="shared" si="55"/>
        <v>393.13853276344787</v>
      </c>
      <c r="K281" s="24" t="s">
        <v>304</v>
      </c>
      <c r="L281" s="25">
        <f t="shared" si="56"/>
        <v>55185</v>
      </c>
      <c r="M281" s="26">
        <f t="shared" si="57"/>
        <v>0</v>
      </c>
      <c r="N281" s="27">
        <f t="shared" si="58"/>
        <v>0</v>
      </c>
      <c r="O281" s="27">
        <f t="shared" si="59"/>
        <v>0</v>
      </c>
    </row>
    <row r="282" spans="1:15" ht="13.2" x14ac:dyDescent="0.25">
      <c r="A282" s="13" t="s">
        <v>305</v>
      </c>
      <c r="B282" s="17">
        <f t="shared" si="50"/>
        <v>54361</v>
      </c>
      <c r="C282" s="5">
        <f>125</f>
        <v>125</v>
      </c>
      <c r="D282" s="6">
        <f t="shared" si="51"/>
        <v>110617.68999999999</v>
      </c>
      <c r="E282" s="6">
        <f t="shared" si="52"/>
        <v>9.1609186111111107</v>
      </c>
      <c r="F282" s="6">
        <f>SUM($D$8:D282)</f>
        <v>18932890.940000016</v>
      </c>
      <c r="G282" s="6">
        <f t="shared" si="53"/>
        <v>100000</v>
      </c>
      <c r="H282" s="23">
        <f t="shared" si="54"/>
        <v>0.15308844999999993</v>
      </c>
      <c r="I282" s="31">
        <f t="shared" si="60"/>
        <v>1.0010614132533333</v>
      </c>
      <c r="J282" s="16">
        <f t="shared" si="55"/>
        <v>394.64652218368644</v>
      </c>
      <c r="K282" s="24" t="s">
        <v>305</v>
      </c>
      <c r="L282" s="25">
        <f t="shared" si="56"/>
        <v>55213</v>
      </c>
      <c r="M282" s="26">
        <f t="shared" si="57"/>
        <v>0</v>
      </c>
      <c r="N282" s="27">
        <f t="shared" si="58"/>
        <v>0</v>
      </c>
      <c r="O282" s="27">
        <f t="shared" si="59"/>
        <v>0</v>
      </c>
    </row>
    <row r="283" spans="1:15" ht="13.2" x14ac:dyDescent="0.25">
      <c r="A283" s="13" t="s">
        <v>306</v>
      </c>
      <c r="B283" s="17">
        <f t="shared" si="50"/>
        <v>54392</v>
      </c>
      <c r="C283" s="5">
        <f>125</f>
        <v>125</v>
      </c>
      <c r="D283" s="6">
        <f t="shared" si="51"/>
        <v>110742.68999999999</v>
      </c>
      <c r="E283" s="6">
        <f t="shared" si="52"/>
        <v>10.082732694444443</v>
      </c>
      <c r="F283" s="6">
        <f>SUM($D$8:D283)</f>
        <v>19043633.630000018</v>
      </c>
      <c r="G283" s="6">
        <f t="shared" si="53"/>
        <v>100000</v>
      </c>
      <c r="H283" s="23">
        <f t="shared" si="54"/>
        <v>0.15371344999999992</v>
      </c>
      <c r="I283" s="31">
        <f t="shared" si="60"/>
        <v>1.0010657465866666</v>
      </c>
      <c r="J283" s="16">
        <f t="shared" si="55"/>
        <v>396.15037750061271</v>
      </c>
      <c r="K283" s="24" t="s">
        <v>306</v>
      </c>
      <c r="L283" s="25">
        <f t="shared" si="56"/>
        <v>55244</v>
      </c>
      <c r="M283" s="26">
        <f t="shared" si="57"/>
        <v>0</v>
      </c>
      <c r="N283" s="27">
        <f t="shared" si="58"/>
        <v>0</v>
      </c>
      <c r="O283" s="27">
        <f t="shared" si="59"/>
        <v>0</v>
      </c>
    </row>
    <row r="284" spans="1:15" ht="13.2" x14ac:dyDescent="0.25">
      <c r="A284" s="13" t="s">
        <v>307</v>
      </c>
      <c r="B284" s="17">
        <f t="shared" si="50"/>
        <v>54422</v>
      </c>
      <c r="C284" s="5">
        <f>125</f>
        <v>125</v>
      </c>
      <c r="D284" s="6">
        <f t="shared" si="51"/>
        <v>110867.68999999999</v>
      </c>
      <c r="E284" s="6">
        <f t="shared" si="52"/>
        <v>11.005588444444443</v>
      </c>
      <c r="F284" s="6">
        <f>SUM($D$8:D284)</f>
        <v>19154501.320000019</v>
      </c>
      <c r="G284" s="6">
        <f t="shared" si="53"/>
        <v>100000</v>
      </c>
      <c r="H284" s="23">
        <f t="shared" si="54"/>
        <v>0.1543384499999999</v>
      </c>
      <c r="I284" s="31">
        <f t="shared" si="60"/>
        <v>1.0010700799200001</v>
      </c>
      <c r="J284" s="16">
        <f t="shared" si="55"/>
        <v>397.65011290491731</v>
      </c>
      <c r="K284" s="24" t="s">
        <v>307</v>
      </c>
      <c r="L284" s="25">
        <f t="shared" si="56"/>
        <v>55274</v>
      </c>
      <c r="M284" s="26">
        <f t="shared" si="57"/>
        <v>0</v>
      </c>
      <c r="N284" s="27">
        <f t="shared" si="58"/>
        <v>0</v>
      </c>
      <c r="O284" s="27">
        <f t="shared" si="59"/>
        <v>0</v>
      </c>
    </row>
    <row r="285" spans="1:15" ht="13.2" x14ac:dyDescent="0.25">
      <c r="A285" s="13" t="s">
        <v>308</v>
      </c>
      <c r="B285" s="17">
        <f t="shared" ref="B285:B348" si="61">DATE(YEAR(B284),MONTH(B284)+1,IF(MONTH(B284)=1,28,30))</f>
        <v>54453</v>
      </c>
      <c r="C285" s="5">
        <f>125</f>
        <v>125</v>
      </c>
      <c r="D285" s="6">
        <f t="shared" ref="D285:D348" si="62">C285+D284+IF(MONTH(B285)=1,ROUND(E284,2),0)</f>
        <v>111003.69999999998</v>
      </c>
      <c r="E285" s="6">
        <f t="shared" ref="E285:E348" si="63">MAX(0,IF(MONTH(B285)=1,0,E284)+(D285-C285)*$C$5*30/360+C285*$C$5*(30-DAY(B285))/360)</f>
        <v>0.92398916666666653</v>
      </c>
      <c r="F285" s="6">
        <f>SUM($D$8:D285)</f>
        <v>19265505.020000018</v>
      </c>
      <c r="G285" s="6">
        <f t="shared" ref="G285:G348" si="64">MAX($C$2-D285,50%*$C$2)</f>
        <v>100000</v>
      </c>
      <c r="H285" s="23">
        <f t="shared" ref="H285:H348" si="65">D285/$C$2-$H$3</f>
        <v>0.15501849999999984</v>
      </c>
      <c r="I285" s="31">
        <f t="shared" si="60"/>
        <v>1.0010747949333334</v>
      </c>
      <c r="J285" s="16">
        <f t="shared" ref="J285:J348" si="66">(200*$M$5*I285)/(G285/750+$H$2*G285*G285/(F285+3*G285))</f>
        <v>399.14604261612561</v>
      </c>
      <c r="K285" s="24" t="s">
        <v>308</v>
      </c>
      <c r="L285" s="25">
        <f t="shared" si="56"/>
        <v>55305</v>
      </c>
      <c r="M285" s="26">
        <f t="shared" si="57"/>
        <v>0</v>
      </c>
      <c r="N285" s="27">
        <f t="shared" si="58"/>
        <v>0</v>
      </c>
      <c r="O285" s="27">
        <f t="shared" si="59"/>
        <v>0</v>
      </c>
    </row>
    <row r="286" spans="1:15" ht="13.2" x14ac:dyDescent="0.25">
      <c r="A286" s="13" t="s">
        <v>309</v>
      </c>
      <c r="B286" s="17">
        <f t="shared" si="61"/>
        <v>54482</v>
      </c>
      <c r="C286" s="5">
        <f>125</f>
        <v>125</v>
      </c>
      <c r="D286" s="6">
        <f t="shared" si="62"/>
        <v>111128.69999999998</v>
      </c>
      <c r="E286" s="6">
        <f t="shared" si="63"/>
        <v>1.8490894444444441</v>
      </c>
      <c r="F286" s="6">
        <f>SUM($D$8:D286)</f>
        <v>19376633.720000017</v>
      </c>
      <c r="G286" s="6">
        <f t="shared" si="64"/>
        <v>100000</v>
      </c>
      <c r="H286" s="23">
        <f t="shared" si="65"/>
        <v>0.15564349999999993</v>
      </c>
      <c r="I286" s="31">
        <f t="shared" si="60"/>
        <v>1.0010791282666667</v>
      </c>
      <c r="J286" s="16">
        <f t="shared" si="66"/>
        <v>400.63772787144694</v>
      </c>
      <c r="K286" s="24" t="s">
        <v>309</v>
      </c>
      <c r="L286" s="25">
        <f t="shared" si="56"/>
        <v>55335</v>
      </c>
      <c r="M286" s="26">
        <f t="shared" si="57"/>
        <v>0</v>
      </c>
      <c r="N286" s="27">
        <f t="shared" si="58"/>
        <v>0</v>
      </c>
      <c r="O286" s="27">
        <f t="shared" si="59"/>
        <v>0</v>
      </c>
    </row>
    <row r="287" spans="1:15" ht="13.2" x14ac:dyDescent="0.25">
      <c r="A287" s="13" t="s">
        <v>310</v>
      </c>
      <c r="B287" s="17">
        <f t="shared" si="61"/>
        <v>54512</v>
      </c>
      <c r="C287" s="5">
        <f>125</f>
        <v>125</v>
      </c>
      <c r="D287" s="6">
        <f t="shared" si="62"/>
        <v>111253.69999999998</v>
      </c>
      <c r="E287" s="6">
        <f t="shared" si="63"/>
        <v>2.7751619444444442</v>
      </c>
      <c r="F287" s="6">
        <f>SUM($D$8:D287)</f>
        <v>19487887.420000017</v>
      </c>
      <c r="G287" s="6">
        <f t="shared" si="64"/>
        <v>100000</v>
      </c>
      <c r="H287" s="23">
        <f t="shared" si="65"/>
        <v>0.15626849999999992</v>
      </c>
      <c r="I287" s="31">
        <f t="shared" si="60"/>
        <v>1.0010834615999999</v>
      </c>
      <c r="J287" s="16">
        <f t="shared" si="66"/>
        <v>402.1253343155883</v>
      </c>
      <c r="K287" s="24" t="s">
        <v>310</v>
      </c>
      <c r="L287" s="25">
        <f t="shared" si="56"/>
        <v>55366</v>
      </c>
      <c r="M287" s="26">
        <f t="shared" si="57"/>
        <v>0</v>
      </c>
      <c r="N287" s="27">
        <f t="shared" si="58"/>
        <v>0</v>
      </c>
      <c r="O287" s="27">
        <f t="shared" si="59"/>
        <v>0</v>
      </c>
    </row>
    <row r="288" spans="1:15" ht="13.2" x14ac:dyDescent="0.25">
      <c r="A288" s="13" t="s">
        <v>311</v>
      </c>
      <c r="B288" s="17">
        <f t="shared" si="61"/>
        <v>54543</v>
      </c>
      <c r="C288" s="5">
        <f>125</f>
        <v>125</v>
      </c>
      <c r="D288" s="6">
        <f t="shared" si="62"/>
        <v>111378.69999999998</v>
      </c>
      <c r="E288" s="6">
        <f t="shared" si="63"/>
        <v>3.7022761111111109</v>
      </c>
      <c r="F288" s="6">
        <f>SUM($D$8:D288)</f>
        <v>19599266.120000016</v>
      </c>
      <c r="G288" s="6">
        <f t="shared" si="64"/>
        <v>100000</v>
      </c>
      <c r="H288" s="23">
        <f t="shared" si="65"/>
        <v>0.15689349999999991</v>
      </c>
      <c r="I288" s="31">
        <f t="shared" si="60"/>
        <v>1.0010877949333334</v>
      </c>
      <c r="J288" s="16">
        <f t="shared" si="66"/>
        <v>403.60887592518384</v>
      </c>
      <c r="K288" s="24" t="s">
        <v>311</v>
      </c>
      <c r="L288" s="25">
        <f t="shared" si="56"/>
        <v>55397</v>
      </c>
      <c r="M288" s="26">
        <f t="shared" si="57"/>
        <v>0</v>
      </c>
      <c r="N288" s="27">
        <f t="shared" si="58"/>
        <v>0</v>
      </c>
      <c r="O288" s="27">
        <f t="shared" si="59"/>
        <v>0</v>
      </c>
    </row>
    <row r="289" spans="1:15" ht="13.2" x14ac:dyDescent="0.25">
      <c r="A289" s="13" t="s">
        <v>312</v>
      </c>
      <c r="B289" s="17">
        <f t="shared" si="61"/>
        <v>54573</v>
      </c>
      <c r="C289" s="5">
        <f>125</f>
        <v>125</v>
      </c>
      <c r="D289" s="6">
        <f t="shared" si="62"/>
        <v>111503.69999999998</v>
      </c>
      <c r="E289" s="6">
        <f t="shared" si="63"/>
        <v>4.6304319444444442</v>
      </c>
      <c r="F289" s="6">
        <f>SUM($D$8:D289)</f>
        <v>19710769.820000015</v>
      </c>
      <c r="G289" s="6">
        <f t="shared" si="64"/>
        <v>100000</v>
      </c>
      <c r="H289" s="23">
        <f t="shared" si="65"/>
        <v>0.15751849999999989</v>
      </c>
      <c r="I289" s="31">
        <f t="shared" si="60"/>
        <v>1.0010921282666667</v>
      </c>
      <c r="J289" s="16">
        <f t="shared" si="66"/>
        <v>405.08836662188099</v>
      </c>
      <c r="K289" s="24" t="s">
        <v>312</v>
      </c>
      <c r="L289" s="25">
        <f t="shared" si="56"/>
        <v>55427</v>
      </c>
      <c r="M289" s="26">
        <f t="shared" si="57"/>
        <v>0</v>
      </c>
      <c r="N289" s="27">
        <f t="shared" si="58"/>
        <v>0</v>
      </c>
      <c r="O289" s="27">
        <f t="shared" si="59"/>
        <v>0</v>
      </c>
    </row>
    <row r="290" spans="1:15" ht="13.2" x14ac:dyDescent="0.25">
      <c r="A290" s="13" t="s">
        <v>313</v>
      </c>
      <c r="B290" s="17">
        <f t="shared" si="61"/>
        <v>54604</v>
      </c>
      <c r="C290" s="5">
        <f>125</f>
        <v>125</v>
      </c>
      <c r="D290" s="6">
        <f t="shared" si="62"/>
        <v>111628.69999999998</v>
      </c>
      <c r="E290" s="6">
        <f t="shared" si="63"/>
        <v>5.5596294444444441</v>
      </c>
      <c r="F290" s="6">
        <f>SUM($D$8:D290)</f>
        <v>19822398.520000014</v>
      </c>
      <c r="G290" s="6">
        <f t="shared" si="64"/>
        <v>100000</v>
      </c>
      <c r="H290" s="23">
        <f t="shared" si="65"/>
        <v>0.15814349999999988</v>
      </c>
      <c r="I290" s="31">
        <f t="shared" si="60"/>
        <v>1.0010964616</v>
      </c>
      <c r="J290" s="16">
        <f t="shared" si="66"/>
        <v>406.56382027256979</v>
      </c>
      <c r="K290" s="24" t="s">
        <v>313</v>
      </c>
      <c r="L290" s="25">
        <f t="shared" si="56"/>
        <v>55458</v>
      </c>
      <c r="M290" s="26">
        <f t="shared" si="57"/>
        <v>0</v>
      </c>
      <c r="N290" s="27">
        <f t="shared" si="58"/>
        <v>0</v>
      </c>
      <c r="O290" s="27">
        <f t="shared" si="59"/>
        <v>0</v>
      </c>
    </row>
    <row r="291" spans="1:15" ht="13.2" x14ac:dyDescent="0.25">
      <c r="A291" s="13" t="s">
        <v>314</v>
      </c>
      <c r="B291" s="17">
        <f t="shared" si="61"/>
        <v>54634</v>
      </c>
      <c r="C291" s="5">
        <f>125</f>
        <v>125</v>
      </c>
      <c r="D291" s="6">
        <f t="shared" si="62"/>
        <v>111753.69999999998</v>
      </c>
      <c r="E291" s="6">
        <f t="shared" si="63"/>
        <v>6.4898686111111106</v>
      </c>
      <c r="F291" s="6">
        <f>SUM($D$8:D291)</f>
        <v>19934152.220000014</v>
      </c>
      <c r="G291" s="6">
        <f t="shared" si="64"/>
        <v>100000</v>
      </c>
      <c r="H291" s="23">
        <f t="shared" si="65"/>
        <v>0.15876849999999987</v>
      </c>
      <c r="I291" s="31">
        <f t="shared" si="60"/>
        <v>1.0011007949333333</v>
      </c>
      <c r="J291" s="16">
        <f t="shared" si="66"/>
        <v>408.03525068960994</v>
      </c>
      <c r="K291" s="24" t="s">
        <v>314</v>
      </c>
      <c r="L291" s="25">
        <f t="shared" si="56"/>
        <v>55488</v>
      </c>
      <c r="M291" s="26">
        <f t="shared" si="57"/>
        <v>0</v>
      </c>
      <c r="N291" s="27">
        <f t="shared" si="58"/>
        <v>0</v>
      </c>
      <c r="O291" s="27">
        <f t="shared" si="59"/>
        <v>0</v>
      </c>
    </row>
    <row r="292" spans="1:15" ht="13.2" x14ac:dyDescent="0.25">
      <c r="A292" s="13" t="s">
        <v>315</v>
      </c>
      <c r="B292" s="17">
        <f t="shared" si="61"/>
        <v>54665</v>
      </c>
      <c r="C292" s="5">
        <f>125</f>
        <v>125</v>
      </c>
      <c r="D292" s="6">
        <f t="shared" si="62"/>
        <v>111878.69999999998</v>
      </c>
      <c r="E292" s="6">
        <f t="shared" si="63"/>
        <v>7.4211494444444437</v>
      </c>
      <c r="F292" s="6">
        <f>SUM($D$8:D292)</f>
        <v>20046030.920000013</v>
      </c>
      <c r="G292" s="6">
        <f t="shared" si="64"/>
        <v>100000</v>
      </c>
      <c r="H292" s="23">
        <f t="shared" si="65"/>
        <v>0.15939349999999985</v>
      </c>
      <c r="I292" s="31">
        <f t="shared" si="60"/>
        <v>1.0011051282666668</v>
      </c>
      <c r="J292" s="16">
        <f t="shared" si="66"/>
        <v>409.50267163105804</v>
      </c>
      <c r="K292" s="24" t="s">
        <v>315</v>
      </c>
      <c r="L292" s="25">
        <f t="shared" si="56"/>
        <v>55519</v>
      </c>
      <c r="M292" s="26">
        <f t="shared" si="57"/>
        <v>0</v>
      </c>
      <c r="N292" s="27">
        <f t="shared" si="58"/>
        <v>0</v>
      </c>
      <c r="O292" s="27">
        <f t="shared" si="59"/>
        <v>0</v>
      </c>
    </row>
    <row r="293" spans="1:15" ht="13.2" x14ac:dyDescent="0.25">
      <c r="A293" s="13" t="s">
        <v>316</v>
      </c>
      <c r="B293" s="17">
        <f t="shared" si="61"/>
        <v>54696</v>
      </c>
      <c r="C293" s="5">
        <f>125</f>
        <v>125</v>
      </c>
      <c r="D293" s="6">
        <f t="shared" si="62"/>
        <v>112003.69999999998</v>
      </c>
      <c r="E293" s="6">
        <f t="shared" si="63"/>
        <v>8.3534719444444434</v>
      </c>
      <c r="F293" s="6">
        <f>SUM($D$8:D293)</f>
        <v>20158034.620000012</v>
      </c>
      <c r="G293" s="6">
        <f t="shared" si="64"/>
        <v>100000</v>
      </c>
      <c r="H293" s="23">
        <f t="shared" si="65"/>
        <v>0.16001849999999984</v>
      </c>
      <c r="I293" s="31">
        <f t="shared" si="60"/>
        <v>1.0011094616</v>
      </c>
      <c r="J293" s="16">
        <f t="shared" si="66"/>
        <v>410.96609680089284</v>
      </c>
      <c r="K293" s="24" t="s">
        <v>316</v>
      </c>
      <c r="L293" s="25">
        <f t="shared" si="56"/>
        <v>55550</v>
      </c>
      <c r="M293" s="26">
        <f t="shared" si="57"/>
        <v>0</v>
      </c>
      <c r="N293" s="27">
        <f t="shared" si="58"/>
        <v>0</v>
      </c>
      <c r="O293" s="27">
        <f t="shared" si="59"/>
        <v>0</v>
      </c>
    </row>
    <row r="294" spans="1:15" ht="13.2" x14ac:dyDescent="0.25">
      <c r="A294" s="13" t="s">
        <v>317</v>
      </c>
      <c r="B294" s="17">
        <f t="shared" si="61"/>
        <v>54726</v>
      </c>
      <c r="C294" s="5">
        <f>125</f>
        <v>125</v>
      </c>
      <c r="D294" s="6">
        <f t="shared" si="62"/>
        <v>112128.69999999998</v>
      </c>
      <c r="E294" s="6">
        <f t="shared" si="63"/>
        <v>9.2868361111111106</v>
      </c>
      <c r="F294" s="6">
        <f>SUM($D$8:D294)</f>
        <v>20270163.320000011</v>
      </c>
      <c r="G294" s="6">
        <f t="shared" si="64"/>
        <v>100000</v>
      </c>
      <c r="H294" s="23">
        <f t="shared" si="65"/>
        <v>0.16064349999999994</v>
      </c>
      <c r="I294" s="31">
        <f t="shared" si="60"/>
        <v>1.0011137949333333</v>
      </c>
      <c r="J294" s="16">
        <f t="shared" si="66"/>
        <v>412.42553984924109</v>
      </c>
      <c r="K294" s="24" t="s">
        <v>317</v>
      </c>
      <c r="L294" s="25">
        <f t="shared" si="56"/>
        <v>55579</v>
      </c>
      <c r="M294" s="26">
        <f t="shared" si="57"/>
        <v>0</v>
      </c>
      <c r="N294" s="27">
        <f t="shared" si="58"/>
        <v>0</v>
      </c>
      <c r="O294" s="27">
        <f t="shared" si="59"/>
        <v>0</v>
      </c>
    </row>
    <row r="295" spans="1:15" ht="13.2" x14ac:dyDescent="0.25">
      <c r="A295" s="13" t="s">
        <v>318</v>
      </c>
      <c r="B295" s="17">
        <f t="shared" si="61"/>
        <v>54757</v>
      </c>
      <c r="C295" s="5">
        <f>125</f>
        <v>125</v>
      </c>
      <c r="D295" s="6">
        <f t="shared" si="62"/>
        <v>112253.69999999998</v>
      </c>
      <c r="E295" s="6">
        <f t="shared" si="63"/>
        <v>10.221241944444444</v>
      </c>
      <c r="F295" s="6">
        <f>SUM($D$8:D295)</f>
        <v>20382417.020000011</v>
      </c>
      <c r="G295" s="6">
        <f t="shared" si="64"/>
        <v>100000</v>
      </c>
      <c r="H295" s="23">
        <f t="shared" si="65"/>
        <v>0.16126849999999993</v>
      </c>
      <c r="I295" s="31">
        <f t="shared" si="60"/>
        <v>1.0011181282666666</v>
      </c>
      <c r="J295" s="16">
        <f t="shared" si="66"/>
        <v>413.88101437260144</v>
      </c>
      <c r="K295" s="24" t="s">
        <v>318</v>
      </c>
      <c r="L295" s="25">
        <f t="shared" si="56"/>
        <v>55610</v>
      </c>
      <c r="M295" s="26">
        <f t="shared" si="57"/>
        <v>0</v>
      </c>
      <c r="N295" s="27">
        <f t="shared" si="58"/>
        <v>0</v>
      </c>
      <c r="O295" s="27">
        <f t="shared" si="59"/>
        <v>0</v>
      </c>
    </row>
    <row r="296" spans="1:15" ht="13.2" x14ac:dyDescent="0.25">
      <c r="A296" s="13" t="s">
        <v>319</v>
      </c>
      <c r="B296" s="17">
        <f t="shared" si="61"/>
        <v>54787</v>
      </c>
      <c r="C296" s="5">
        <f>125</f>
        <v>125</v>
      </c>
      <c r="D296" s="6">
        <f t="shared" si="62"/>
        <v>112378.69999999998</v>
      </c>
      <c r="E296" s="6">
        <f t="shared" si="63"/>
        <v>11.156689444444444</v>
      </c>
      <c r="F296" s="6">
        <f>SUM($D$8:D296)</f>
        <v>20494795.72000001</v>
      </c>
      <c r="G296" s="6">
        <f t="shared" si="64"/>
        <v>100000</v>
      </c>
      <c r="H296" s="23">
        <f t="shared" si="65"/>
        <v>0.16189349999999991</v>
      </c>
      <c r="I296" s="31">
        <f t="shared" si="60"/>
        <v>1.0011224616000001</v>
      </c>
      <c r="J296" s="16">
        <f t="shared" si="66"/>
        <v>415.33253391406765</v>
      </c>
      <c r="K296" s="24" t="s">
        <v>319</v>
      </c>
      <c r="L296" s="25">
        <f t="shared" si="56"/>
        <v>55640</v>
      </c>
      <c r="M296" s="26">
        <f t="shared" si="57"/>
        <v>0</v>
      </c>
      <c r="N296" s="27">
        <f t="shared" si="58"/>
        <v>0</v>
      </c>
      <c r="O296" s="27">
        <f t="shared" si="59"/>
        <v>0</v>
      </c>
    </row>
    <row r="297" spans="1:15" ht="13.2" x14ac:dyDescent="0.25">
      <c r="A297" s="13" t="s">
        <v>320</v>
      </c>
      <c r="B297" s="17">
        <f t="shared" si="61"/>
        <v>54818</v>
      </c>
      <c r="C297" s="5">
        <f>125</f>
        <v>125</v>
      </c>
      <c r="D297" s="6">
        <f t="shared" si="62"/>
        <v>112514.85999999999</v>
      </c>
      <c r="E297" s="6">
        <f t="shared" si="63"/>
        <v>0.93658216666666649</v>
      </c>
      <c r="F297" s="6">
        <f>SUM($D$8:D297)</f>
        <v>20607310.580000009</v>
      </c>
      <c r="G297" s="6">
        <f t="shared" si="64"/>
        <v>100000</v>
      </c>
      <c r="H297" s="23">
        <f t="shared" si="65"/>
        <v>0.16257429999999995</v>
      </c>
      <c r="I297" s="31">
        <f t="shared" si="60"/>
        <v>1.0011271818133334</v>
      </c>
      <c r="J297" s="16">
        <f t="shared" si="66"/>
        <v>416.78041616748476</v>
      </c>
      <c r="K297" s="24" t="s">
        <v>320</v>
      </c>
      <c r="L297" s="25">
        <f t="shared" si="56"/>
        <v>55671</v>
      </c>
      <c r="M297" s="26">
        <f t="shared" si="57"/>
        <v>0</v>
      </c>
      <c r="N297" s="27">
        <f t="shared" si="58"/>
        <v>0</v>
      </c>
      <c r="O297" s="27">
        <f t="shared" si="59"/>
        <v>0</v>
      </c>
    </row>
    <row r="298" spans="1:15" ht="13.2" x14ac:dyDescent="0.25">
      <c r="A298" s="13" t="s">
        <v>321</v>
      </c>
      <c r="B298" s="17">
        <f t="shared" si="61"/>
        <v>54847</v>
      </c>
      <c r="C298" s="5">
        <f>125</f>
        <v>125</v>
      </c>
      <c r="D298" s="6">
        <f t="shared" si="62"/>
        <v>112639.85999999999</v>
      </c>
      <c r="E298" s="6">
        <f t="shared" si="63"/>
        <v>1.8742754444444443</v>
      </c>
      <c r="F298" s="6">
        <f>SUM($D$8:D298)</f>
        <v>20719950.440000009</v>
      </c>
      <c r="G298" s="6">
        <f t="shared" si="64"/>
        <v>100000</v>
      </c>
      <c r="H298" s="23">
        <f t="shared" si="65"/>
        <v>0.16319929999999994</v>
      </c>
      <c r="I298" s="31">
        <f t="shared" si="60"/>
        <v>1.0011315151466667</v>
      </c>
      <c r="J298" s="16">
        <f t="shared" si="66"/>
        <v>418.22420876513632</v>
      </c>
      <c r="K298" s="24" t="s">
        <v>321</v>
      </c>
      <c r="L298" s="25">
        <f t="shared" si="56"/>
        <v>55701</v>
      </c>
      <c r="M298" s="26">
        <f t="shared" si="57"/>
        <v>0</v>
      </c>
      <c r="N298" s="27">
        <f t="shared" si="58"/>
        <v>0</v>
      </c>
      <c r="O298" s="27">
        <f t="shared" si="59"/>
        <v>0</v>
      </c>
    </row>
    <row r="299" spans="1:15" ht="13.2" x14ac:dyDescent="0.25">
      <c r="A299" s="13" t="s">
        <v>322</v>
      </c>
      <c r="B299" s="17">
        <f t="shared" si="61"/>
        <v>54877</v>
      </c>
      <c r="C299" s="5">
        <f>125</f>
        <v>125</v>
      </c>
      <c r="D299" s="6">
        <f t="shared" si="62"/>
        <v>112764.85999999999</v>
      </c>
      <c r="E299" s="6">
        <f t="shared" si="63"/>
        <v>2.8129409444444442</v>
      </c>
      <c r="F299" s="6">
        <f>SUM($D$8:D299)</f>
        <v>20832715.300000008</v>
      </c>
      <c r="G299" s="6">
        <f t="shared" si="64"/>
        <v>100000</v>
      </c>
      <c r="H299" s="23">
        <f t="shared" si="65"/>
        <v>0.16382429999999992</v>
      </c>
      <c r="I299" s="31">
        <f t="shared" si="60"/>
        <v>1.0011358484799999</v>
      </c>
      <c r="J299" s="16">
        <f t="shared" si="66"/>
        <v>419.66408560254138</v>
      </c>
      <c r="K299" s="24" t="s">
        <v>322</v>
      </c>
      <c r="L299" s="25">
        <f t="shared" si="56"/>
        <v>55732</v>
      </c>
      <c r="M299" s="26">
        <f t="shared" si="57"/>
        <v>0</v>
      </c>
      <c r="N299" s="27">
        <f t="shared" si="58"/>
        <v>0</v>
      </c>
      <c r="O299" s="27">
        <f t="shared" si="59"/>
        <v>0</v>
      </c>
    </row>
    <row r="300" spans="1:15" ht="13.2" x14ac:dyDescent="0.25">
      <c r="A300" s="13" t="s">
        <v>323</v>
      </c>
      <c r="B300" s="17">
        <f t="shared" si="61"/>
        <v>54908</v>
      </c>
      <c r="C300" s="5">
        <f>125</f>
        <v>125</v>
      </c>
      <c r="D300" s="6">
        <f t="shared" si="62"/>
        <v>112889.85999999999</v>
      </c>
      <c r="E300" s="6">
        <f t="shared" si="63"/>
        <v>3.7526481111111107</v>
      </c>
      <c r="F300" s="6">
        <f>SUM($D$8:D300)</f>
        <v>20945605.160000008</v>
      </c>
      <c r="G300" s="6">
        <f t="shared" si="64"/>
        <v>100000</v>
      </c>
      <c r="H300" s="23">
        <f t="shared" si="65"/>
        <v>0.16444929999999991</v>
      </c>
      <c r="I300" s="31">
        <f t="shared" si="60"/>
        <v>1.0011401818133334</v>
      </c>
      <c r="J300" s="16">
        <f t="shared" si="66"/>
        <v>421.10006001895334</v>
      </c>
      <c r="K300" s="24" t="s">
        <v>323</v>
      </c>
      <c r="L300" s="25">
        <f t="shared" si="56"/>
        <v>55763</v>
      </c>
      <c r="M300" s="26">
        <f t="shared" si="57"/>
        <v>0</v>
      </c>
      <c r="N300" s="27">
        <f t="shared" si="58"/>
        <v>0</v>
      </c>
      <c r="O300" s="27">
        <f t="shared" si="59"/>
        <v>0</v>
      </c>
    </row>
    <row r="301" spans="1:15" ht="13.2" x14ac:dyDescent="0.25">
      <c r="A301" s="13" t="s">
        <v>324</v>
      </c>
      <c r="B301" s="17">
        <f t="shared" si="61"/>
        <v>54938</v>
      </c>
      <c r="C301" s="5">
        <f>125</f>
        <v>125</v>
      </c>
      <c r="D301" s="6">
        <f t="shared" si="62"/>
        <v>113014.85999999999</v>
      </c>
      <c r="E301" s="6">
        <f t="shared" si="63"/>
        <v>4.6933969444444443</v>
      </c>
      <c r="F301" s="6">
        <f>SUM($D$8:D301)</f>
        <v>21058620.020000007</v>
      </c>
      <c r="G301" s="6">
        <f t="shared" si="64"/>
        <v>100000</v>
      </c>
      <c r="H301" s="23">
        <f t="shared" si="65"/>
        <v>0.1650742999999999</v>
      </c>
      <c r="I301" s="31">
        <f t="shared" si="60"/>
        <v>1.0011445151466667</v>
      </c>
      <c r="J301" s="16">
        <f t="shared" si="66"/>
        <v>422.53214530127053</v>
      </c>
      <c r="K301" s="24" t="s">
        <v>324</v>
      </c>
      <c r="L301" s="25">
        <f t="shared" si="56"/>
        <v>55793</v>
      </c>
      <c r="M301" s="26">
        <f t="shared" si="57"/>
        <v>0</v>
      </c>
      <c r="N301" s="27">
        <f t="shared" si="58"/>
        <v>0</v>
      </c>
      <c r="O301" s="27">
        <f t="shared" si="59"/>
        <v>0</v>
      </c>
    </row>
    <row r="302" spans="1:15" ht="13.2" x14ac:dyDescent="0.25">
      <c r="A302" s="13" t="s">
        <v>325</v>
      </c>
      <c r="B302" s="17">
        <f t="shared" si="61"/>
        <v>54969</v>
      </c>
      <c r="C302" s="5">
        <f>125</f>
        <v>125</v>
      </c>
      <c r="D302" s="6">
        <f t="shared" si="62"/>
        <v>113139.85999999999</v>
      </c>
      <c r="E302" s="6">
        <f t="shared" si="63"/>
        <v>5.6351874444444441</v>
      </c>
      <c r="F302" s="6">
        <f>SUM($D$8:D302)</f>
        <v>21171759.880000006</v>
      </c>
      <c r="G302" s="6">
        <f t="shared" si="64"/>
        <v>100000</v>
      </c>
      <c r="H302" s="23">
        <f t="shared" si="65"/>
        <v>0.16569929999999988</v>
      </c>
      <c r="I302" s="31">
        <f t="shared" si="60"/>
        <v>1.00114884848</v>
      </c>
      <c r="J302" s="16">
        <f t="shared" si="66"/>
        <v>423.96035468425538</v>
      </c>
      <c r="K302" s="24" t="s">
        <v>325</v>
      </c>
      <c r="L302" s="25">
        <f t="shared" si="56"/>
        <v>55824</v>
      </c>
      <c r="M302" s="26">
        <f t="shared" si="57"/>
        <v>0</v>
      </c>
      <c r="N302" s="27">
        <f t="shared" si="58"/>
        <v>0</v>
      </c>
      <c r="O302" s="27">
        <f t="shared" si="59"/>
        <v>0</v>
      </c>
    </row>
    <row r="303" spans="1:15" ht="13.2" x14ac:dyDescent="0.25">
      <c r="A303" s="13" t="s">
        <v>326</v>
      </c>
      <c r="B303" s="17">
        <f t="shared" si="61"/>
        <v>54999</v>
      </c>
      <c r="C303" s="5">
        <f>125</f>
        <v>125</v>
      </c>
      <c r="D303" s="6">
        <f t="shared" si="62"/>
        <v>113264.85999999999</v>
      </c>
      <c r="E303" s="6">
        <f t="shared" si="63"/>
        <v>6.5780196111111104</v>
      </c>
      <c r="F303" s="6">
        <f>SUM($D$8:D303)</f>
        <v>21285024.740000006</v>
      </c>
      <c r="G303" s="6">
        <f t="shared" si="64"/>
        <v>100000</v>
      </c>
      <c r="H303" s="23">
        <f t="shared" si="65"/>
        <v>0.16632429999999987</v>
      </c>
      <c r="I303" s="31">
        <f t="shared" si="60"/>
        <v>1.0011531818133332</v>
      </c>
      <c r="J303" s="16">
        <f t="shared" si="66"/>
        <v>425.38470135075153</v>
      </c>
      <c r="K303" s="24" t="s">
        <v>326</v>
      </c>
      <c r="L303" s="25">
        <f t="shared" si="56"/>
        <v>55854</v>
      </c>
      <c r="M303" s="26">
        <f t="shared" si="57"/>
        <v>0</v>
      </c>
      <c r="N303" s="27">
        <f t="shared" si="58"/>
        <v>0</v>
      </c>
      <c r="O303" s="27">
        <f t="shared" si="59"/>
        <v>0</v>
      </c>
    </row>
    <row r="304" spans="1:15" ht="13.2" x14ac:dyDescent="0.25">
      <c r="A304" s="13" t="s">
        <v>327</v>
      </c>
      <c r="B304" s="17">
        <f t="shared" si="61"/>
        <v>55030</v>
      </c>
      <c r="C304" s="5">
        <f>125</f>
        <v>125</v>
      </c>
      <c r="D304" s="6">
        <f t="shared" si="62"/>
        <v>113389.85999999999</v>
      </c>
      <c r="E304" s="6">
        <f t="shared" si="63"/>
        <v>7.5218934444444434</v>
      </c>
      <c r="F304" s="6">
        <f>SUM($D$8:D304)</f>
        <v>21398414.600000005</v>
      </c>
      <c r="G304" s="6">
        <f t="shared" si="64"/>
        <v>100000</v>
      </c>
      <c r="H304" s="23">
        <f t="shared" si="65"/>
        <v>0.16694929999999986</v>
      </c>
      <c r="I304" s="31">
        <f t="shared" si="60"/>
        <v>1.0011575151466667</v>
      </c>
      <c r="J304" s="16">
        <f t="shared" si="66"/>
        <v>426.80519843190143</v>
      </c>
      <c r="K304" s="24" t="s">
        <v>327</v>
      </c>
      <c r="L304" s="25">
        <f t="shared" si="56"/>
        <v>55885</v>
      </c>
      <c r="M304" s="26">
        <f t="shared" si="57"/>
        <v>0</v>
      </c>
      <c r="N304" s="27">
        <f t="shared" si="58"/>
        <v>0</v>
      </c>
      <c r="O304" s="27">
        <f t="shared" si="59"/>
        <v>0</v>
      </c>
    </row>
    <row r="305" spans="1:15" ht="13.2" x14ac:dyDescent="0.25">
      <c r="A305" s="13" t="s">
        <v>328</v>
      </c>
      <c r="B305" s="17">
        <f t="shared" si="61"/>
        <v>55061</v>
      </c>
      <c r="C305" s="5">
        <f>125</f>
        <v>125</v>
      </c>
      <c r="D305" s="6">
        <f t="shared" si="62"/>
        <v>113514.85999999999</v>
      </c>
      <c r="E305" s="6">
        <f t="shared" si="63"/>
        <v>8.466808944444443</v>
      </c>
      <c r="F305" s="6">
        <f>SUM($D$8:D305)</f>
        <v>21511929.460000005</v>
      </c>
      <c r="G305" s="6">
        <f t="shared" si="64"/>
        <v>100000</v>
      </c>
      <c r="H305" s="23">
        <f t="shared" si="65"/>
        <v>0.16757429999999995</v>
      </c>
      <c r="I305" s="31">
        <f t="shared" si="60"/>
        <v>1.00116184848</v>
      </c>
      <c r="J305" s="16">
        <f t="shared" si="66"/>
        <v>428.22185900736196</v>
      </c>
      <c r="K305" s="24" t="s">
        <v>328</v>
      </c>
      <c r="L305" s="25">
        <f t="shared" si="56"/>
        <v>55916</v>
      </c>
      <c r="M305" s="26">
        <f t="shared" si="57"/>
        <v>0</v>
      </c>
      <c r="N305" s="27">
        <f t="shared" si="58"/>
        <v>0</v>
      </c>
      <c r="O305" s="27">
        <f t="shared" si="59"/>
        <v>0</v>
      </c>
    </row>
    <row r="306" spans="1:15" ht="13.2" x14ac:dyDescent="0.25">
      <c r="A306" s="13" t="s">
        <v>329</v>
      </c>
      <c r="B306" s="17">
        <f t="shared" si="61"/>
        <v>55091</v>
      </c>
      <c r="C306" s="5">
        <f>125</f>
        <v>125</v>
      </c>
      <c r="D306" s="6">
        <f t="shared" si="62"/>
        <v>113639.85999999999</v>
      </c>
      <c r="E306" s="6">
        <f t="shared" si="63"/>
        <v>9.4127661111111092</v>
      </c>
      <c r="F306" s="6">
        <f>SUM($D$8:D306)</f>
        <v>21625569.320000004</v>
      </c>
      <c r="G306" s="6">
        <f t="shared" si="64"/>
        <v>100000</v>
      </c>
      <c r="H306" s="23">
        <f t="shared" si="65"/>
        <v>0.16819929999999994</v>
      </c>
      <c r="I306" s="31">
        <f t="shared" si="60"/>
        <v>1.0011661818133333</v>
      </c>
      <c r="J306" s="16">
        <f t="shared" si="66"/>
        <v>429.63469610551999</v>
      </c>
      <c r="K306" s="24" t="s">
        <v>329</v>
      </c>
      <c r="L306" s="25">
        <f t="shared" si="56"/>
        <v>55944</v>
      </c>
      <c r="M306" s="26">
        <f t="shared" si="57"/>
        <v>0</v>
      </c>
      <c r="N306" s="27">
        <f t="shared" si="58"/>
        <v>0</v>
      </c>
      <c r="O306" s="27">
        <f t="shared" si="59"/>
        <v>0</v>
      </c>
    </row>
    <row r="307" spans="1:15" ht="13.2" x14ac:dyDescent="0.25">
      <c r="A307" s="13" t="s">
        <v>330</v>
      </c>
      <c r="B307" s="17">
        <f t="shared" si="61"/>
        <v>55122</v>
      </c>
      <c r="C307" s="5">
        <f>125</f>
        <v>125</v>
      </c>
      <c r="D307" s="6">
        <f t="shared" si="62"/>
        <v>113764.85999999999</v>
      </c>
      <c r="E307" s="6">
        <f t="shared" si="63"/>
        <v>10.359764944444443</v>
      </c>
      <c r="F307" s="6">
        <f>SUM($D$8:D307)</f>
        <v>21739334.180000003</v>
      </c>
      <c r="G307" s="6">
        <f t="shared" si="64"/>
        <v>100000</v>
      </c>
      <c r="H307" s="23">
        <f t="shared" si="65"/>
        <v>0.16882429999999993</v>
      </c>
      <c r="I307" s="31">
        <f t="shared" si="60"/>
        <v>1.0011705151466668</v>
      </c>
      <c r="J307" s="16">
        <f t="shared" si="66"/>
        <v>431.04372270370652</v>
      </c>
      <c r="K307" s="24" t="s">
        <v>330</v>
      </c>
      <c r="L307" s="25">
        <f t="shared" si="56"/>
        <v>55975</v>
      </c>
      <c r="M307" s="26">
        <f t="shared" si="57"/>
        <v>0</v>
      </c>
      <c r="N307" s="27">
        <f t="shared" si="58"/>
        <v>0</v>
      </c>
      <c r="O307" s="27">
        <f t="shared" si="59"/>
        <v>0</v>
      </c>
    </row>
    <row r="308" spans="1:15" ht="13.2" x14ac:dyDescent="0.25">
      <c r="A308" s="13" t="s">
        <v>331</v>
      </c>
      <c r="B308" s="17">
        <f t="shared" si="61"/>
        <v>55152</v>
      </c>
      <c r="C308" s="5">
        <f>125</f>
        <v>125</v>
      </c>
      <c r="D308" s="6">
        <f t="shared" si="62"/>
        <v>113889.85999999999</v>
      </c>
      <c r="E308" s="6">
        <f t="shared" si="63"/>
        <v>11.307805444444442</v>
      </c>
      <c r="F308" s="6">
        <f>SUM($D$8:D308)</f>
        <v>21853224.040000003</v>
      </c>
      <c r="G308" s="6">
        <f t="shared" si="64"/>
        <v>100000</v>
      </c>
      <c r="H308" s="23">
        <f t="shared" si="65"/>
        <v>0.16944929999999991</v>
      </c>
      <c r="I308" s="31">
        <f t="shared" si="60"/>
        <v>1.00117484848</v>
      </c>
      <c r="J308" s="16">
        <f t="shared" si="66"/>
        <v>432.44895172841046</v>
      </c>
      <c r="K308" s="24" t="s">
        <v>331</v>
      </c>
      <c r="L308" s="25">
        <f t="shared" si="56"/>
        <v>56005</v>
      </c>
      <c r="M308" s="26">
        <f t="shared" si="57"/>
        <v>0</v>
      </c>
      <c r="N308" s="27">
        <f t="shared" si="58"/>
        <v>0</v>
      </c>
      <c r="O308" s="27">
        <f t="shared" si="59"/>
        <v>0</v>
      </c>
    </row>
    <row r="309" spans="1:15" ht="13.2" x14ac:dyDescent="0.25">
      <c r="A309" s="13" t="s">
        <v>332</v>
      </c>
      <c r="B309" s="17">
        <f t="shared" si="61"/>
        <v>55183</v>
      </c>
      <c r="C309" s="5">
        <f>125</f>
        <v>125</v>
      </c>
      <c r="D309" s="6">
        <f t="shared" si="62"/>
        <v>114026.16999999998</v>
      </c>
      <c r="E309" s="6">
        <f t="shared" si="63"/>
        <v>0.94917641666666652</v>
      </c>
      <c r="F309" s="6">
        <f>SUM($D$8:D309)</f>
        <v>21967250.210000005</v>
      </c>
      <c r="G309" s="6">
        <f t="shared" si="64"/>
        <v>100000</v>
      </c>
      <c r="H309" s="23">
        <f t="shared" si="65"/>
        <v>0.17013084999999994</v>
      </c>
      <c r="I309" s="31">
        <f t="shared" si="60"/>
        <v>1.0011795738933333</v>
      </c>
      <c r="J309" s="16">
        <f t="shared" si="66"/>
        <v>433.85070452961708</v>
      </c>
      <c r="K309" s="24" t="s">
        <v>332</v>
      </c>
      <c r="L309" s="25">
        <f t="shared" si="56"/>
        <v>56036</v>
      </c>
      <c r="M309" s="26">
        <f t="shared" si="57"/>
        <v>0</v>
      </c>
      <c r="N309" s="27">
        <f t="shared" si="58"/>
        <v>0</v>
      </c>
      <c r="O309" s="27">
        <f t="shared" si="59"/>
        <v>0</v>
      </c>
    </row>
    <row r="310" spans="1:15" ht="13.2" x14ac:dyDescent="0.25">
      <c r="A310" s="13" t="s">
        <v>333</v>
      </c>
      <c r="B310" s="17">
        <f t="shared" si="61"/>
        <v>55212</v>
      </c>
      <c r="C310" s="5">
        <f>125</f>
        <v>125</v>
      </c>
      <c r="D310" s="6">
        <f t="shared" si="62"/>
        <v>114151.16999999998</v>
      </c>
      <c r="E310" s="6">
        <f t="shared" si="63"/>
        <v>1.8994639444444443</v>
      </c>
      <c r="F310" s="6">
        <f>SUM($D$8:D310)</f>
        <v>22081401.380000006</v>
      </c>
      <c r="G310" s="6">
        <f t="shared" si="64"/>
        <v>100000</v>
      </c>
      <c r="H310" s="23">
        <f t="shared" si="65"/>
        <v>0.17075584999999993</v>
      </c>
      <c r="I310" s="31">
        <f t="shared" si="60"/>
        <v>1.0011839072266666</v>
      </c>
      <c r="J310" s="16">
        <f t="shared" si="66"/>
        <v>435.24851505112451</v>
      </c>
      <c r="K310" s="24" t="s">
        <v>333</v>
      </c>
      <c r="L310" s="25">
        <f t="shared" si="56"/>
        <v>56066</v>
      </c>
      <c r="M310" s="26">
        <f t="shared" si="57"/>
        <v>0</v>
      </c>
      <c r="N310" s="27">
        <f t="shared" si="58"/>
        <v>0</v>
      </c>
      <c r="O310" s="27">
        <f t="shared" si="59"/>
        <v>0</v>
      </c>
    </row>
    <row r="311" spans="1:15" ht="13.2" x14ac:dyDescent="0.25">
      <c r="A311" s="13" t="s">
        <v>334</v>
      </c>
      <c r="B311" s="17">
        <f t="shared" si="61"/>
        <v>55242</v>
      </c>
      <c r="C311" s="5">
        <f>125</f>
        <v>125</v>
      </c>
      <c r="D311" s="6">
        <f t="shared" si="62"/>
        <v>114276.16999999998</v>
      </c>
      <c r="E311" s="6">
        <f t="shared" si="63"/>
        <v>2.8507236944444441</v>
      </c>
      <c r="F311" s="6">
        <f>SUM($D$8:D311)</f>
        <v>22195677.550000008</v>
      </c>
      <c r="G311" s="6">
        <f t="shared" si="64"/>
        <v>100000</v>
      </c>
      <c r="H311" s="23">
        <f t="shared" si="65"/>
        <v>0.17138084999999992</v>
      </c>
      <c r="I311" s="31">
        <f t="shared" si="60"/>
        <v>1.0011882405599999</v>
      </c>
      <c r="J311" s="16">
        <f t="shared" si="66"/>
        <v>436.64256543102618</v>
      </c>
      <c r="K311" s="24" t="s">
        <v>334</v>
      </c>
      <c r="L311" s="25">
        <f t="shared" si="56"/>
        <v>56097</v>
      </c>
      <c r="M311" s="26">
        <f t="shared" si="57"/>
        <v>0</v>
      </c>
      <c r="N311" s="27">
        <f t="shared" si="58"/>
        <v>0</v>
      </c>
      <c r="O311" s="27">
        <f t="shared" si="59"/>
        <v>0</v>
      </c>
    </row>
    <row r="312" spans="1:15" ht="13.2" x14ac:dyDescent="0.25">
      <c r="A312" s="13" t="s">
        <v>335</v>
      </c>
      <c r="B312" s="17">
        <f t="shared" si="61"/>
        <v>55273</v>
      </c>
      <c r="C312" s="5">
        <f>125</f>
        <v>125</v>
      </c>
      <c r="D312" s="6">
        <f t="shared" si="62"/>
        <v>114401.16999999998</v>
      </c>
      <c r="E312" s="6">
        <f t="shared" si="63"/>
        <v>3.8030251111111109</v>
      </c>
      <c r="F312" s="6">
        <f>SUM($D$8:D312)</f>
        <v>22310078.72000001</v>
      </c>
      <c r="G312" s="6">
        <f t="shared" si="64"/>
        <v>100000</v>
      </c>
      <c r="H312" s="23">
        <f t="shared" si="65"/>
        <v>0.1720058499999999</v>
      </c>
      <c r="I312" s="31">
        <f t="shared" si="60"/>
        <v>1.0011925738933334</v>
      </c>
      <c r="J312" s="16">
        <f t="shared" si="66"/>
        <v>438.03286840174997</v>
      </c>
      <c r="K312" s="24" t="s">
        <v>335</v>
      </c>
      <c r="L312" s="25">
        <f t="shared" si="56"/>
        <v>56128</v>
      </c>
      <c r="M312" s="26">
        <f t="shared" si="57"/>
        <v>0</v>
      </c>
      <c r="N312" s="27">
        <f t="shared" si="58"/>
        <v>0</v>
      </c>
      <c r="O312" s="27">
        <f t="shared" si="59"/>
        <v>0</v>
      </c>
    </row>
    <row r="313" spans="1:15" ht="13.2" x14ac:dyDescent="0.25">
      <c r="A313" s="13" t="s">
        <v>336</v>
      </c>
      <c r="B313" s="17">
        <f t="shared" si="61"/>
        <v>55303</v>
      </c>
      <c r="C313" s="5">
        <f>125</f>
        <v>125</v>
      </c>
      <c r="D313" s="6">
        <f t="shared" si="62"/>
        <v>114526.16999999998</v>
      </c>
      <c r="E313" s="6">
        <f t="shared" si="63"/>
        <v>4.7563681944444438</v>
      </c>
      <c r="F313" s="6">
        <f>SUM($D$8:D313)</f>
        <v>22424604.890000012</v>
      </c>
      <c r="G313" s="6">
        <f t="shared" si="64"/>
        <v>100000</v>
      </c>
      <c r="H313" s="23">
        <f t="shared" si="65"/>
        <v>0.17263084999999989</v>
      </c>
      <c r="I313" s="31">
        <f t="shared" si="60"/>
        <v>1.0011969072266667</v>
      </c>
      <c r="J313" s="16">
        <f t="shared" si="66"/>
        <v>439.41943664588564</v>
      </c>
      <c r="K313" s="24" t="s">
        <v>336</v>
      </c>
      <c r="L313" s="25">
        <f t="shared" si="56"/>
        <v>56158</v>
      </c>
      <c r="M313" s="26">
        <f t="shared" si="57"/>
        <v>0</v>
      </c>
      <c r="N313" s="27">
        <f t="shared" si="58"/>
        <v>0</v>
      </c>
      <c r="O313" s="27">
        <f t="shared" si="59"/>
        <v>0</v>
      </c>
    </row>
    <row r="314" spans="1:15" ht="13.2" x14ac:dyDescent="0.25">
      <c r="A314" s="13" t="s">
        <v>337</v>
      </c>
      <c r="B314" s="17">
        <f t="shared" si="61"/>
        <v>55334</v>
      </c>
      <c r="C314" s="5">
        <f>125</f>
        <v>125</v>
      </c>
      <c r="D314" s="6">
        <f t="shared" si="62"/>
        <v>114651.16999999998</v>
      </c>
      <c r="E314" s="6">
        <f t="shared" si="63"/>
        <v>5.7107529444444438</v>
      </c>
      <c r="F314" s="6">
        <f>SUM($D$8:D314)</f>
        <v>22539256.060000014</v>
      </c>
      <c r="G314" s="6">
        <f t="shared" si="64"/>
        <v>100000</v>
      </c>
      <c r="H314" s="23">
        <f t="shared" si="65"/>
        <v>0.17325584999999988</v>
      </c>
      <c r="I314" s="31">
        <f t="shared" si="60"/>
        <v>1.0012012405599999</v>
      </c>
      <c r="J314" s="16">
        <f t="shared" si="66"/>
        <v>440.80228279639459</v>
      </c>
      <c r="K314" s="24" t="s">
        <v>337</v>
      </c>
      <c r="L314" s="25">
        <f t="shared" si="56"/>
        <v>56189</v>
      </c>
      <c r="M314" s="26">
        <f t="shared" si="57"/>
        <v>0</v>
      </c>
      <c r="N314" s="27">
        <f t="shared" si="58"/>
        <v>0</v>
      </c>
      <c r="O314" s="27">
        <f t="shared" si="59"/>
        <v>0</v>
      </c>
    </row>
    <row r="315" spans="1:15" ht="13.2" x14ac:dyDescent="0.25">
      <c r="A315" s="13" t="s">
        <v>338</v>
      </c>
      <c r="B315" s="17">
        <f t="shared" si="61"/>
        <v>55364</v>
      </c>
      <c r="C315" s="5">
        <f>125</f>
        <v>125</v>
      </c>
      <c r="D315" s="6">
        <f t="shared" si="62"/>
        <v>114776.16999999998</v>
      </c>
      <c r="E315" s="6">
        <f t="shared" si="63"/>
        <v>6.6661793611111104</v>
      </c>
      <c r="F315" s="6">
        <f>SUM($D$8:D315)</f>
        <v>22654032.230000015</v>
      </c>
      <c r="G315" s="6">
        <f t="shared" si="64"/>
        <v>100000</v>
      </c>
      <c r="H315" s="23">
        <f t="shared" si="65"/>
        <v>0.17388084999999986</v>
      </c>
      <c r="I315" s="31">
        <f t="shared" si="60"/>
        <v>1.0012055738933334</v>
      </c>
      <c r="J315" s="16">
        <f t="shared" si="66"/>
        <v>442.18141943681712</v>
      </c>
      <c r="K315" s="24" t="s">
        <v>338</v>
      </c>
      <c r="L315" s="25">
        <f t="shared" si="56"/>
        <v>56219</v>
      </c>
      <c r="M315" s="26">
        <f t="shared" si="57"/>
        <v>0</v>
      </c>
      <c r="N315" s="27">
        <f t="shared" si="58"/>
        <v>0</v>
      </c>
      <c r="O315" s="27">
        <f t="shared" si="59"/>
        <v>0</v>
      </c>
    </row>
    <row r="316" spans="1:15" ht="13.2" x14ac:dyDescent="0.25">
      <c r="A316" s="13" t="s">
        <v>339</v>
      </c>
      <c r="B316" s="17">
        <f t="shared" si="61"/>
        <v>55395</v>
      </c>
      <c r="C316" s="5">
        <f>125</f>
        <v>125</v>
      </c>
      <c r="D316" s="6">
        <f t="shared" si="62"/>
        <v>114901.16999999998</v>
      </c>
      <c r="E316" s="6">
        <f t="shared" si="63"/>
        <v>7.6226474444444436</v>
      </c>
      <c r="F316" s="6">
        <f>SUM($D$8:D316)</f>
        <v>22768933.400000017</v>
      </c>
      <c r="G316" s="6">
        <f t="shared" si="64"/>
        <v>100000</v>
      </c>
      <c r="H316" s="23">
        <f t="shared" si="65"/>
        <v>0.17450584999999985</v>
      </c>
      <c r="I316" s="31">
        <f t="shared" si="60"/>
        <v>1.0012099072266667</v>
      </c>
      <c r="J316" s="16">
        <f t="shared" si="66"/>
        <v>443.55685910147986</v>
      </c>
      <c r="K316" s="24" t="s">
        <v>339</v>
      </c>
      <c r="L316" s="25">
        <f t="shared" si="56"/>
        <v>56250</v>
      </c>
      <c r="M316" s="26">
        <f t="shared" si="57"/>
        <v>0</v>
      </c>
      <c r="N316" s="27">
        <f t="shared" si="58"/>
        <v>0</v>
      </c>
      <c r="O316" s="27">
        <f t="shared" si="59"/>
        <v>0</v>
      </c>
    </row>
    <row r="317" spans="1:15" ht="13.2" x14ac:dyDescent="0.25">
      <c r="A317" s="13" t="s">
        <v>340</v>
      </c>
      <c r="B317" s="17">
        <f t="shared" si="61"/>
        <v>55426</v>
      </c>
      <c r="C317" s="5">
        <f>125</f>
        <v>125</v>
      </c>
      <c r="D317" s="6">
        <f t="shared" si="62"/>
        <v>115026.16999999998</v>
      </c>
      <c r="E317" s="6">
        <f t="shared" si="63"/>
        <v>8.5801571944444444</v>
      </c>
      <c r="F317" s="6">
        <f>SUM($D$8:D317)</f>
        <v>22883959.570000019</v>
      </c>
      <c r="G317" s="6">
        <f t="shared" si="64"/>
        <v>100000</v>
      </c>
      <c r="H317" s="23">
        <f t="shared" si="65"/>
        <v>0.17513084999999995</v>
      </c>
      <c r="I317" s="31">
        <f t="shared" si="60"/>
        <v>1.00121424056</v>
      </c>
      <c r="J317" s="16">
        <f t="shared" si="66"/>
        <v>444.92861427570273</v>
      </c>
      <c r="K317" s="24" t="s">
        <v>340</v>
      </c>
      <c r="L317" s="25">
        <f t="shared" si="56"/>
        <v>56281</v>
      </c>
      <c r="M317" s="26">
        <f t="shared" si="57"/>
        <v>0</v>
      </c>
      <c r="N317" s="27">
        <f t="shared" si="58"/>
        <v>0</v>
      </c>
      <c r="O317" s="27">
        <f t="shared" si="59"/>
        <v>0</v>
      </c>
    </row>
    <row r="318" spans="1:15" ht="13.2" x14ac:dyDescent="0.25">
      <c r="A318" s="13" t="s">
        <v>341</v>
      </c>
      <c r="B318" s="17">
        <f t="shared" si="61"/>
        <v>55456</v>
      </c>
      <c r="C318" s="5">
        <f>125</f>
        <v>125</v>
      </c>
      <c r="D318" s="6">
        <f t="shared" si="62"/>
        <v>115151.16999999998</v>
      </c>
      <c r="E318" s="6">
        <f t="shared" si="63"/>
        <v>9.5387086111111117</v>
      </c>
      <c r="F318" s="6">
        <f>SUM($D$8:D318)</f>
        <v>22999110.740000021</v>
      </c>
      <c r="G318" s="6">
        <f t="shared" si="64"/>
        <v>100000</v>
      </c>
      <c r="H318" s="23">
        <f t="shared" si="65"/>
        <v>0.17575584999999994</v>
      </c>
      <c r="I318" s="31">
        <f t="shared" si="60"/>
        <v>1.0012185738933332</v>
      </c>
      <c r="J318" s="16">
        <f t="shared" si="66"/>
        <v>446.29669739600382</v>
      </c>
      <c r="K318" s="24" t="s">
        <v>341</v>
      </c>
      <c r="L318" s="25">
        <f t="shared" si="56"/>
        <v>56309</v>
      </c>
      <c r="M318" s="26">
        <f t="shared" si="57"/>
        <v>0</v>
      </c>
      <c r="N318" s="27">
        <f t="shared" si="58"/>
        <v>0</v>
      </c>
      <c r="O318" s="27">
        <f t="shared" si="59"/>
        <v>0</v>
      </c>
    </row>
    <row r="319" spans="1:15" ht="13.2" x14ac:dyDescent="0.25">
      <c r="A319" s="13" t="s">
        <v>342</v>
      </c>
      <c r="B319" s="17">
        <f t="shared" si="61"/>
        <v>55487</v>
      </c>
      <c r="C319" s="5">
        <f>125</f>
        <v>125</v>
      </c>
      <c r="D319" s="6">
        <f t="shared" si="62"/>
        <v>115276.16999999998</v>
      </c>
      <c r="E319" s="6">
        <f t="shared" si="63"/>
        <v>10.498301694444445</v>
      </c>
      <c r="F319" s="6">
        <f>SUM($D$8:D319)</f>
        <v>23114386.910000023</v>
      </c>
      <c r="G319" s="6">
        <f t="shared" si="64"/>
        <v>100000</v>
      </c>
      <c r="H319" s="23">
        <f t="shared" si="65"/>
        <v>0.17638084999999992</v>
      </c>
      <c r="I319" s="31">
        <f t="shared" si="60"/>
        <v>1.0012229072266667</v>
      </c>
      <c r="J319" s="16">
        <f t="shared" si="66"/>
        <v>447.661120850305</v>
      </c>
      <c r="K319" s="24" t="s">
        <v>342</v>
      </c>
      <c r="L319" s="25">
        <f t="shared" si="56"/>
        <v>56340</v>
      </c>
      <c r="M319" s="26">
        <f t="shared" si="57"/>
        <v>0</v>
      </c>
      <c r="N319" s="27">
        <f t="shared" si="58"/>
        <v>0</v>
      </c>
      <c r="O319" s="27">
        <f t="shared" si="59"/>
        <v>0</v>
      </c>
    </row>
    <row r="320" spans="1:15" ht="13.2" x14ac:dyDescent="0.25">
      <c r="A320" s="13" t="s">
        <v>343</v>
      </c>
      <c r="B320" s="17">
        <f t="shared" si="61"/>
        <v>55517</v>
      </c>
      <c r="C320" s="5">
        <f>125</f>
        <v>125</v>
      </c>
      <c r="D320" s="6">
        <f t="shared" si="62"/>
        <v>115401.16999999998</v>
      </c>
      <c r="E320" s="6">
        <f t="shared" si="63"/>
        <v>11.458936444444445</v>
      </c>
      <c r="F320" s="6">
        <f>SUM($D$8:D320)</f>
        <v>23229788.080000024</v>
      </c>
      <c r="G320" s="6">
        <f t="shared" si="64"/>
        <v>100000</v>
      </c>
      <c r="H320" s="23">
        <f t="shared" si="65"/>
        <v>0.17700584999999991</v>
      </c>
      <c r="I320" s="31">
        <f t="shared" si="60"/>
        <v>1.00122724056</v>
      </c>
      <c r="J320" s="16">
        <f t="shared" si="66"/>
        <v>449.02189697813498</v>
      </c>
      <c r="K320" s="24" t="s">
        <v>343</v>
      </c>
      <c r="L320" s="25">
        <f t="shared" si="56"/>
        <v>56370</v>
      </c>
      <c r="M320" s="26">
        <f t="shared" si="57"/>
        <v>0</v>
      </c>
      <c r="N320" s="27">
        <f t="shared" si="58"/>
        <v>0</v>
      </c>
      <c r="O320" s="27">
        <f t="shared" si="59"/>
        <v>0</v>
      </c>
    </row>
    <row r="321" spans="1:15" ht="13.2" x14ac:dyDescent="0.25">
      <c r="A321" s="13" t="s">
        <v>344</v>
      </c>
      <c r="B321" s="17">
        <f t="shared" si="61"/>
        <v>55548</v>
      </c>
      <c r="C321" s="5">
        <f>125</f>
        <v>125</v>
      </c>
      <c r="D321" s="6">
        <f t="shared" si="62"/>
        <v>115537.62999999999</v>
      </c>
      <c r="E321" s="6">
        <f t="shared" si="63"/>
        <v>0.96177191666666662</v>
      </c>
      <c r="F321" s="6">
        <f>SUM($D$8:D321)</f>
        <v>23345325.710000023</v>
      </c>
      <c r="G321" s="6">
        <f t="shared" si="64"/>
        <v>100000</v>
      </c>
      <c r="H321" s="23">
        <f t="shared" si="65"/>
        <v>0.17768814999999993</v>
      </c>
      <c r="I321" s="31">
        <f t="shared" si="60"/>
        <v>1.0012319711733333</v>
      </c>
      <c r="J321" s="16">
        <f t="shared" si="66"/>
        <v>450.37935095760565</v>
      </c>
      <c r="K321" s="24" t="s">
        <v>344</v>
      </c>
      <c r="L321" s="25">
        <f t="shared" si="56"/>
        <v>56401</v>
      </c>
      <c r="M321" s="26">
        <f t="shared" si="57"/>
        <v>0</v>
      </c>
      <c r="N321" s="27">
        <f t="shared" si="58"/>
        <v>0</v>
      </c>
      <c r="O321" s="27">
        <f t="shared" si="59"/>
        <v>0</v>
      </c>
    </row>
    <row r="322" spans="1:15" ht="13.2" x14ac:dyDescent="0.25">
      <c r="A322" s="13" t="s">
        <v>345</v>
      </c>
      <c r="B322" s="17">
        <f t="shared" si="61"/>
        <v>55577</v>
      </c>
      <c r="C322" s="5">
        <f>125</f>
        <v>125</v>
      </c>
      <c r="D322" s="6">
        <f t="shared" si="62"/>
        <v>115662.62999999999</v>
      </c>
      <c r="E322" s="6">
        <f t="shared" si="63"/>
        <v>1.9246549444444445</v>
      </c>
      <c r="F322" s="6">
        <f>SUM($D$8:D322)</f>
        <v>23460988.340000022</v>
      </c>
      <c r="G322" s="6">
        <f t="shared" si="64"/>
        <v>100000</v>
      </c>
      <c r="H322" s="23">
        <f t="shared" si="65"/>
        <v>0.17831314999999992</v>
      </c>
      <c r="I322" s="31">
        <f t="shared" si="60"/>
        <v>1.0012363045066666</v>
      </c>
      <c r="J322" s="16">
        <f t="shared" si="66"/>
        <v>451.73300296761045</v>
      </c>
      <c r="K322" s="24" t="s">
        <v>345</v>
      </c>
      <c r="L322" s="25">
        <f t="shared" si="56"/>
        <v>56431</v>
      </c>
      <c r="M322" s="26">
        <f t="shared" si="57"/>
        <v>0</v>
      </c>
      <c r="N322" s="27">
        <f t="shared" si="58"/>
        <v>0</v>
      </c>
      <c r="O322" s="27">
        <f t="shared" si="59"/>
        <v>0</v>
      </c>
    </row>
    <row r="323" spans="1:15" ht="13.2" x14ac:dyDescent="0.25">
      <c r="A323" s="13" t="s">
        <v>346</v>
      </c>
      <c r="B323" s="17">
        <f t="shared" si="61"/>
        <v>55608</v>
      </c>
      <c r="C323" s="5">
        <f>125</f>
        <v>125</v>
      </c>
      <c r="D323" s="6">
        <f t="shared" si="62"/>
        <v>115787.62999999999</v>
      </c>
      <c r="E323" s="6">
        <f t="shared" si="63"/>
        <v>2.8885101944444447</v>
      </c>
      <c r="F323" s="6">
        <f>SUM($D$8:D323)</f>
        <v>23576775.970000021</v>
      </c>
      <c r="G323" s="6">
        <f t="shared" si="64"/>
        <v>100000</v>
      </c>
      <c r="H323" s="23">
        <f t="shared" si="65"/>
        <v>0.17893814999999991</v>
      </c>
      <c r="I323" s="31">
        <f t="shared" si="60"/>
        <v>1.0012406378400001</v>
      </c>
      <c r="J323" s="16">
        <f t="shared" si="66"/>
        <v>453.08304337936346</v>
      </c>
      <c r="K323" s="24" t="s">
        <v>346</v>
      </c>
      <c r="L323" s="25">
        <f t="shared" si="56"/>
        <v>56462</v>
      </c>
      <c r="M323" s="26">
        <f t="shared" si="57"/>
        <v>0</v>
      </c>
      <c r="N323" s="27">
        <f t="shared" si="58"/>
        <v>0</v>
      </c>
      <c r="O323" s="27">
        <f t="shared" si="59"/>
        <v>0</v>
      </c>
    </row>
    <row r="324" spans="1:15" ht="13.2" x14ac:dyDescent="0.25">
      <c r="A324" s="13" t="s">
        <v>347</v>
      </c>
      <c r="B324" s="17">
        <f t="shared" si="61"/>
        <v>55639</v>
      </c>
      <c r="C324" s="5">
        <f>125</f>
        <v>125</v>
      </c>
      <c r="D324" s="6">
        <f t="shared" si="62"/>
        <v>115912.62999999999</v>
      </c>
      <c r="E324" s="6">
        <f t="shared" si="63"/>
        <v>3.8534071111111112</v>
      </c>
      <c r="F324" s="6">
        <f>SUM($D$8:D324)</f>
        <v>23692688.60000002</v>
      </c>
      <c r="G324" s="6">
        <f t="shared" si="64"/>
        <v>100000</v>
      </c>
      <c r="H324" s="23">
        <f t="shared" si="65"/>
        <v>0.17956314999999989</v>
      </c>
      <c r="I324" s="31">
        <f t="shared" si="60"/>
        <v>1.0012449711733333</v>
      </c>
      <c r="J324" s="16">
        <f t="shared" si="66"/>
        <v>454.42948434768192</v>
      </c>
      <c r="K324" s="24" t="s">
        <v>347</v>
      </c>
      <c r="L324" s="25">
        <f t="shared" si="56"/>
        <v>56493</v>
      </c>
      <c r="M324" s="26">
        <f t="shared" si="57"/>
        <v>0</v>
      </c>
      <c r="N324" s="27">
        <f t="shared" si="58"/>
        <v>0</v>
      </c>
      <c r="O324" s="27">
        <f t="shared" si="59"/>
        <v>0</v>
      </c>
    </row>
    <row r="325" spans="1:15" ht="13.2" x14ac:dyDescent="0.25">
      <c r="A325" s="13" t="s">
        <v>348</v>
      </c>
      <c r="B325" s="17">
        <f t="shared" si="61"/>
        <v>55669</v>
      </c>
      <c r="C325" s="5">
        <f>125</f>
        <v>125</v>
      </c>
      <c r="D325" s="6">
        <f t="shared" si="62"/>
        <v>116037.62999999999</v>
      </c>
      <c r="E325" s="6">
        <f t="shared" si="63"/>
        <v>4.8193456944444444</v>
      </c>
      <c r="F325" s="6">
        <f>SUM($D$8:D325)</f>
        <v>23808726.230000019</v>
      </c>
      <c r="G325" s="6">
        <f t="shared" si="64"/>
        <v>100000</v>
      </c>
      <c r="H325" s="23">
        <f t="shared" si="65"/>
        <v>0.18018814999999988</v>
      </c>
      <c r="I325" s="31">
        <f t="shared" si="60"/>
        <v>1.0012493045066666</v>
      </c>
      <c r="J325" s="16">
        <f t="shared" si="66"/>
        <v>455.77233797995024</v>
      </c>
      <c r="K325" s="24" t="s">
        <v>348</v>
      </c>
      <c r="L325" s="25">
        <f t="shared" si="56"/>
        <v>56523</v>
      </c>
      <c r="M325" s="26">
        <f t="shared" si="57"/>
        <v>0</v>
      </c>
      <c r="N325" s="27">
        <f t="shared" si="58"/>
        <v>0</v>
      </c>
      <c r="O325" s="27">
        <f t="shared" si="59"/>
        <v>0</v>
      </c>
    </row>
    <row r="326" spans="1:15" ht="13.2" x14ac:dyDescent="0.25">
      <c r="A326" s="13" t="s">
        <v>349</v>
      </c>
      <c r="B326" s="17">
        <f t="shared" si="61"/>
        <v>55700</v>
      </c>
      <c r="C326" s="5">
        <f>125</f>
        <v>125</v>
      </c>
      <c r="D326" s="6">
        <f t="shared" si="62"/>
        <v>116162.62999999999</v>
      </c>
      <c r="E326" s="6">
        <f t="shared" si="63"/>
        <v>5.7863259444444441</v>
      </c>
      <c r="F326" s="6">
        <f>SUM($D$8:D326)</f>
        <v>23924888.860000018</v>
      </c>
      <c r="G326" s="6">
        <f t="shared" si="64"/>
        <v>100000</v>
      </c>
      <c r="H326" s="23">
        <f t="shared" si="65"/>
        <v>0.18081314999999998</v>
      </c>
      <c r="I326" s="31">
        <f t="shared" si="60"/>
        <v>1.0012536378400001</v>
      </c>
      <c r="J326" s="16">
        <f t="shared" si="66"/>
        <v>457.1116163363194</v>
      </c>
      <c r="K326" s="24" t="s">
        <v>349</v>
      </c>
      <c r="L326" s="25">
        <f t="shared" si="56"/>
        <v>56554</v>
      </c>
      <c r="M326" s="26">
        <f t="shared" si="57"/>
        <v>0</v>
      </c>
      <c r="N326" s="27">
        <f t="shared" si="58"/>
        <v>0</v>
      </c>
      <c r="O326" s="27">
        <f t="shared" si="59"/>
        <v>0</v>
      </c>
    </row>
    <row r="327" spans="1:15" ht="13.2" x14ac:dyDescent="0.25">
      <c r="A327" s="13" t="s">
        <v>350</v>
      </c>
      <c r="B327" s="17">
        <f t="shared" si="61"/>
        <v>55730</v>
      </c>
      <c r="C327" s="5">
        <f>125</f>
        <v>125</v>
      </c>
      <c r="D327" s="6">
        <f t="shared" si="62"/>
        <v>116287.62999999999</v>
      </c>
      <c r="E327" s="6">
        <f t="shared" si="63"/>
        <v>6.7543478611111105</v>
      </c>
      <c r="F327" s="6">
        <f>SUM($D$8:D327)</f>
        <v>24041176.490000017</v>
      </c>
      <c r="G327" s="6">
        <f t="shared" si="64"/>
        <v>100000</v>
      </c>
      <c r="H327" s="23">
        <f t="shared" si="65"/>
        <v>0.18143814999999996</v>
      </c>
      <c r="I327" s="31">
        <f t="shared" si="60"/>
        <v>1.0012579711733334</v>
      </c>
      <c r="J327" s="16">
        <f t="shared" si="66"/>
        <v>458.44733142990469</v>
      </c>
      <c r="K327" s="24" t="s">
        <v>350</v>
      </c>
      <c r="L327" s="25">
        <f t="shared" si="56"/>
        <v>56584</v>
      </c>
      <c r="M327" s="26">
        <f t="shared" si="57"/>
        <v>0</v>
      </c>
      <c r="N327" s="27">
        <f t="shared" si="58"/>
        <v>0</v>
      </c>
      <c r="O327" s="27">
        <f t="shared" si="59"/>
        <v>0</v>
      </c>
    </row>
    <row r="328" spans="1:15" ht="13.2" x14ac:dyDescent="0.25">
      <c r="A328" s="13" t="s">
        <v>351</v>
      </c>
      <c r="B328" s="17">
        <f t="shared" si="61"/>
        <v>55761</v>
      </c>
      <c r="C328" s="5">
        <f>125</f>
        <v>125</v>
      </c>
      <c r="D328" s="6">
        <f t="shared" si="62"/>
        <v>116412.62999999999</v>
      </c>
      <c r="E328" s="6">
        <f t="shared" si="63"/>
        <v>7.7234114444444435</v>
      </c>
      <c r="F328" s="6">
        <f>SUM($D$8:D328)</f>
        <v>24157589.120000016</v>
      </c>
      <c r="G328" s="6">
        <f t="shared" si="64"/>
        <v>100000</v>
      </c>
      <c r="H328" s="23">
        <f t="shared" si="65"/>
        <v>0.18206314999999995</v>
      </c>
      <c r="I328" s="31">
        <f t="shared" si="60"/>
        <v>1.0012623045066666</v>
      </c>
      <c r="J328" s="16">
        <f t="shared" si="66"/>
        <v>459.77949522698469</v>
      </c>
      <c r="K328" s="24" t="s">
        <v>351</v>
      </c>
      <c r="L328" s="25">
        <f t="shared" si="56"/>
        <v>56615</v>
      </c>
      <c r="M328" s="26">
        <f t="shared" si="57"/>
        <v>0</v>
      </c>
      <c r="N328" s="27">
        <f t="shared" si="58"/>
        <v>0</v>
      </c>
      <c r="O328" s="27">
        <f t="shared" si="59"/>
        <v>0</v>
      </c>
    </row>
    <row r="329" spans="1:15" ht="13.2" x14ac:dyDescent="0.25">
      <c r="A329" s="13" t="s">
        <v>352</v>
      </c>
      <c r="B329" s="17">
        <f t="shared" si="61"/>
        <v>55792</v>
      </c>
      <c r="C329" s="5">
        <f>125</f>
        <v>125</v>
      </c>
      <c r="D329" s="6">
        <f t="shared" si="62"/>
        <v>116537.62999999999</v>
      </c>
      <c r="E329" s="6">
        <f t="shared" si="63"/>
        <v>8.693516694444444</v>
      </c>
      <c r="F329" s="6">
        <f>SUM($D$8:D329)</f>
        <v>24274126.750000015</v>
      </c>
      <c r="G329" s="6">
        <f t="shared" si="64"/>
        <v>100000</v>
      </c>
      <c r="H329" s="23">
        <f t="shared" si="65"/>
        <v>0.18268814999999994</v>
      </c>
      <c r="I329" s="31">
        <f t="shared" si="60"/>
        <v>1.0012666378399999</v>
      </c>
      <c r="J329" s="16">
        <f t="shared" si="66"/>
        <v>461.10811964719807</v>
      </c>
      <c r="K329" s="24" t="s">
        <v>352</v>
      </c>
      <c r="L329" s="25">
        <f t="shared" si="56"/>
        <v>56646</v>
      </c>
      <c r="M329" s="26">
        <f t="shared" si="57"/>
        <v>0</v>
      </c>
      <c r="N329" s="27">
        <f t="shared" si="58"/>
        <v>0</v>
      </c>
      <c r="O329" s="27">
        <f t="shared" si="59"/>
        <v>0</v>
      </c>
    </row>
    <row r="330" spans="1:15" ht="13.2" x14ac:dyDescent="0.25">
      <c r="A330" s="13" t="s">
        <v>353</v>
      </c>
      <c r="B330" s="17">
        <f t="shared" si="61"/>
        <v>55822</v>
      </c>
      <c r="C330" s="5">
        <f>125</f>
        <v>125</v>
      </c>
      <c r="D330" s="6">
        <f t="shared" si="62"/>
        <v>116662.62999999999</v>
      </c>
      <c r="E330" s="6">
        <f t="shared" si="63"/>
        <v>9.6646636111111111</v>
      </c>
      <c r="F330" s="6">
        <f>SUM($D$8:D330)</f>
        <v>24390789.380000014</v>
      </c>
      <c r="G330" s="6">
        <f t="shared" si="64"/>
        <v>100000</v>
      </c>
      <c r="H330" s="23">
        <f t="shared" si="65"/>
        <v>0.18331314999999992</v>
      </c>
      <c r="I330" s="31">
        <f t="shared" si="60"/>
        <v>1.0012709711733334</v>
      </c>
      <c r="J330" s="16">
        <f t="shared" si="66"/>
        <v>462.43321656373911</v>
      </c>
      <c r="K330" s="24" t="s">
        <v>353</v>
      </c>
      <c r="L330" s="25">
        <f t="shared" ref="L330:L393" si="67">DATE(YEAR(L329),MONTH(L329)+1,1)</f>
        <v>56674</v>
      </c>
      <c r="M330" s="26">
        <f t="shared" ref="M330:M393" si="68">MIN($M$5,-N329-O329)</f>
        <v>0</v>
      </c>
      <c r="N330" s="27">
        <f t="shared" ref="N330:N393" si="69">M330+N329+O329</f>
        <v>0</v>
      </c>
      <c r="O330" s="27">
        <f t="shared" ref="O330:O393" si="70">N330*$M$6/12</f>
        <v>0</v>
      </c>
    </row>
    <row r="331" spans="1:15" ht="13.2" x14ac:dyDescent="0.25">
      <c r="A331" s="13" t="s">
        <v>354</v>
      </c>
      <c r="B331" s="17">
        <f t="shared" si="61"/>
        <v>55853</v>
      </c>
      <c r="C331" s="5">
        <f>125</f>
        <v>125</v>
      </c>
      <c r="D331" s="6">
        <f t="shared" si="62"/>
        <v>116787.62999999999</v>
      </c>
      <c r="E331" s="6">
        <f t="shared" si="63"/>
        <v>10.636852194444444</v>
      </c>
      <c r="F331" s="6">
        <f>SUM($D$8:D331)</f>
        <v>24507577.010000013</v>
      </c>
      <c r="G331" s="6">
        <f t="shared" si="64"/>
        <v>100000</v>
      </c>
      <c r="H331" s="23">
        <f t="shared" si="65"/>
        <v>0.18393814999999991</v>
      </c>
      <c r="I331" s="31">
        <f t="shared" si="60"/>
        <v>1.0012753045066667</v>
      </c>
      <c r="J331" s="16">
        <f t="shared" si="66"/>
        <v>463.75479780355363</v>
      </c>
      <c r="K331" s="24" t="s">
        <v>354</v>
      </c>
      <c r="L331" s="25">
        <f t="shared" si="67"/>
        <v>56705</v>
      </c>
      <c r="M331" s="26">
        <f t="shared" si="68"/>
        <v>0</v>
      </c>
      <c r="N331" s="27">
        <f t="shared" si="69"/>
        <v>0</v>
      </c>
      <c r="O331" s="27">
        <f t="shared" si="70"/>
        <v>0</v>
      </c>
    </row>
    <row r="332" spans="1:15" ht="13.2" x14ac:dyDescent="0.25">
      <c r="A332" s="13" t="s">
        <v>355</v>
      </c>
      <c r="B332" s="17">
        <f t="shared" si="61"/>
        <v>55883</v>
      </c>
      <c r="C332" s="5">
        <f>125</f>
        <v>125</v>
      </c>
      <c r="D332" s="6">
        <f t="shared" si="62"/>
        <v>116912.62999999999</v>
      </c>
      <c r="E332" s="6">
        <f t="shared" si="63"/>
        <v>11.610082444444444</v>
      </c>
      <c r="F332" s="6">
        <f>SUM($D$8:D332)</f>
        <v>24624489.640000012</v>
      </c>
      <c r="G332" s="6">
        <f t="shared" si="64"/>
        <v>100000</v>
      </c>
      <c r="H332" s="23">
        <f t="shared" si="65"/>
        <v>0.1845631499999999</v>
      </c>
      <c r="I332" s="31">
        <f t="shared" si="60"/>
        <v>1.00127963784</v>
      </c>
      <c r="J332" s="16">
        <f t="shared" si="66"/>
        <v>465.07287514753415</v>
      </c>
      <c r="K332" s="24" t="s">
        <v>355</v>
      </c>
      <c r="L332" s="25">
        <f t="shared" si="67"/>
        <v>56735</v>
      </c>
      <c r="M332" s="26">
        <f t="shared" si="68"/>
        <v>0</v>
      </c>
      <c r="N332" s="27">
        <f t="shared" si="69"/>
        <v>0</v>
      </c>
      <c r="O332" s="27">
        <f t="shared" si="70"/>
        <v>0</v>
      </c>
    </row>
    <row r="333" spans="1:15" ht="13.2" x14ac:dyDescent="0.25">
      <c r="A333" s="13" t="s">
        <v>356</v>
      </c>
      <c r="B333" s="17">
        <f t="shared" si="61"/>
        <v>55914</v>
      </c>
      <c r="C333" s="5">
        <f>125</f>
        <v>125</v>
      </c>
      <c r="D333" s="6">
        <f t="shared" si="62"/>
        <v>117049.23999999999</v>
      </c>
      <c r="E333" s="6">
        <f t="shared" si="63"/>
        <v>0.97436866666666666</v>
      </c>
      <c r="F333" s="6">
        <f>SUM($D$8:D333)</f>
        <v>24741538.88000001</v>
      </c>
      <c r="G333" s="6">
        <f t="shared" si="64"/>
        <v>100000</v>
      </c>
      <c r="H333" s="23">
        <f t="shared" si="65"/>
        <v>0.18524619999999992</v>
      </c>
      <c r="I333" s="31">
        <f t="shared" si="60"/>
        <v>1.0012843736533332</v>
      </c>
      <c r="J333" s="16">
        <f t="shared" si="66"/>
        <v>466.38777776456624</v>
      </c>
      <c r="K333" s="24" t="s">
        <v>356</v>
      </c>
      <c r="L333" s="25">
        <f t="shared" si="67"/>
        <v>56766</v>
      </c>
      <c r="M333" s="26">
        <f t="shared" si="68"/>
        <v>0</v>
      </c>
      <c r="N333" s="27">
        <f t="shared" si="69"/>
        <v>0</v>
      </c>
      <c r="O333" s="27">
        <f t="shared" si="70"/>
        <v>0</v>
      </c>
    </row>
    <row r="334" spans="1:15" ht="13.2" x14ac:dyDescent="0.25">
      <c r="A334" s="13" t="s">
        <v>357</v>
      </c>
      <c r="B334" s="17">
        <f t="shared" si="61"/>
        <v>55943</v>
      </c>
      <c r="C334" s="5">
        <f>125</f>
        <v>125</v>
      </c>
      <c r="D334" s="6">
        <f t="shared" si="62"/>
        <v>117174.23999999999</v>
      </c>
      <c r="E334" s="6">
        <f t="shared" si="63"/>
        <v>1.9498484444444444</v>
      </c>
      <c r="F334" s="6">
        <f>SUM($D$8:D334)</f>
        <v>24858713.120000008</v>
      </c>
      <c r="G334" s="6">
        <f t="shared" si="64"/>
        <v>100000</v>
      </c>
      <c r="H334" s="23">
        <f t="shared" si="65"/>
        <v>0.1858711999999999</v>
      </c>
      <c r="I334" s="31">
        <f t="shared" ref="I334:I397" si="71">1-64*($M$5-0.004*$C$2)/$C$2*H334</f>
        <v>1.0012887069866667</v>
      </c>
      <c r="J334" s="16">
        <f t="shared" si="66"/>
        <v>467.69901199885311</v>
      </c>
      <c r="K334" s="24" t="s">
        <v>357</v>
      </c>
      <c r="L334" s="25">
        <f t="shared" si="67"/>
        <v>56796</v>
      </c>
      <c r="M334" s="26">
        <f t="shared" si="68"/>
        <v>0</v>
      </c>
      <c r="N334" s="27">
        <f t="shared" si="69"/>
        <v>0</v>
      </c>
      <c r="O334" s="27">
        <f t="shared" si="70"/>
        <v>0</v>
      </c>
    </row>
    <row r="335" spans="1:15" ht="13.2" x14ac:dyDescent="0.25">
      <c r="A335" s="13" t="s">
        <v>358</v>
      </c>
      <c r="B335" s="17">
        <f t="shared" si="61"/>
        <v>55973</v>
      </c>
      <c r="C335" s="5">
        <f>125</f>
        <v>125</v>
      </c>
      <c r="D335" s="6">
        <f t="shared" si="62"/>
        <v>117299.23999999999</v>
      </c>
      <c r="E335" s="6">
        <f t="shared" si="63"/>
        <v>2.9263004444444443</v>
      </c>
      <c r="F335" s="6">
        <f>SUM($D$8:D335)</f>
        <v>24976012.360000007</v>
      </c>
      <c r="G335" s="6">
        <f t="shared" si="64"/>
        <v>100000</v>
      </c>
      <c r="H335" s="23">
        <f t="shared" si="65"/>
        <v>0.18649619999999989</v>
      </c>
      <c r="I335" s="31">
        <f t="shared" si="71"/>
        <v>1.00129304032</v>
      </c>
      <c r="J335" s="16">
        <f t="shared" si="66"/>
        <v>469.00677644414418</v>
      </c>
      <c r="K335" s="24" t="s">
        <v>358</v>
      </c>
      <c r="L335" s="25">
        <f t="shared" si="67"/>
        <v>56827</v>
      </c>
      <c r="M335" s="26">
        <f t="shared" si="68"/>
        <v>0</v>
      </c>
      <c r="N335" s="27">
        <f t="shared" si="69"/>
        <v>0</v>
      </c>
      <c r="O335" s="27">
        <f t="shared" si="70"/>
        <v>0</v>
      </c>
    </row>
    <row r="336" spans="1:15" ht="13.2" x14ac:dyDescent="0.25">
      <c r="A336" s="13" t="s">
        <v>359</v>
      </c>
      <c r="B336" s="17">
        <f t="shared" si="61"/>
        <v>56004</v>
      </c>
      <c r="C336" s="5">
        <f>125</f>
        <v>125</v>
      </c>
      <c r="D336" s="6">
        <f t="shared" si="62"/>
        <v>117424.23999999999</v>
      </c>
      <c r="E336" s="6">
        <f t="shared" si="63"/>
        <v>3.903794111111111</v>
      </c>
      <c r="F336" s="6">
        <f>SUM($D$8:D336)</f>
        <v>25093436.600000005</v>
      </c>
      <c r="G336" s="6">
        <f t="shared" si="64"/>
        <v>100000</v>
      </c>
      <c r="H336" s="23">
        <f t="shared" si="65"/>
        <v>0.18712119999999988</v>
      </c>
      <c r="I336" s="31">
        <f t="shared" si="71"/>
        <v>1.0012973736533333</v>
      </c>
      <c r="J336" s="16">
        <f t="shared" si="66"/>
        <v>470.31108270554847</v>
      </c>
      <c r="K336" s="24" t="s">
        <v>359</v>
      </c>
      <c r="L336" s="25">
        <f t="shared" si="67"/>
        <v>56858</v>
      </c>
      <c r="M336" s="26">
        <f t="shared" si="68"/>
        <v>0</v>
      </c>
      <c r="N336" s="27">
        <f t="shared" si="69"/>
        <v>0</v>
      </c>
      <c r="O336" s="27">
        <f t="shared" si="70"/>
        <v>0</v>
      </c>
    </row>
    <row r="337" spans="1:15" ht="13.2" x14ac:dyDescent="0.25">
      <c r="A337" s="13" t="s">
        <v>360</v>
      </c>
      <c r="B337" s="17">
        <f t="shared" si="61"/>
        <v>56034</v>
      </c>
      <c r="C337" s="5">
        <f>125</f>
        <v>125</v>
      </c>
      <c r="D337" s="6">
        <f t="shared" si="62"/>
        <v>117549.23999999999</v>
      </c>
      <c r="E337" s="6">
        <f t="shared" si="63"/>
        <v>4.8823294444444443</v>
      </c>
      <c r="F337" s="6">
        <f>SUM($D$8:D337)</f>
        <v>25210985.840000004</v>
      </c>
      <c r="G337" s="6">
        <f t="shared" si="64"/>
        <v>100000</v>
      </c>
      <c r="H337" s="23">
        <f t="shared" si="65"/>
        <v>0.18774619999999997</v>
      </c>
      <c r="I337" s="31">
        <f t="shared" si="71"/>
        <v>1.0013017069866668</v>
      </c>
      <c r="J337" s="16">
        <f t="shared" si="66"/>
        <v>471.61194234303758</v>
      </c>
      <c r="K337" s="24" t="s">
        <v>360</v>
      </c>
      <c r="L337" s="25">
        <f t="shared" si="67"/>
        <v>56888</v>
      </c>
      <c r="M337" s="26">
        <f t="shared" si="68"/>
        <v>0</v>
      </c>
      <c r="N337" s="27">
        <f t="shared" si="69"/>
        <v>0</v>
      </c>
      <c r="O337" s="27">
        <f t="shared" si="70"/>
        <v>0</v>
      </c>
    </row>
    <row r="338" spans="1:15" ht="13.2" x14ac:dyDescent="0.25">
      <c r="A338" s="13" t="s">
        <v>361</v>
      </c>
      <c r="B338" s="17">
        <f t="shared" si="61"/>
        <v>56065</v>
      </c>
      <c r="C338" s="5">
        <f>125</f>
        <v>125</v>
      </c>
      <c r="D338" s="6">
        <f t="shared" si="62"/>
        <v>117674.23999999999</v>
      </c>
      <c r="E338" s="6">
        <f t="shared" si="63"/>
        <v>5.8619064444444442</v>
      </c>
      <c r="F338" s="6">
        <f>SUM($D$8:D338)</f>
        <v>25328660.080000002</v>
      </c>
      <c r="G338" s="6">
        <f t="shared" si="64"/>
        <v>100000</v>
      </c>
      <c r="H338" s="23">
        <f t="shared" si="65"/>
        <v>0.18837119999999996</v>
      </c>
      <c r="I338" s="31">
        <f t="shared" si="71"/>
        <v>1.00130604032</v>
      </c>
      <c r="J338" s="16">
        <f t="shared" si="66"/>
        <v>472.90936687163509</v>
      </c>
      <c r="K338" s="24" t="s">
        <v>361</v>
      </c>
      <c r="L338" s="25">
        <f t="shared" si="67"/>
        <v>56919</v>
      </c>
      <c r="M338" s="26">
        <f t="shared" si="68"/>
        <v>0</v>
      </c>
      <c r="N338" s="27">
        <f t="shared" si="69"/>
        <v>0</v>
      </c>
      <c r="O338" s="27">
        <f t="shared" si="70"/>
        <v>0</v>
      </c>
    </row>
    <row r="339" spans="1:15" ht="13.2" x14ac:dyDescent="0.25">
      <c r="A339" s="13" t="s">
        <v>362</v>
      </c>
      <c r="B339" s="17">
        <f t="shared" si="61"/>
        <v>56095</v>
      </c>
      <c r="C339" s="5">
        <f>125</f>
        <v>125</v>
      </c>
      <c r="D339" s="6">
        <f t="shared" si="62"/>
        <v>117799.23999999999</v>
      </c>
      <c r="E339" s="6">
        <f t="shared" si="63"/>
        <v>6.8425251111111107</v>
      </c>
      <c r="F339" s="6">
        <f>SUM($D$8:D339)</f>
        <v>25446459.32</v>
      </c>
      <c r="G339" s="6">
        <f t="shared" si="64"/>
        <v>100000</v>
      </c>
      <c r="H339" s="23">
        <f t="shared" si="65"/>
        <v>0.18899619999999995</v>
      </c>
      <c r="I339" s="31">
        <f t="shared" si="71"/>
        <v>1.0013103736533333</v>
      </c>
      <c r="J339" s="16">
        <f t="shared" si="66"/>
        <v>474.20336776160599</v>
      </c>
      <c r="K339" s="24" t="s">
        <v>362</v>
      </c>
      <c r="L339" s="25">
        <f t="shared" si="67"/>
        <v>56949</v>
      </c>
      <c r="M339" s="26">
        <f t="shared" si="68"/>
        <v>0</v>
      </c>
      <c r="N339" s="27">
        <f t="shared" si="69"/>
        <v>0</v>
      </c>
      <c r="O339" s="27">
        <f t="shared" si="70"/>
        <v>0</v>
      </c>
    </row>
    <row r="340" spans="1:15" ht="13.2" x14ac:dyDescent="0.25">
      <c r="A340" s="13" t="s">
        <v>363</v>
      </c>
      <c r="B340" s="17">
        <f t="shared" si="61"/>
        <v>56126</v>
      </c>
      <c r="C340" s="5">
        <f>125</f>
        <v>125</v>
      </c>
      <c r="D340" s="6">
        <f t="shared" si="62"/>
        <v>117924.23999999999</v>
      </c>
      <c r="E340" s="6">
        <f t="shared" si="63"/>
        <v>7.8241854444444439</v>
      </c>
      <c r="F340" s="6">
        <f>SUM($D$8:D340)</f>
        <v>25564383.559999999</v>
      </c>
      <c r="G340" s="6">
        <f t="shared" si="64"/>
        <v>100000</v>
      </c>
      <c r="H340" s="23">
        <f t="shared" si="65"/>
        <v>0.18962119999999993</v>
      </c>
      <c r="I340" s="31">
        <f t="shared" si="71"/>
        <v>1.0013147069866666</v>
      </c>
      <c r="J340" s="16">
        <f t="shared" si="66"/>
        <v>475.49395643864602</v>
      </c>
      <c r="K340" s="24" t="s">
        <v>363</v>
      </c>
      <c r="L340" s="25">
        <f t="shared" si="67"/>
        <v>56980</v>
      </c>
      <c r="M340" s="26">
        <f t="shared" si="68"/>
        <v>0</v>
      </c>
      <c r="N340" s="27">
        <f t="shared" si="69"/>
        <v>0</v>
      </c>
      <c r="O340" s="27">
        <f t="shared" si="70"/>
        <v>0</v>
      </c>
    </row>
    <row r="341" spans="1:15" ht="13.2" x14ac:dyDescent="0.25">
      <c r="A341" s="13" t="s">
        <v>364</v>
      </c>
      <c r="B341" s="17">
        <f t="shared" si="61"/>
        <v>56157</v>
      </c>
      <c r="C341" s="5">
        <f>125</f>
        <v>125</v>
      </c>
      <c r="D341" s="6">
        <f t="shared" si="62"/>
        <v>118049.23999999999</v>
      </c>
      <c r="E341" s="6">
        <f t="shared" si="63"/>
        <v>8.8068874444444436</v>
      </c>
      <c r="F341" s="6">
        <f>SUM($D$8:D341)</f>
        <v>25682432.799999997</v>
      </c>
      <c r="G341" s="6">
        <f t="shared" si="64"/>
        <v>100000</v>
      </c>
      <c r="H341" s="23">
        <f t="shared" si="65"/>
        <v>0.19024619999999992</v>
      </c>
      <c r="I341" s="31">
        <f t="shared" si="71"/>
        <v>1.0013190403200001</v>
      </c>
      <c r="J341" s="16">
        <f t="shared" si="66"/>
        <v>476.78114428406911</v>
      </c>
      <c r="K341" s="24" t="s">
        <v>364</v>
      </c>
      <c r="L341" s="25">
        <f t="shared" si="67"/>
        <v>57011</v>
      </c>
      <c r="M341" s="26">
        <f t="shared" si="68"/>
        <v>0</v>
      </c>
      <c r="N341" s="27">
        <f t="shared" si="69"/>
        <v>0</v>
      </c>
      <c r="O341" s="27">
        <f t="shared" si="70"/>
        <v>0</v>
      </c>
    </row>
    <row r="342" spans="1:15" ht="13.2" x14ac:dyDescent="0.25">
      <c r="A342" s="13" t="s">
        <v>365</v>
      </c>
      <c r="B342" s="17">
        <f t="shared" si="61"/>
        <v>56187</v>
      </c>
      <c r="C342" s="5">
        <f>125</f>
        <v>125</v>
      </c>
      <c r="D342" s="6">
        <f t="shared" si="62"/>
        <v>118174.23999999999</v>
      </c>
      <c r="E342" s="6">
        <f t="shared" si="63"/>
        <v>9.7906311111111108</v>
      </c>
      <c r="F342" s="6">
        <f>SUM($D$8:D342)</f>
        <v>25800607.039999995</v>
      </c>
      <c r="G342" s="6">
        <f t="shared" si="64"/>
        <v>100000</v>
      </c>
      <c r="H342" s="23">
        <f t="shared" si="65"/>
        <v>0.19087119999999991</v>
      </c>
      <c r="I342" s="31">
        <f t="shared" si="71"/>
        <v>1.0013233736533333</v>
      </c>
      <c r="J342" s="16">
        <f t="shared" si="66"/>
        <v>478.06494263499417</v>
      </c>
      <c r="K342" s="24" t="s">
        <v>365</v>
      </c>
      <c r="L342" s="25">
        <f t="shared" si="67"/>
        <v>57040</v>
      </c>
      <c r="M342" s="26">
        <f t="shared" si="68"/>
        <v>0</v>
      </c>
      <c r="N342" s="27">
        <f t="shared" si="69"/>
        <v>0</v>
      </c>
      <c r="O342" s="27">
        <f t="shared" si="70"/>
        <v>0</v>
      </c>
    </row>
    <row r="343" spans="1:15" ht="13.2" x14ac:dyDescent="0.25">
      <c r="A343" s="13" t="s">
        <v>366</v>
      </c>
      <c r="B343" s="17">
        <f t="shared" si="61"/>
        <v>56218</v>
      </c>
      <c r="C343" s="5">
        <f>125</f>
        <v>125</v>
      </c>
      <c r="D343" s="6">
        <f t="shared" si="62"/>
        <v>118299.23999999999</v>
      </c>
      <c r="E343" s="6">
        <f t="shared" si="63"/>
        <v>10.775416444444444</v>
      </c>
      <c r="F343" s="6">
        <f>SUM($D$8:D343)</f>
        <v>25918906.279999994</v>
      </c>
      <c r="G343" s="6">
        <f t="shared" si="64"/>
        <v>100000</v>
      </c>
      <c r="H343" s="23">
        <f t="shared" si="65"/>
        <v>0.19149619999999989</v>
      </c>
      <c r="I343" s="31">
        <f t="shared" si="71"/>
        <v>1.0013277069866666</v>
      </c>
      <c r="J343" s="16">
        <f t="shared" si="66"/>
        <v>479.34536278453186</v>
      </c>
      <c r="K343" s="24" t="s">
        <v>366</v>
      </c>
      <c r="L343" s="25">
        <f t="shared" si="67"/>
        <v>57071</v>
      </c>
      <c r="M343" s="26">
        <f t="shared" si="68"/>
        <v>0</v>
      </c>
      <c r="N343" s="27">
        <f t="shared" si="69"/>
        <v>0</v>
      </c>
      <c r="O343" s="27">
        <f t="shared" si="70"/>
        <v>0</v>
      </c>
    </row>
    <row r="344" spans="1:15" ht="13.2" x14ac:dyDescent="0.25">
      <c r="A344" s="13" t="s">
        <v>367</v>
      </c>
      <c r="B344" s="17">
        <f t="shared" si="61"/>
        <v>56248</v>
      </c>
      <c r="C344" s="5">
        <f>125</f>
        <v>125</v>
      </c>
      <c r="D344" s="6">
        <f t="shared" si="62"/>
        <v>118424.23999999999</v>
      </c>
      <c r="E344" s="6">
        <f t="shared" si="63"/>
        <v>11.761243444444444</v>
      </c>
      <c r="F344" s="6">
        <f>SUM($D$8:D344)</f>
        <v>26037330.519999992</v>
      </c>
      <c r="G344" s="6">
        <f t="shared" si="64"/>
        <v>100000</v>
      </c>
      <c r="H344" s="23">
        <f t="shared" si="65"/>
        <v>0.19212119999999988</v>
      </c>
      <c r="I344" s="31">
        <f t="shared" si="71"/>
        <v>1.0013320403199999</v>
      </c>
      <c r="J344" s="16">
        <f t="shared" si="66"/>
        <v>480.62241598197028</v>
      </c>
      <c r="K344" s="24" t="s">
        <v>367</v>
      </c>
      <c r="L344" s="25">
        <f t="shared" si="67"/>
        <v>57101</v>
      </c>
      <c r="M344" s="26">
        <f t="shared" si="68"/>
        <v>0</v>
      </c>
      <c r="N344" s="27">
        <f t="shared" si="69"/>
        <v>0</v>
      </c>
      <c r="O344" s="27">
        <f t="shared" si="70"/>
        <v>0</v>
      </c>
    </row>
    <row r="345" spans="1:15" ht="13.2" x14ac:dyDescent="0.25">
      <c r="A345" s="13" t="s">
        <v>368</v>
      </c>
      <c r="B345" s="17">
        <f t="shared" si="61"/>
        <v>56279</v>
      </c>
      <c r="C345" s="5">
        <f>125</f>
        <v>125</v>
      </c>
      <c r="D345" s="6">
        <f t="shared" si="62"/>
        <v>118560.99999999999</v>
      </c>
      <c r="E345" s="6">
        <f t="shared" si="63"/>
        <v>0.98696666666666644</v>
      </c>
      <c r="F345" s="6">
        <f>SUM($D$8:D345)</f>
        <v>26155891.519999992</v>
      </c>
      <c r="G345" s="6">
        <f t="shared" si="64"/>
        <v>100000</v>
      </c>
      <c r="H345" s="23">
        <f t="shared" si="65"/>
        <v>0.19280499999999989</v>
      </c>
      <c r="I345" s="31">
        <f t="shared" si="71"/>
        <v>1.0013367813333334</v>
      </c>
      <c r="J345" s="16">
        <f t="shared" si="66"/>
        <v>481.89643554075212</v>
      </c>
      <c r="K345" s="24" t="s">
        <v>368</v>
      </c>
      <c r="L345" s="25">
        <f t="shared" si="67"/>
        <v>57132</v>
      </c>
      <c r="M345" s="26">
        <f t="shared" si="68"/>
        <v>0</v>
      </c>
      <c r="N345" s="27">
        <f t="shared" si="69"/>
        <v>0</v>
      </c>
      <c r="O345" s="27">
        <f t="shared" si="70"/>
        <v>0</v>
      </c>
    </row>
    <row r="346" spans="1:15" ht="13.2" x14ac:dyDescent="0.25">
      <c r="A346" s="13" t="s">
        <v>369</v>
      </c>
      <c r="B346" s="17">
        <f t="shared" si="61"/>
        <v>56308</v>
      </c>
      <c r="C346" s="5">
        <f>125</f>
        <v>125</v>
      </c>
      <c r="D346" s="6">
        <f t="shared" si="62"/>
        <v>118685.99999999999</v>
      </c>
      <c r="E346" s="6">
        <f t="shared" si="63"/>
        <v>1.9750444444444442</v>
      </c>
      <c r="F346" s="6">
        <f>SUM($D$8:D346)</f>
        <v>26274577.519999992</v>
      </c>
      <c r="G346" s="6">
        <f t="shared" si="64"/>
        <v>100000</v>
      </c>
      <c r="H346" s="23">
        <f t="shared" si="65"/>
        <v>0.19342999999999988</v>
      </c>
      <c r="I346" s="31">
        <f t="shared" si="71"/>
        <v>1.0013411146666666</v>
      </c>
      <c r="J346" s="16">
        <f t="shared" si="66"/>
        <v>483.16691390677261</v>
      </c>
      <c r="K346" s="24" t="s">
        <v>369</v>
      </c>
      <c r="L346" s="25">
        <f t="shared" si="67"/>
        <v>57162</v>
      </c>
      <c r="M346" s="26">
        <f t="shared" si="68"/>
        <v>0</v>
      </c>
      <c r="N346" s="27">
        <f t="shared" si="69"/>
        <v>0</v>
      </c>
      <c r="O346" s="27">
        <f t="shared" si="70"/>
        <v>0</v>
      </c>
    </row>
    <row r="347" spans="1:15" ht="13.2" x14ac:dyDescent="0.25">
      <c r="A347" s="13" t="s">
        <v>370</v>
      </c>
      <c r="B347" s="17">
        <f t="shared" si="61"/>
        <v>56338</v>
      </c>
      <c r="C347" s="5">
        <f>125</f>
        <v>125</v>
      </c>
      <c r="D347" s="6">
        <f t="shared" si="62"/>
        <v>118810.99999999999</v>
      </c>
      <c r="E347" s="6">
        <f t="shared" si="63"/>
        <v>2.9640944444444441</v>
      </c>
      <c r="F347" s="6">
        <f>SUM($D$8:D347)</f>
        <v>26393388.519999992</v>
      </c>
      <c r="G347" s="6">
        <f t="shared" si="64"/>
        <v>100000</v>
      </c>
      <c r="H347" s="23">
        <f t="shared" si="65"/>
        <v>0.19405499999999987</v>
      </c>
      <c r="I347" s="31">
        <f t="shared" si="71"/>
        <v>1.0013454479999999</v>
      </c>
      <c r="J347" s="16">
        <f t="shared" si="66"/>
        <v>484.43405788468061</v>
      </c>
      <c r="K347" s="24" t="s">
        <v>370</v>
      </c>
      <c r="L347" s="25">
        <f t="shared" si="67"/>
        <v>57193</v>
      </c>
      <c r="M347" s="26">
        <f t="shared" si="68"/>
        <v>0</v>
      </c>
      <c r="N347" s="27">
        <f t="shared" si="69"/>
        <v>0</v>
      </c>
      <c r="O347" s="27">
        <f t="shared" si="70"/>
        <v>0</v>
      </c>
    </row>
    <row r="348" spans="1:15" ht="13.2" x14ac:dyDescent="0.25">
      <c r="A348" s="13" t="s">
        <v>371</v>
      </c>
      <c r="B348" s="17">
        <f t="shared" si="61"/>
        <v>56369</v>
      </c>
      <c r="C348" s="5">
        <f>125</f>
        <v>125</v>
      </c>
      <c r="D348" s="6">
        <f t="shared" si="62"/>
        <v>118935.99999999999</v>
      </c>
      <c r="E348" s="6">
        <f t="shared" si="63"/>
        <v>3.9541861111111105</v>
      </c>
      <c r="F348" s="6">
        <f>SUM($D$8:D348)</f>
        <v>26512324.519999992</v>
      </c>
      <c r="G348" s="6">
        <f t="shared" si="64"/>
        <v>100000</v>
      </c>
      <c r="H348" s="23">
        <f t="shared" si="65"/>
        <v>0.19467999999999985</v>
      </c>
      <c r="I348" s="31">
        <f t="shared" si="71"/>
        <v>1.0013497813333334</v>
      </c>
      <c r="J348" s="16">
        <f t="shared" si="66"/>
        <v>485.69787855649997</v>
      </c>
      <c r="K348" s="24" t="s">
        <v>371</v>
      </c>
      <c r="L348" s="25">
        <f t="shared" si="67"/>
        <v>57224</v>
      </c>
      <c r="M348" s="26">
        <f t="shared" si="68"/>
        <v>0</v>
      </c>
      <c r="N348" s="27">
        <f t="shared" si="69"/>
        <v>0</v>
      </c>
      <c r="O348" s="27">
        <f t="shared" si="70"/>
        <v>0</v>
      </c>
    </row>
    <row r="349" spans="1:15" ht="13.2" x14ac:dyDescent="0.25">
      <c r="A349" s="13" t="s">
        <v>372</v>
      </c>
      <c r="B349" s="17">
        <f t="shared" ref="B349:B412" si="72">DATE(YEAR(B348),MONTH(B348)+1,IF(MONTH(B348)=1,28,30))</f>
        <v>56399</v>
      </c>
      <c r="C349" s="5">
        <f>125</f>
        <v>125</v>
      </c>
      <c r="D349" s="6">
        <f t="shared" ref="D349:D412" si="73">C349+D348+IF(MONTH(B349)=1,ROUND(E348,2),0)</f>
        <v>119060.99999999999</v>
      </c>
      <c r="E349" s="6">
        <f t="shared" ref="E349:E412" si="74">MAX(0,IF(MONTH(B349)=1,0,E348)+(D349-C349)*$C$5*30/360+C349*$C$5*(30-DAY(B349))/360)</f>
        <v>4.9453194444444435</v>
      </c>
      <c r="F349" s="6">
        <f>SUM($D$8:D349)</f>
        <v>26631385.519999992</v>
      </c>
      <c r="G349" s="6">
        <f t="shared" ref="G349:G412" si="75">MAX($C$2-D349,50%*$C$2)</f>
        <v>100000</v>
      </c>
      <c r="H349" s="23">
        <f t="shared" ref="H349:H412" si="76">D349/$C$2-$H$3</f>
        <v>0.19530499999999995</v>
      </c>
      <c r="I349" s="31">
        <f t="shared" si="71"/>
        <v>1.0013541146666667</v>
      </c>
      <c r="J349" s="16">
        <f t="shared" ref="J349:J412" si="77">(200*$M$5*I349)/(G349/750+$H$2*G349*G349/(F349+3*G349))</f>
        <v>486.95838696130431</v>
      </c>
      <c r="K349" s="24" t="s">
        <v>372</v>
      </c>
      <c r="L349" s="25">
        <f t="shared" si="67"/>
        <v>57254</v>
      </c>
      <c r="M349" s="26">
        <f t="shared" si="68"/>
        <v>0</v>
      </c>
      <c r="N349" s="27">
        <f t="shared" si="69"/>
        <v>0</v>
      </c>
      <c r="O349" s="27">
        <f t="shared" si="70"/>
        <v>0</v>
      </c>
    </row>
    <row r="350" spans="1:15" ht="13.2" x14ac:dyDescent="0.25">
      <c r="A350" s="13" t="s">
        <v>373</v>
      </c>
      <c r="B350" s="17">
        <f t="shared" si="72"/>
        <v>56430</v>
      </c>
      <c r="C350" s="5">
        <f>125</f>
        <v>125</v>
      </c>
      <c r="D350" s="6">
        <f t="shared" si="73"/>
        <v>119185.99999999999</v>
      </c>
      <c r="E350" s="6">
        <f t="shared" si="74"/>
        <v>5.9374944444444431</v>
      </c>
      <c r="F350" s="6">
        <f>SUM($D$8:D350)</f>
        <v>26750571.519999992</v>
      </c>
      <c r="G350" s="6">
        <f t="shared" si="75"/>
        <v>100000</v>
      </c>
      <c r="H350" s="23">
        <f t="shared" si="76"/>
        <v>0.19592999999999994</v>
      </c>
      <c r="I350" s="31">
        <f t="shared" si="71"/>
        <v>1.001358448</v>
      </c>
      <c r="J350" s="16">
        <f t="shared" si="77"/>
        <v>488.21559409540015</v>
      </c>
      <c r="K350" s="24" t="s">
        <v>373</v>
      </c>
      <c r="L350" s="25">
        <f t="shared" si="67"/>
        <v>57285</v>
      </c>
      <c r="M350" s="26">
        <f t="shared" si="68"/>
        <v>0</v>
      </c>
      <c r="N350" s="27">
        <f t="shared" si="69"/>
        <v>0</v>
      </c>
      <c r="O350" s="27">
        <f t="shared" si="70"/>
        <v>0</v>
      </c>
    </row>
    <row r="351" spans="1:15" ht="13.2" x14ac:dyDescent="0.25">
      <c r="A351" s="13" t="s">
        <v>374</v>
      </c>
      <c r="B351" s="17">
        <f t="shared" si="72"/>
        <v>56460</v>
      </c>
      <c r="C351" s="5">
        <f>125</f>
        <v>125</v>
      </c>
      <c r="D351" s="6">
        <f t="shared" si="73"/>
        <v>119310.99999999999</v>
      </c>
      <c r="E351" s="6">
        <f t="shared" si="74"/>
        <v>6.9307111111111102</v>
      </c>
      <c r="F351" s="6">
        <f>SUM($D$8:D351)</f>
        <v>26869882.519999992</v>
      </c>
      <c r="G351" s="6">
        <f t="shared" si="75"/>
        <v>100000</v>
      </c>
      <c r="H351" s="23">
        <f t="shared" si="76"/>
        <v>0.19655499999999992</v>
      </c>
      <c r="I351" s="31">
        <f t="shared" si="71"/>
        <v>1.0013627813333332</v>
      </c>
      <c r="J351" s="16">
        <f t="shared" si="77"/>
        <v>489.46951091250548</v>
      </c>
      <c r="K351" s="24" t="s">
        <v>374</v>
      </c>
      <c r="L351" s="25">
        <f t="shared" si="67"/>
        <v>57315</v>
      </c>
      <c r="M351" s="26">
        <f t="shared" si="68"/>
        <v>0</v>
      </c>
      <c r="N351" s="27">
        <f t="shared" si="69"/>
        <v>0</v>
      </c>
      <c r="O351" s="27">
        <f t="shared" si="70"/>
        <v>0</v>
      </c>
    </row>
    <row r="352" spans="1:15" ht="13.2" x14ac:dyDescent="0.25">
      <c r="A352" s="13" t="s">
        <v>375</v>
      </c>
      <c r="B352" s="17">
        <f t="shared" si="72"/>
        <v>56491</v>
      </c>
      <c r="C352" s="5">
        <f>125</f>
        <v>125</v>
      </c>
      <c r="D352" s="6">
        <f t="shared" si="73"/>
        <v>119435.99999999999</v>
      </c>
      <c r="E352" s="6">
        <f t="shared" si="74"/>
        <v>7.9249694444444438</v>
      </c>
      <c r="F352" s="6">
        <f>SUM($D$8:D352)</f>
        <v>26989318.519999992</v>
      </c>
      <c r="G352" s="6">
        <f t="shared" si="75"/>
        <v>100000</v>
      </c>
      <c r="H352" s="23">
        <f t="shared" si="76"/>
        <v>0.19717999999999991</v>
      </c>
      <c r="I352" s="31">
        <f t="shared" si="71"/>
        <v>1.0013671146666667</v>
      </c>
      <c r="J352" s="16">
        <f t="shared" si="77"/>
        <v>490.72014832393108</v>
      </c>
      <c r="K352" s="24" t="s">
        <v>375</v>
      </c>
      <c r="L352" s="25">
        <f t="shared" si="67"/>
        <v>57346</v>
      </c>
      <c r="M352" s="26">
        <f t="shared" si="68"/>
        <v>0</v>
      </c>
      <c r="N352" s="27">
        <f t="shared" si="69"/>
        <v>0</v>
      </c>
      <c r="O352" s="27">
        <f t="shared" si="70"/>
        <v>0</v>
      </c>
    </row>
    <row r="353" spans="1:15" ht="13.2" x14ac:dyDescent="0.25">
      <c r="A353" s="13" t="s">
        <v>376</v>
      </c>
      <c r="B353" s="17">
        <f t="shared" si="72"/>
        <v>56522</v>
      </c>
      <c r="C353" s="5">
        <f>125</f>
        <v>125</v>
      </c>
      <c r="D353" s="6">
        <f t="shared" si="73"/>
        <v>119560.99999999999</v>
      </c>
      <c r="E353" s="6">
        <f t="shared" si="74"/>
        <v>8.9202694444444433</v>
      </c>
      <c r="F353" s="6">
        <f>SUM($D$8:D353)</f>
        <v>27108879.519999992</v>
      </c>
      <c r="G353" s="6">
        <f t="shared" si="75"/>
        <v>100000</v>
      </c>
      <c r="H353" s="23">
        <f t="shared" si="76"/>
        <v>0.1978049999999999</v>
      </c>
      <c r="I353" s="31">
        <f t="shared" si="71"/>
        <v>1.001371448</v>
      </c>
      <c r="J353" s="16">
        <f t="shared" si="77"/>
        <v>491.967517198758</v>
      </c>
      <c r="K353" s="24" t="s">
        <v>376</v>
      </c>
      <c r="L353" s="25">
        <f t="shared" si="67"/>
        <v>57377</v>
      </c>
      <c r="M353" s="26">
        <f t="shared" si="68"/>
        <v>0</v>
      </c>
      <c r="N353" s="27">
        <f t="shared" si="69"/>
        <v>0</v>
      </c>
      <c r="O353" s="27">
        <f t="shared" si="70"/>
        <v>0</v>
      </c>
    </row>
    <row r="354" spans="1:15" ht="13.2" x14ac:dyDescent="0.25">
      <c r="A354" s="13" t="s">
        <v>377</v>
      </c>
      <c r="B354" s="17">
        <f t="shared" si="72"/>
        <v>56552</v>
      </c>
      <c r="C354" s="5">
        <f>125</f>
        <v>125</v>
      </c>
      <c r="D354" s="6">
        <f t="shared" si="73"/>
        <v>119685.99999999999</v>
      </c>
      <c r="E354" s="6">
        <f t="shared" si="74"/>
        <v>9.9166111111111093</v>
      </c>
      <c r="F354" s="6">
        <f>SUM($D$8:D354)</f>
        <v>27228565.519999992</v>
      </c>
      <c r="G354" s="6">
        <f t="shared" si="75"/>
        <v>100000</v>
      </c>
      <c r="H354" s="23">
        <f t="shared" si="76"/>
        <v>0.19842999999999988</v>
      </c>
      <c r="I354" s="31">
        <f t="shared" si="71"/>
        <v>1.0013757813333333</v>
      </c>
      <c r="J354" s="16">
        <f t="shared" si="77"/>
        <v>493.2116283640176</v>
      </c>
      <c r="K354" s="24" t="s">
        <v>377</v>
      </c>
      <c r="L354" s="25">
        <f t="shared" si="67"/>
        <v>57405</v>
      </c>
      <c r="M354" s="26">
        <f t="shared" si="68"/>
        <v>0</v>
      </c>
      <c r="N354" s="27">
        <f t="shared" si="69"/>
        <v>0</v>
      </c>
      <c r="O354" s="27">
        <f t="shared" si="70"/>
        <v>0</v>
      </c>
    </row>
    <row r="355" spans="1:15" ht="13.2" x14ac:dyDescent="0.25">
      <c r="A355" s="13" t="s">
        <v>378</v>
      </c>
      <c r="B355" s="17">
        <f t="shared" si="72"/>
        <v>56583</v>
      </c>
      <c r="C355" s="5">
        <f>125</f>
        <v>125</v>
      </c>
      <c r="D355" s="6">
        <f t="shared" si="73"/>
        <v>119810.99999999999</v>
      </c>
      <c r="E355" s="6">
        <f t="shared" si="74"/>
        <v>10.913994444444443</v>
      </c>
      <c r="F355" s="6">
        <f>SUM($D$8:D355)</f>
        <v>27348376.519999992</v>
      </c>
      <c r="G355" s="6">
        <f t="shared" si="75"/>
        <v>100000</v>
      </c>
      <c r="H355" s="23">
        <f t="shared" si="76"/>
        <v>0.19905499999999987</v>
      </c>
      <c r="I355" s="31">
        <f t="shared" si="71"/>
        <v>1.0013801146666668</v>
      </c>
      <c r="J355" s="16">
        <f t="shared" si="77"/>
        <v>494.45249260486759</v>
      </c>
      <c r="K355" s="24" t="s">
        <v>378</v>
      </c>
      <c r="L355" s="25">
        <f t="shared" si="67"/>
        <v>57436</v>
      </c>
      <c r="M355" s="26">
        <f t="shared" si="68"/>
        <v>0</v>
      </c>
      <c r="N355" s="27">
        <f t="shared" si="69"/>
        <v>0</v>
      </c>
      <c r="O355" s="27">
        <f t="shared" si="70"/>
        <v>0</v>
      </c>
    </row>
    <row r="356" spans="1:15" ht="13.2" x14ac:dyDescent="0.25">
      <c r="A356" s="13" t="s">
        <v>379</v>
      </c>
      <c r="B356" s="17">
        <f t="shared" si="72"/>
        <v>56613</v>
      </c>
      <c r="C356" s="5">
        <f>125</f>
        <v>125</v>
      </c>
      <c r="D356" s="6">
        <f t="shared" si="73"/>
        <v>119935.99999999999</v>
      </c>
      <c r="E356" s="6">
        <f t="shared" si="74"/>
        <v>11.912419444444442</v>
      </c>
      <c r="F356" s="6">
        <f>SUM($D$8:D356)</f>
        <v>27468312.519999992</v>
      </c>
      <c r="G356" s="6">
        <f t="shared" si="75"/>
        <v>100000</v>
      </c>
      <c r="H356" s="23">
        <f t="shared" si="76"/>
        <v>0.19967999999999986</v>
      </c>
      <c r="I356" s="31">
        <f t="shared" si="71"/>
        <v>1.001384448</v>
      </c>
      <c r="J356" s="16">
        <f t="shared" si="77"/>
        <v>495.69012066476932</v>
      </c>
      <c r="K356" s="24" t="s">
        <v>379</v>
      </c>
      <c r="L356" s="25">
        <f t="shared" si="67"/>
        <v>57466</v>
      </c>
      <c r="M356" s="26">
        <f t="shared" si="68"/>
        <v>0</v>
      </c>
      <c r="N356" s="27">
        <f t="shared" si="69"/>
        <v>0</v>
      </c>
      <c r="O356" s="27">
        <f t="shared" si="70"/>
        <v>0</v>
      </c>
    </row>
    <row r="357" spans="1:15" ht="13.2" x14ac:dyDescent="0.25">
      <c r="A357" s="13" t="s">
        <v>380</v>
      </c>
      <c r="B357" s="17">
        <f t="shared" si="72"/>
        <v>56644</v>
      </c>
      <c r="C357" s="5">
        <f>125</f>
        <v>125</v>
      </c>
      <c r="D357" s="6">
        <f t="shared" si="73"/>
        <v>120072.90999999999</v>
      </c>
      <c r="E357" s="6">
        <f t="shared" si="74"/>
        <v>0.99956591666666661</v>
      </c>
      <c r="F357" s="6">
        <f>SUM($D$8:D357)</f>
        <v>27588385.429999992</v>
      </c>
      <c r="G357" s="6">
        <f t="shared" si="75"/>
        <v>100000</v>
      </c>
      <c r="H357" s="23">
        <f t="shared" si="76"/>
        <v>0.20036454999999997</v>
      </c>
      <c r="I357" s="31">
        <f t="shared" si="71"/>
        <v>1.0013891942133333</v>
      </c>
      <c r="J357" s="16">
        <f t="shared" si="77"/>
        <v>496.92485014709558</v>
      </c>
      <c r="K357" s="24" t="s">
        <v>380</v>
      </c>
      <c r="L357" s="25">
        <f t="shared" si="67"/>
        <v>57497</v>
      </c>
      <c r="M357" s="26">
        <f t="shared" si="68"/>
        <v>0</v>
      </c>
      <c r="N357" s="27">
        <f t="shared" si="69"/>
        <v>0</v>
      </c>
      <c r="O357" s="27">
        <f t="shared" si="70"/>
        <v>0</v>
      </c>
    </row>
    <row r="358" spans="1:15" ht="13.2" x14ac:dyDescent="0.25">
      <c r="A358" s="13" t="s">
        <v>381</v>
      </c>
      <c r="B358" s="17">
        <f t="shared" si="72"/>
        <v>56673</v>
      </c>
      <c r="C358" s="5">
        <f>125</f>
        <v>125</v>
      </c>
      <c r="D358" s="6">
        <f t="shared" si="73"/>
        <v>120197.90999999999</v>
      </c>
      <c r="E358" s="6">
        <f t="shared" si="74"/>
        <v>2.0002429444444441</v>
      </c>
      <c r="F358" s="6">
        <f>SUM($D$8:D358)</f>
        <v>27708583.339999992</v>
      </c>
      <c r="G358" s="6">
        <f t="shared" si="75"/>
        <v>100000</v>
      </c>
      <c r="H358" s="23">
        <f t="shared" si="76"/>
        <v>0.20098954999999996</v>
      </c>
      <c r="I358" s="31">
        <f t="shared" si="71"/>
        <v>1.0013935275466668</v>
      </c>
      <c r="J358" s="16">
        <f t="shared" si="77"/>
        <v>498.15615954155265</v>
      </c>
      <c r="K358" s="24" t="s">
        <v>381</v>
      </c>
      <c r="L358" s="25">
        <f t="shared" si="67"/>
        <v>57527</v>
      </c>
      <c r="M358" s="26">
        <f t="shared" si="68"/>
        <v>0</v>
      </c>
      <c r="N358" s="27">
        <f t="shared" si="69"/>
        <v>0</v>
      </c>
      <c r="O358" s="27">
        <f t="shared" si="70"/>
        <v>0</v>
      </c>
    </row>
    <row r="359" spans="1:15" ht="13.2" x14ac:dyDescent="0.25">
      <c r="A359" s="13" t="s">
        <v>382</v>
      </c>
      <c r="B359" s="17">
        <f t="shared" si="72"/>
        <v>56703</v>
      </c>
      <c r="C359" s="5">
        <f>125</f>
        <v>125</v>
      </c>
      <c r="D359" s="6">
        <f t="shared" si="73"/>
        <v>120322.90999999999</v>
      </c>
      <c r="E359" s="6">
        <f t="shared" si="74"/>
        <v>3.0018921944444443</v>
      </c>
      <c r="F359" s="6">
        <f>SUM($D$8:D359)</f>
        <v>27828906.249999993</v>
      </c>
      <c r="G359" s="6">
        <f t="shared" si="75"/>
        <v>100000</v>
      </c>
      <c r="H359" s="23">
        <f t="shared" si="76"/>
        <v>0.20161454999999995</v>
      </c>
      <c r="I359" s="31">
        <f t="shared" si="71"/>
        <v>1.00139786088</v>
      </c>
      <c r="J359" s="16">
        <f t="shared" si="77"/>
        <v>499.38426385108238</v>
      </c>
      <c r="K359" s="24" t="s">
        <v>382</v>
      </c>
      <c r="L359" s="25">
        <f t="shared" si="67"/>
        <v>57558</v>
      </c>
      <c r="M359" s="26">
        <f t="shared" si="68"/>
        <v>0</v>
      </c>
      <c r="N359" s="27">
        <f t="shared" si="69"/>
        <v>0</v>
      </c>
      <c r="O359" s="27">
        <f t="shared" si="70"/>
        <v>0</v>
      </c>
    </row>
    <row r="360" spans="1:15" ht="13.2" x14ac:dyDescent="0.25">
      <c r="A360" s="13" t="s">
        <v>383</v>
      </c>
      <c r="B360" s="17">
        <f t="shared" si="72"/>
        <v>56734</v>
      </c>
      <c r="C360" s="5">
        <f>125</f>
        <v>125</v>
      </c>
      <c r="D360" s="6">
        <f t="shared" si="73"/>
        <v>120447.90999999999</v>
      </c>
      <c r="E360" s="6">
        <f t="shared" si="74"/>
        <v>4.0045831111111108</v>
      </c>
      <c r="F360" s="6">
        <f>SUM($D$8:D360)</f>
        <v>27949354.159999993</v>
      </c>
      <c r="G360" s="6">
        <f t="shared" si="75"/>
        <v>100000</v>
      </c>
      <c r="H360" s="23">
        <f t="shared" si="76"/>
        <v>0.20223954999999993</v>
      </c>
      <c r="I360" s="31">
        <f t="shared" si="71"/>
        <v>1.0014021942133333</v>
      </c>
      <c r="J360" s="16">
        <f t="shared" si="77"/>
        <v>500.60917366000217</v>
      </c>
      <c r="K360" s="24" t="s">
        <v>383</v>
      </c>
      <c r="L360" s="25">
        <f t="shared" si="67"/>
        <v>57589</v>
      </c>
      <c r="M360" s="26">
        <f t="shared" si="68"/>
        <v>0</v>
      </c>
      <c r="N360" s="27">
        <f t="shared" si="69"/>
        <v>0</v>
      </c>
      <c r="O360" s="27">
        <f t="shared" si="70"/>
        <v>0</v>
      </c>
    </row>
    <row r="361" spans="1:15" ht="13.2" x14ac:dyDescent="0.25">
      <c r="A361" s="13" t="s">
        <v>384</v>
      </c>
      <c r="B361" s="17">
        <f t="shared" si="72"/>
        <v>56764</v>
      </c>
      <c r="C361" s="5">
        <f>125</f>
        <v>125</v>
      </c>
      <c r="D361" s="6">
        <f t="shared" si="73"/>
        <v>120572.90999999999</v>
      </c>
      <c r="E361" s="6">
        <f t="shared" si="74"/>
        <v>5.0083156944444438</v>
      </c>
      <c r="F361" s="6">
        <f>SUM($D$8:D361)</f>
        <v>28069927.069999993</v>
      </c>
      <c r="G361" s="6">
        <f t="shared" si="75"/>
        <v>100000</v>
      </c>
      <c r="H361" s="23">
        <f t="shared" si="76"/>
        <v>0.20286454999999992</v>
      </c>
      <c r="I361" s="31">
        <f t="shared" si="71"/>
        <v>1.0014065275466666</v>
      </c>
      <c r="J361" s="16">
        <f t="shared" si="77"/>
        <v>501.83089951176521</v>
      </c>
      <c r="K361" s="24" t="s">
        <v>384</v>
      </c>
      <c r="L361" s="25">
        <f t="shared" si="67"/>
        <v>57619</v>
      </c>
      <c r="M361" s="26">
        <f t="shared" si="68"/>
        <v>0</v>
      </c>
      <c r="N361" s="27">
        <f t="shared" si="69"/>
        <v>0</v>
      </c>
      <c r="O361" s="27">
        <f t="shared" si="70"/>
        <v>0</v>
      </c>
    </row>
    <row r="362" spans="1:15" ht="13.2" x14ac:dyDescent="0.25">
      <c r="A362" s="13" t="s">
        <v>385</v>
      </c>
      <c r="B362" s="17">
        <f t="shared" si="72"/>
        <v>56795</v>
      </c>
      <c r="C362" s="5">
        <f>125</f>
        <v>125</v>
      </c>
      <c r="D362" s="6">
        <f t="shared" si="73"/>
        <v>120697.90999999999</v>
      </c>
      <c r="E362" s="6">
        <f t="shared" si="74"/>
        <v>6.0130899444444434</v>
      </c>
      <c r="F362" s="6">
        <f>SUM($D$8:D362)</f>
        <v>28190624.979999993</v>
      </c>
      <c r="G362" s="6">
        <f t="shared" si="75"/>
        <v>100000</v>
      </c>
      <c r="H362" s="23">
        <f t="shared" si="76"/>
        <v>0.20348954999999991</v>
      </c>
      <c r="I362" s="31">
        <f t="shared" si="71"/>
        <v>1.0014108608800001</v>
      </c>
      <c r="J362" s="16">
        <f t="shared" si="77"/>
        <v>503.04945190913355</v>
      </c>
      <c r="K362" s="24" t="s">
        <v>385</v>
      </c>
      <c r="L362" s="25">
        <f t="shared" si="67"/>
        <v>57650</v>
      </c>
      <c r="M362" s="26">
        <f t="shared" si="68"/>
        <v>0</v>
      </c>
      <c r="N362" s="27">
        <f t="shared" si="69"/>
        <v>0</v>
      </c>
      <c r="O362" s="27">
        <f t="shared" si="70"/>
        <v>0</v>
      </c>
    </row>
    <row r="363" spans="1:15" ht="13.2" x14ac:dyDescent="0.25">
      <c r="A363" s="13" t="s">
        <v>386</v>
      </c>
      <c r="B363" s="17">
        <f t="shared" si="72"/>
        <v>56825</v>
      </c>
      <c r="C363" s="5">
        <f>125</f>
        <v>125</v>
      </c>
      <c r="D363" s="6">
        <f t="shared" si="73"/>
        <v>120822.90999999999</v>
      </c>
      <c r="E363" s="6">
        <f t="shared" si="74"/>
        <v>7.0189058611111097</v>
      </c>
      <c r="F363" s="6">
        <f>SUM($D$8:D363)</f>
        <v>28311447.889999993</v>
      </c>
      <c r="G363" s="6">
        <f t="shared" si="75"/>
        <v>100000</v>
      </c>
      <c r="H363" s="23">
        <f t="shared" si="76"/>
        <v>0.20411454999999989</v>
      </c>
      <c r="I363" s="31">
        <f t="shared" si="71"/>
        <v>1.0014151942133334</v>
      </c>
      <c r="J363" s="16">
        <f t="shared" si="77"/>
        <v>504.26484131434893</v>
      </c>
      <c r="K363" s="24" t="s">
        <v>386</v>
      </c>
      <c r="L363" s="25">
        <f t="shared" si="67"/>
        <v>57680</v>
      </c>
      <c r="M363" s="26">
        <f t="shared" si="68"/>
        <v>0</v>
      </c>
      <c r="N363" s="27">
        <f t="shared" si="69"/>
        <v>0</v>
      </c>
      <c r="O363" s="27">
        <f t="shared" si="70"/>
        <v>0</v>
      </c>
    </row>
    <row r="364" spans="1:15" ht="13.2" x14ac:dyDescent="0.25">
      <c r="A364" s="13" t="s">
        <v>387</v>
      </c>
      <c r="B364" s="17">
        <f t="shared" si="72"/>
        <v>56856</v>
      </c>
      <c r="C364" s="5">
        <f>125</f>
        <v>125</v>
      </c>
      <c r="D364" s="6">
        <f t="shared" si="73"/>
        <v>120947.90999999999</v>
      </c>
      <c r="E364" s="6">
        <f t="shared" si="74"/>
        <v>8.0257634444444435</v>
      </c>
      <c r="F364" s="6">
        <f>SUM($D$8:D364)</f>
        <v>28432395.799999993</v>
      </c>
      <c r="G364" s="6">
        <f t="shared" si="75"/>
        <v>100000</v>
      </c>
      <c r="H364" s="23">
        <f t="shared" si="76"/>
        <v>0.20473954999999988</v>
      </c>
      <c r="I364" s="31">
        <f t="shared" si="71"/>
        <v>1.0014195275466666</v>
      </c>
      <c r="J364" s="16">
        <f t="shared" si="77"/>
        <v>505.4770781493051</v>
      </c>
      <c r="K364" s="24" t="s">
        <v>387</v>
      </c>
      <c r="L364" s="25">
        <f t="shared" si="67"/>
        <v>57711</v>
      </c>
      <c r="M364" s="26">
        <f t="shared" si="68"/>
        <v>0</v>
      </c>
      <c r="N364" s="27">
        <f t="shared" si="69"/>
        <v>0</v>
      </c>
      <c r="O364" s="27">
        <f t="shared" si="70"/>
        <v>0</v>
      </c>
    </row>
    <row r="365" spans="1:15" ht="13.2" x14ac:dyDescent="0.25">
      <c r="A365" s="13" t="s">
        <v>388</v>
      </c>
      <c r="B365" s="17">
        <f t="shared" si="72"/>
        <v>56887</v>
      </c>
      <c r="C365" s="5">
        <f>125</f>
        <v>125</v>
      </c>
      <c r="D365" s="6">
        <f t="shared" si="73"/>
        <v>121072.90999999999</v>
      </c>
      <c r="E365" s="6">
        <f t="shared" si="74"/>
        <v>9.0336626944444429</v>
      </c>
      <c r="F365" s="6">
        <f>SUM($D$8:D365)</f>
        <v>28553468.709999993</v>
      </c>
      <c r="G365" s="6">
        <f t="shared" si="75"/>
        <v>100000</v>
      </c>
      <c r="H365" s="23">
        <f t="shared" si="76"/>
        <v>0.20536454999999987</v>
      </c>
      <c r="I365" s="31">
        <f t="shared" si="71"/>
        <v>1.0014238608799999</v>
      </c>
      <c r="J365" s="16">
        <f t="shared" si="77"/>
        <v>506.68617279571754</v>
      </c>
      <c r="K365" s="24" t="s">
        <v>388</v>
      </c>
      <c r="L365" s="25">
        <f t="shared" si="67"/>
        <v>57742</v>
      </c>
      <c r="M365" s="26">
        <f t="shared" si="68"/>
        <v>0</v>
      </c>
      <c r="N365" s="27">
        <f t="shared" si="69"/>
        <v>0</v>
      </c>
      <c r="O365" s="27">
        <f t="shared" si="70"/>
        <v>0</v>
      </c>
    </row>
    <row r="366" spans="1:15" ht="13.2" x14ac:dyDescent="0.25">
      <c r="A366" s="13" t="s">
        <v>389</v>
      </c>
      <c r="B366" s="17">
        <f t="shared" si="72"/>
        <v>56917</v>
      </c>
      <c r="C366" s="5">
        <f>125</f>
        <v>125</v>
      </c>
      <c r="D366" s="6">
        <f t="shared" si="73"/>
        <v>121197.90999999999</v>
      </c>
      <c r="E366" s="6">
        <f t="shared" si="74"/>
        <v>10.04260361111111</v>
      </c>
      <c r="F366" s="6">
        <f>SUM($D$8:D366)</f>
        <v>28674666.619999994</v>
      </c>
      <c r="G366" s="6">
        <f t="shared" si="75"/>
        <v>100000</v>
      </c>
      <c r="H366" s="23">
        <f t="shared" si="76"/>
        <v>0.20598954999999997</v>
      </c>
      <c r="I366" s="31">
        <f t="shared" si="71"/>
        <v>1.0014281942133334</v>
      </c>
      <c r="J366" s="16">
        <f t="shared" si="77"/>
        <v>507.89213559529389</v>
      </c>
      <c r="K366" s="24" t="s">
        <v>389</v>
      </c>
      <c r="L366" s="25">
        <f t="shared" si="67"/>
        <v>57770</v>
      </c>
      <c r="M366" s="26">
        <f t="shared" si="68"/>
        <v>0</v>
      </c>
      <c r="N366" s="27">
        <f t="shared" si="69"/>
        <v>0</v>
      </c>
      <c r="O366" s="27">
        <f t="shared" si="70"/>
        <v>0</v>
      </c>
    </row>
    <row r="367" spans="1:15" ht="13.2" x14ac:dyDescent="0.25">
      <c r="A367" s="13" t="s">
        <v>390</v>
      </c>
      <c r="B367" s="17">
        <f t="shared" si="72"/>
        <v>56948</v>
      </c>
      <c r="C367" s="5">
        <f>125</f>
        <v>125</v>
      </c>
      <c r="D367" s="6">
        <f t="shared" si="73"/>
        <v>121322.90999999999</v>
      </c>
      <c r="E367" s="6">
        <f t="shared" si="74"/>
        <v>11.052586194444443</v>
      </c>
      <c r="F367" s="6">
        <f>SUM($D$8:D367)</f>
        <v>28795989.529999994</v>
      </c>
      <c r="G367" s="6">
        <f t="shared" si="75"/>
        <v>100000</v>
      </c>
      <c r="H367" s="23">
        <f t="shared" si="76"/>
        <v>0.20661454999999995</v>
      </c>
      <c r="I367" s="31">
        <f t="shared" si="71"/>
        <v>1.0014325275466667</v>
      </c>
      <c r="J367" s="16">
        <f t="shared" si="77"/>
        <v>509.09497684990168</v>
      </c>
      <c r="K367" s="24" t="s">
        <v>390</v>
      </c>
      <c r="L367" s="25">
        <f t="shared" si="67"/>
        <v>57801</v>
      </c>
      <c r="M367" s="26">
        <f t="shared" si="68"/>
        <v>0</v>
      </c>
      <c r="N367" s="27">
        <f t="shared" si="69"/>
        <v>0</v>
      </c>
      <c r="O367" s="27">
        <f t="shared" si="70"/>
        <v>0</v>
      </c>
    </row>
    <row r="368" spans="1:15" ht="13.2" x14ac:dyDescent="0.25">
      <c r="A368" s="13" t="s">
        <v>391</v>
      </c>
      <c r="B368" s="17">
        <f t="shared" si="72"/>
        <v>56978</v>
      </c>
      <c r="C368" s="5">
        <f>125</f>
        <v>125</v>
      </c>
      <c r="D368" s="6">
        <f t="shared" si="73"/>
        <v>121447.90999999999</v>
      </c>
      <c r="E368" s="6">
        <f t="shared" si="74"/>
        <v>12.063610444444443</v>
      </c>
      <c r="F368" s="6">
        <f>SUM($D$8:D368)</f>
        <v>28917437.439999994</v>
      </c>
      <c r="G368" s="6">
        <f t="shared" si="75"/>
        <v>100000</v>
      </c>
      <c r="H368" s="23">
        <f t="shared" si="76"/>
        <v>0.20723954999999994</v>
      </c>
      <c r="I368" s="31">
        <f t="shared" si="71"/>
        <v>1.0014368608799999</v>
      </c>
      <c r="J368" s="16">
        <f t="shared" si="77"/>
        <v>510.29470682173792</v>
      </c>
      <c r="K368" s="24" t="s">
        <v>391</v>
      </c>
      <c r="L368" s="25">
        <f t="shared" si="67"/>
        <v>57831</v>
      </c>
      <c r="M368" s="26">
        <f t="shared" si="68"/>
        <v>0</v>
      </c>
      <c r="N368" s="27">
        <f t="shared" si="69"/>
        <v>0</v>
      </c>
      <c r="O368" s="27">
        <f t="shared" si="70"/>
        <v>0</v>
      </c>
    </row>
    <row r="369" spans="1:15" ht="13.2" x14ac:dyDescent="0.25">
      <c r="A369" s="13" t="s">
        <v>392</v>
      </c>
      <c r="B369" s="17">
        <f t="shared" si="72"/>
        <v>57009</v>
      </c>
      <c r="C369" s="5">
        <f>125</f>
        <v>125</v>
      </c>
      <c r="D369" s="6">
        <f t="shared" si="73"/>
        <v>121584.96999999999</v>
      </c>
      <c r="E369" s="6">
        <f t="shared" si="74"/>
        <v>1.0121664166666666</v>
      </c>
      <c r="F369" s="6">
        <f>SUM($D$8:D369)</f>
        <v>29039022.409999993</v>
      </c>
      <c r="G369" s="6">
        <f t="shared" si="75"/>
        <v>100000</v>
      </c>
      <c r="H369" s="23">
        <f t="shared" si="76"/>
        <v>0.20792484999999994</v>
      </c>
      <c r="I369" s="31">
        <f t="shared" si="71"/>
        <v>1.0014416122933334</v>
      </c>
      <c r="J369" s="16">
        <f t="shared" si="77"/>
        <v>511.49166754150701</v>
      </c>
      <c r="K369" s="24" t="s">
        <v>392</v>
      </c>
      <c r="L369" s="25">
        <f t="shared" si="67"/>
        <v>57862</v>
      </c>
      <c r="M369" s="26">
        <f t="shared" si="68"/>
        <v>0</v>
      </c>
      <c r="N369" s="27">
        <f t="shared" si="69"/>
        <v>0</v>
      </c>
      <c r="O369" s="27">
        <f t="shared" si="70"/>
        <v>0</v>
      </c>
    </row>
    <row r="370" spans="1:15" ht="13.2" x14ac:dyDescent="0.25">
      <c r="A370" s="13" t="s">
        <v>393</v>
      </c>
      <c r="B370" s="17">
        <f t="shared" si="72"/>
        <v>57038</v>
      </c>
      <c r="C370" s="5">
        <f>125</f>
        <v>125</v>
      </c>
      <c r="D370" s="6">
        <f t="shared" si="73"/>
        <v>121709.96999999999</v>
      </c>
      <c r="E370" s="6">
        <f t="shared" si="74"/>
        <v>2.0254439444444441</v>
      </c>
      <c r="F370" s="6">
        <f>SUM($D$8:D370)</f>
        <v>29160732.379999992</v>
      </c>
      <c r="G370" s="6">
        <f t="shared" si="75"/>
        <v>100000</v>
      </c>
      <c r="H370" s="23">
        <f t="shared" si="76"/>
        <v>0.20854984999999993</v>
      </c>
      <c r="I370" s="31">
        <f t="shared" si="71"/>
        <v>1.0014459456266667</v>
      </c>
      <c r="J370" s="16">
        <f t="shared" si="77"/>
        <v>512.68532349017698</v>
      </c>
      <c r="K370" s="24" t="s">
        <v>393</v>
      </c>
      <c r="L370" s="25">
        <f t="shared" si="67"/>
        <v>57892</v>
      </c>
      <c r="M370" s="26">
        <f t="shared" si="68"/>
        <v>0</v>
      </c>
      <c r="N370" s="27">
        <f t="shared" si="69"/>
        <v>0</v>
      </c>
      <c r="O370" s="27">
        <f t="shared" si="70"/>
        <v>0</v>
      </c>
    </row>
    <row r="371" spans="1:15" ht="13.2" x14ac:dyDescent="0.25">
      <c r="A371" s="13" t="s">
        <v>394</v>
      </c>
      <c r="B371" s="17">
        <f t="shared" si="72"/>
        <v>57069</v>
      </c>
      <c r="C371" s="5">
        <f>125</f>
        <v>125</v>
      </c>
      <c r="D371" s="6">
        <f t="shared" si="73"/>
        <v>121834.96999999999</v>
      </c>
      <c r="E371" s="6">
        <f t="shared" si="74"/>
        <v>3.0396936944444439</v>
      </c>
      <c r="F371" s="6">
        <f>SUM($D$8:D371)</f>
        <v>29282567.34999999</v>
      </c>
      <c r="G371" s="6">
        <f t="shared" si="75"/>
        <v>100000</v>
      </c>
      <c r="H371" s="23">
        <f t="shared" si="76"/>
        <v>0.20917484999999991</v>
      </c>
      <c r="I371" s="31">
        <f t="shared" si="71"/>
        <v>1.0014502789599999</v>
      </c>
      <c r="J371" s="16">
        <f t="shared" si="77"/>
        <v>513.87589785548448</v>
      </c>
      <c r="K371" s="24" t="s">
        <v>394</v>
      </c>
      <c r="L371" s="25">
        <f t="shared" si="67"/>
        <v>57923</v>
      </c>
      <c r="M371" s="26">
        <f t="shared" si="68"/>
        <v>0</v>
      </c>
      <c r="N371" s="27">
        <f t="shared" si="69"/>
        <v>0</v>
      </c>
      <c r="O371" s="27">
        <f t="shared" si="70"/>
        <v>0</v>
      </c>
    </row>
    <row r="372" spans="1:15" ht="13.2" x14ac:dyDescent="0.25">
      <c r="A372" s="13" t="s">
        <v>395</v>
      </c>
      <c r="B372" s="17">
        <f t="shared" si="72"/>
        <v>57100</v>
      </c>
      <c r="C372" s="5">
        <f>125</f>
        <v>125</v>
      </c>
      <c r="D372" s="6">
        <f t="shared" si="73"/>
        <v>121959.96999999999</v>
      </c>
      <c r="E372" s="6">
        <f t="shared" si="74"/>
        <v>4.0549851111111108</v>
      </c>
      <c r="F372" s="6">
        <f>SUM($D$8:D372)</f>
        <v>29404527.319999989</v>
      </c>
      <c r="G372" s="6">
        <f t="shared" si="75"/>
        <v>100000</v>
      </c>
      <c r="H372" s="23">
        <f t="shared" si="76"/>
        <v>0.2097998499999999</v>
      </c>
      <c r="I372" s="31">
        <f t="shared" si="71"/>
        <v>1.0014546122933334</v>
      </c>
      <c r="J372" s="16">
        <f t="shared" si="77"/>
        <v>515.06340074821776</v>
      </c>
      <c r="K372" s="24" t="s">
        <v>395</v>
      </c>
      <c r="L372" s="25">
        <f t="shared" si="67"/>
        <v>57954</v>
      </c>
      <c r="M372" s="26">
        <f t="shared" si="68"/>
        <v>0</v>
      </c>
      <c r="N372" s="27">
        <f t="shared" si="69"/>
        <v>0</v>
      </c>
      <c r="O372" s="27">
        <f t="shared" si="70"/>
        <v>0</v>
      </c>
    </row>
    <row r="373" spans="1:15" ht="13.2" x14ac:dyDescent="0.25">
      <c r="A373" s="13" t="s">
        <v>396</v>
      </c>
      <c r="B373" s="17">
        <f t="shared" si="72"/>
        <v>57130</v>
      </c>
      <c r="C373" s="5">
        <f>125</f>
        <v>125</v>
      </c>
      <c r="D373" s="6">
        <f t="shared" si="73"/>
        <v>122084.96999999999</v>
      </c>
      <c r="E373" s="6">
        <f t="shared" si="74"/>
        <v>5.0713181944444443</v>
      </c>
      <c r="F373" s="6">
        <f>SUM($D$8:D373)</f>
        <v>29526612.289999988</v>
      </c>
      <c r="G373" s="6">
        <f t="shared" si="75"/>
        <v>100000</v>
      </c>
      <c r="H373" s="23">
        <f t="shared" si="76"/>
        <v>0.21042484999999989</v>
      </c>
      <c r="I373" s="31">
        <f t="shared" si="71"/>
        <v>1.0014589456266667</v>
      </c>
      <c r="J373" s="16">
        <f t="shared" si="77"/>
        <v>516.24784224028576</v>
      </c>
      <c r="K373" s="24" t="s">
        <v>396</v>
      </c>
      <c r="L373" s="25">
        <f t="shared" si="67"/>
        <v>57984</v>
      </c>
      <c r="M373" s="26">
        <f t="shared" si="68"/>
        <v>0</v>
      </c>
      <c r="N373" s="27">
        <f t="shared" si="69"/>
        <v>0</v>
      </c>
      <c r="O373" s="27">
        <f t="shared" si="70"/>
        <v>0</v>
      </c>
    </row>
    <row r="374" spans="1:15" ht="13.2" x14ac:dyDescent="0.25">
      <c r="A374" s="13" t="s">
        <v>397</v>
      </c>
      <c r="B374" s="17">
        <f t="shared" si="72"/>
        <v>57161</v>
      </c>
      <c r="C374" s="5">
        <f>125</f>
        <v>125</v>
      </c>
      <c r="D374" s="6">
        <f t="shared" si="73"/>
        <v>122209.96999999999</v>
      </c>
      <c r="E374" s="6">
        <f t="shared" si="74"/>
        <v>6.0886929444444444</v>
      </c>
      <c r="F374" s="6">
        <f>SUM($D$8:D374)</f>
        <v>29648822.259999987</v>
      </c>
      <c r="G374" s="6">
        <f t="shared" si="75"/>
        <v>100000</v>
      </c>
      <c r="H374" s="23">
        <f t="shared" si="76"/>
        <v>0.21104984999999987</v>
      </c>
      <c r="I374" s="31">
        <f t="shared" si="71"/>
        <v>1.00146327896</v>
      </c>
      <c r="J374" s="16">
        <f t="shared" si="77"/>
        <v>517.42923236488366</v>
      </c>
      <c r="K374" s="24" t="s">
        <v>397</v>
      </c>
      <c r="L374" s="25">
        <f t="shared" si="67"/>
        <v>58015</v>
      </c>
      <c r="M374" s="26">
        <f t="shared" si="68"/>
        <v>0</v>
      </c>
      <c r="N374" s="27">
        <f t="shared" si="69"/>
        <v>0</v>
      </c>
      <c r="O374" s="27">
        <f t="shared" si="70"/>
        <v>0</v>
      </c>
    </row>
    <row r="375" spans="1:15" ht="13.2" x14ac:dyDescent="0.25">
      <c r="A375" s="13" t="s">
        <v>398</v>
      </c>
      <c r="B375" s="17">
        <f t="shared" si="72"/>
        <v>57191</v>
      </c>
      <c r="C375" s="5">
        <f>125</f>
        <v>125</v>
      </c>
      <c r="D375" s="6">
        <f t="shared" si="73"/>
        <v>122334.96999999999</v>
      </c>
      <c r="E375" s="6">
        <f t="shared" si="74"/>
        <v>7.1071093611111111</v>
      </c>
      <c r="F375" s="6">
        <f>SUM($D$8:D375)</f>
        <v>29771157.229999986</v>
      </c>
      <c r="G375" s="6">
        <f t="shared" si="75"/>
        <v>100000</v>
      </c>
      <c r="H375" s="23">
        <f t="shared" si="76"/>
        <v>0.21167484999999986</v>
      </c>
      <c r="I375" s="31">
        <f t="shared" si="71"/>
        <v>1.0014676122933333</v>
      </c>
      <c r="J375" s="16">
        <f t="shared" si="77"/>
        <v>518.60758111665575</v>
      </c>
      <c r="K375" s="24" t="s">
        <v>398</v>
      </c>
      <c r="L375" s="25">
        <f t="shared" si="67"/>
        <v>58045</v>
      </c>
      <c r="M375" s="26">
        <f t="shared" si="68"/>
        <v>0</v>
      </c>
      <c r="N375" s="27">
        <f t="shared" si="69"/>
        <v>0</v>
      </c>
      <c r="O375" s="27">
        <f t="shared" si="70"/>
        <v>0</v>
      </c>
    </row>
    <row r="376" spans="1:15" ht="13.2" x14ac:dyDescent="0.25">
      <c r="A376" s="13" t="s">
        <v>399</v>
      </c>
      <c r="B376" s="17">
        <f t="shared" si="72"/>
        <v>57222</v>
      </c>
      <c r="C376" s="5">
        <f>125</f>
        <v>125</v>
      </c>
      <c r="D376" s="6">
        <f t="shared" si="73"/>
        <v>122459.96999999999</v>
      </c>
      <c r="E376" s="6">
        <f t="shared" si="74"/>
        <v>8.1265674444444436</v>
      </c>
      <c r="F376" s="6">
        <f>SUM($D$8:D376)</f>
        <v>29893617.199999984</v>
      </c>
      <c r="G376" s="6">
        <f t="shared" si="75"/>
        <v>100000</v>
      </c>
      <c r="H376" s="23">
        <f t="shared" si="76"/>
        <v>0.21229984999999996</v>
      </c>
      <c r="I376" s="31">
        <f t="shared" si="71"/>
        <v>1.0014719456266667</v>
      </c>
      <c r="J376" s="16">
        <f t="shared" si="77"/>
        <v>519.78289845185827</v>
      </c>
      <c r="K376" s="24" t="s">
        <v>399</v>
      </c>
      <c r="L376" s="25">
        <f t="shared" si="67"/>
        <v>58076</v>
      </c>
      <c r="M376" s="26">
        <f t="shared" si="68"/>
        <v>0</v>
      </c>
      <c r="N376" s="27">
        <f t="shared" si="69"/>
        <v>0</v>
      </c>
      <c r="O376" s="27">
        <f t="shared" si="70"/>
        <v>0</v>
      </c>
    </row>
    <row r="377" spans="1:15" ht="13.2" x14ac:dyDescent="0.25">
      <c r="A377" s="13" t="s">
        <v>400</v>
      </c>
      <c r="B377" s="17">
        <f t="shared" si="72"/>
        <v>57253</v>
      </c>
      <c r="C377" s="5">
        <f>125</f>
        <v>125</v>
      </c>
      <c r="D377" s="6">
        <f t="shared" si="73"/>
        <v>122584.96999999999</v>
      </c>
      <c r="E377" s="6">
        <f t="shared" si="74"/>
        <v>9.1470671944444426</v>
      </c>
      <c r="F377" s="6">
        <f>SUM($D$8:D377)</f>
        <v>30016202.169999983</v>
      </c>
      <c r="G377" s="6">
        <f t="shared" si="75"/>
        <v>100000</v>
      </c>
      <c r="H377" s="23">
        <f t="shared" si="76"/>
        <v>0.21292484999999994</v>
      </c>
      <c r="I377" s="31">
        <f t="shared" si="71"/>
        <v>1.00147627896</v>
      </c>
      <c r="J377" s="16">
        <f t="shared" si="77"/>
        <v>520.95519428852208</v>
      </c>
      <c r="K377" s="24" t="s">
        <v>400</v>
      </c>
      <c r="L377" s="25">
        <f t="shared" si="67"/>
        <v>58107</v>
      </c>
      <c r="M377" s="26">
        <f t="shared" si="68"/>
        <v>0</v>
      </c>
      <c r="N377" s="27">
        <f t="shared" si="69"/>
        <v>0</v>
      </c>
      <c r="O377" s="27">
        <f t="shared" si="70"/>
        <v>0</v>
      </c>
    </row>
    <row r="378" spans="1:15" ht="13.2" x14ac:dyDescent="0.25">
      <c r="A378" s="13" t="s">
        <v>401</v>
      </c>
      <c r="B378" s="17">
        <f t="shared" si="72"/>
        <v>57283</v>
      </c>
      <c r="C378" s="5">
        <f>125</f>
        <v>125</v>
      </c>
      <c r="D378" s="6">
        <f t="shared" si="73"/>
        <v>122709.96999999999</v>
      </c>
      <c r="E378" s="6">
        <f t="shared" si="74"/>
        <v>10.168608611111109</v>
      </c>
      <c r="F378" s="6">
        <f>SUM($D$8:D378)</f>
        <v>30138912.139999982</v>
      </c>
      <c r="G378" s="6">
        <f t="shared" si="75"/>
        <v>100000</v>
      </c>
      <c r="H378" s="23">
        <f t="shared" si="76"/>
        <v>0.21354984999999993</v>
      </c>
      <c r="I378" s="31">
        <f t="shared" si="71"/>
        <v>1.0014806122933333</v>
      </c>
      <c r="J378" s="16">
        <f t="shared" si="77"/>
        <v>522.12447850661351</v>
      </c>
      <c r="K378" s="24" t="s">
        <v>401</v>
      </c>
      <c r="L378" s="25">
        <f t="shared" si="67"/>
        <v>58135</v>
      </c>
      <c r="M378" s="26">
        <f t="shared" si="68"/>
        <v>0</v>
      </c>
      <c r="N378" s="27">
        <f t="shared" si="69"/>
        <v>0</v>
      </c>
      <c r="O378" s="27">
        <f t="shared" si="70"/>
        <v>0</v>
      </c>
    </row>
    <row r="379" spans="1:15" ht="13.2" x14ac:dyDescent="0.25">
      <c r="A379" s="13" t="s">
        <v>402</v>
      </c>
      <c r="B379" s="17">
        <f t="shared" si="72"/>
        <v>57314</v>
      </c>
      <c r="C379" s="5">
        <f>125</f>
        <v>125</v>
      </c>
      <c r="D379" s="6">
        <f t="shared" si="73"/>
        <v>122834.96999999999</v>
      </c>
      <c r="E379" s="6">
        <f t="shared" si="74"/>
        <v>11.191191694444443</v>
      </c>
      <c r="F379" s="6">
        <f>SUM($D$8:D379)</f>
        <v>30261747.109999981</v>
      </c>
      <c r="G379" s="6">
        <f t="shared" si="75"/>
        <v>100000</v>
      </c>
      <c r="H379" s="23">
        <f t="shared" si="76"/>
        <v>0.21417484999999992</v>
      </c>
      <c r="I379" s="31">
        <f t="shared" si="71"/>
        <v>1.0014849456266666</v>
      </c>
      <c r="J379" s="16">
        <f t="shared" si="77"/>
        <v>523.29076094819584</v>
      </c>
      <c r="K379" s="24" t="s">
        <v>402</v>
      </c>
      <c r="L379" s="25">
        <f t="shared" si="67"/>
        <v>58166</v>
      </c>
      <c r="M379" s="26">
        <f t="shared" si="68"/>
        <v>0</v>
      </c>
      <c r="N379" s="27">
        <f t="shared" si="69"/>
        <v>0</v>
      </c>
      <c r="O379" s="27">
        <f t="shared" si="70"/>
        <v>0</v>
      </c>
    </row>
    <row r="380" spans="1:15" ht="13.2" x14ac:dyDescent="0.25">
      <c r="A380" s="13" t="s">
        <v>403</v>
      </c>
      <c r="B380" s="17">
        <f t="shared" si="72"/>
        <v>57344</v>
      </c>
      <c r="C380" s="5">
        <f>125</f>
        <v>125</v>
      </c>
      <c r="D380" s="6">
        <f t="shared" si="73"/>
        <v>122959.96999999999</v>
      </c>
      <c r="E380" s="6">
        <f t="shared" si="74"/>
        <v>12.214816444444443</v>
      </c>
      <c r="F380" s="6">
        <f>SUM($D$8:D380)</f>
        <v>30384707.07999998</v>
      </c>
      <c r="G380" s="6">
        <f t="shared" si="75"/>
        <v>100000</v>
      </c>
      <c r="H380" s="23">
        <f t="shared" si="76"/>
        <v>0.2147998499999999</v>
      </c>
      <c r="I380" s="31">
        <f t="shared" si="71"/>
        <v>1.0014892789600001</v>
      </c>
      <c r="J380" s="16">
        <f t="shared" si="77"/>
        <v>524.45405141758931</v>
      </c>
      <c r="K380" s="24" t="s">
        <v>403</v>
      </c>
      <c r="L380" s="25">
        <f t="shared" si="67"/>
        <v>58196</v>
      </c>
      <c r="M380" s="26">
        <f t="shared" si="68"/>
        <v>0</v>
      </c>
      <c r="N380" s="27">
        <f t="shared" si="69"/>
        <v>0</v>
      </c>
      <c r="O380" s="27">
        <f t="shared" si="70"/>
        <v>0</v>
      </c>
    </row>
    <row r="381" spans="1:15" ht="13.2" x14ac:dyDescent="0.25">
      <c r="A381" s="13" t="s">
        <v>404</v>
      </c>
      <c r="B381" s="17">
        <f t="shared" si="72"/>
        <v>57375</v>
      </c>
      <c r="C381" s="5">
        <f>125</f>
        <v>125</v>
      </c>
      <c r="D381" s="6">
        <f t="shared" si="73"/>
        <v>123097.18</v>
      </c>
      <c r="E381" s="6">
        <f t="shared" si="74"/>
        <v>1.0247681666666666</v>
      </c>
      <c r="F381" s="6">
        <f>SUM($D$8:D381)</f>
        <v>30507804.259999979</v>
      </c>
      <c r="G381" s="6">
        <f t="shared" si="75"/>
        <v>100000</v>
      </c>
      <c r="H381" s="23">
        <f t="shared" si="76"/>
        <v>0.2154858999999999</v>
      </c>
      <c r="I381" s="31">
        <f t="shared" si="71"/>
        <v>1.0014940355733333</v>
      </c>
      <c r="J381" s="16">
        <f t="shared" si="77"/>
        <v>525.61469650267429</v>
      </c>
      <c r="K381" s="24" t="s">
        <v>404</v>
      </c>
      <c r="L381" s="25">
        <f t="shared" si="67"/>
        <v>58227</v>
      </c>
      <c r="M381" s="26">
        <f t="shared" si="68"/>
        <v>0</v>
      </c>
      <c r="N381" s="27">
        <f t="shared" si="69"/>
        <v>0</v>
      </c>
      <c r="O381" s="27">
        <f t="shared" si="70"/>
        <v>0</v>
      </c>
    </row>
    <row r="382" spans="1:15" ht="13.2" x14ac:dyDescent="0.25">
      <c r="A382" s="13" t="s">
        <v>405</v>
      </c>
      <c r="B382" s="17">
        <f t="shared" si="72"/>
        <v>57404</v>
      </c>
      <c r="C382" s="5">
        <f>125</f>
        <v>125</v>
      </c>
      <c r="D382" s="6">
        <f t="shared" si="73"/>
        <v>123222.18</v>
      </c>
      <c r="E382" s="6">
        <f t="shared" si="74"/>
        <v>2.050647444444444</v>
      </c>
      <c r="F382" s="6">
        <f>SUM($D$8:D382)</f>
        <v>30631026.439999979</v>
      </c>
      <c r="G382" s="6">
        <f t="shared" si="75"/>
        <v>100000</v>
      </c>
      <c r="H382" s="23">
        <f t="shared" si="76"/>
        <v>0.21611089999999999</v>
      </c>
      <c r="I382" s="31">
        <f t="shared" si="71"/>
        <v>1.0014983689066668</v>
      </c>
      <c r="J382" s="16">
        <f t="shared" si="77"/>
        <v>526.77214662809479</v>
      </c>
      <c r="K382" s="24" t="s">
        <v>405</v>
      </c>
      <c r="L382" s="25">
        <f t="shared" si="67"/>
        <v>58257</v>
      </c>
      <c r="M382" s="26">
        <f t="shared" si="68"/>
        <v>0</v>
      </c>
      <c r="N382" s="27">
        <f t="shared" si="69"/>
        <v>0</v>
      </c>
      <c r="O382" s="27">
        <f t="shared" si="70"/>
        <v>0</v>
      </c>
    </row>
    <row r="383" spans="1:15" ht="13.2" x14ac:dyDescent="0.25">
      <c r="A383" s="13" t="s">
        <v>406</v>
      </c>
      <c r="B383" s="17">
        <f t="shared" si="72"/>
        <v>57434</v>
      </c>
      <c r="C383" s="5">
        <f>125</f>
        <v>125</v>
      </c>
      <c r="D383" s="6">
        <f t="shared" si="73"/>
        <v>123347.18</v>
      </c>
      <c r="E383" s="6">
        <f t="shared" si="74"/>
        <v>3.0774989444444438</v>
      </c>
      <c r="F383" s="6">
        <f>SUM($D$8:D383)</f>
        <v>30754373.619999979</v>
      </c>
      <c r="G383" s="6">
        <f t="shared" si="75"/>
        <v>100000</v>
      </c>
      <c r="H383" s="23">
        <f t="shared" si="76"/>
        <v>0.21673589999999998</v>
      </c>
      <c r="I383" s="31">
        <f t="shared" si="71"/>
        <v>1.00150270224</v>
      </c>
      <c r="J383" s="16">
        <f t="shared" si="77"/>
        <v>527.92663315206642</v>
      </c>
      <c r="K383" s="24" t="s">
        <v>406</v>
      </c>
      <c r="L383" s="25">
        <f t="shared" si="67"/>
        <v>58288</v>
      </c>
      <c r="M383" s="26">
        <f t="shared" si="68"/>
        <v>0</v>
      </c>
      <c r="N383" s="27">
        <f t="shared" si="69"/>
        <v>0</v>
      </c>
      <c r="O383" s="27">
        <f t="shared" si="70"/>
        <v>0</v>
      </c>
    </row>
    <row r="384" spans="1:15" ht="13.2" x14ac:dyDescent="0.25">
      <c r="A384" s="13" t="s">
        <v>407</v>
      </c>
      <c r="B384" s="17">
        <f t="shared" si="72"/>
        <v>57465</v>
      </c>
      <c r="C384" s="5">
        <f>125</f>
        <v>125</v>
      </c>
      <c r="D384" s="6">
        <f t="shared" si="73"/>
        <v>123472.18</v>
      </c>
      <c r="E384" s="6">
        <f t="shared" si="74"/>
        <v>4.1053921111111107</v>
      </c>
      <c r="F384" s="6">
        <f>SUM($D$8:D384)</f>
        <v>30877845.799999978</v>
      </c>
      <c r="G384" s="6">
        <f t="shared" si="75"/>
        <v>100000</v>
      </c>
      <c r="H384" s="23">
        <f t="shared" si="76"/>
        <v>0.21736089999999997</v>
      </c>
      <c r="I384" s="31">
        <f t="shared" si="71"/>
        <v>1.0015070355733333</v>
      </c>
      <c r="J384" s="16">
        <f t="shared" si="77"/>
        <v>529.07816573486389</v>
      </c>
      <c r="K384" s="24" t="s">
        <v>407</v>
      </c>
      <c r="L384" s="25">
        <f t="shared" si="67"/>
        <v>58319</v>
      </c>
      <c r="M384" s="26">
        <f t="shared" si="68"/>
        <v>0</v>
      </c>
      <c r="N384" s="27">
        <f t="shared" si="69"/>
        <v>0</v>
      </c>
      <c r="O384" s="27">
        <f t="shared" si="70"/>
        <v>0</v>
      </c>
    </row>
    <row r="385" spans="1:15" ht="13.2" x14ac:dyDescent="0.25">
      <c r="A385" s="13" t="s">
        <v>408</v>
      </c>
      <c r="B385" s="17">
        <f t="shared" si="72"/>
        <v>57495</v>
      </c>
      <c r="C385" s="5">
        <f>125</f>
        <v>125</v>
      </c>
      <c r="D385" s="6">
        <f t="shared" si="73"/>
        <v>123597.18</v>
      </c>
      <c r="E385" s="6">
        <f t="shared" si="74"/>
        <v>5.1343269444444442</v>
      </c>
      <c r="F385" s="6">
        <f>SUM($D$8:D385)</f>
        <v>31001442.979999978</v>
      </c>
      <c r="G385" s="6">
        <f t="shared" si="75"/>
        <v>100000</v>
      </c>
      <c r="H385" s="23">
        <f t="shared" si="76"/>
        <v>0.21798589999999995</v>
      </c>
      <c r="I385" s="31">
        <f t="shared" si="71"/>
        <v>1.0015113689066666</v>
      </c>
      <c r="J385" s="16">
        <f t="shared" si="77"/>
        <v>530.2267539997722</v>
      </c>
      <c r="K385" s="24" t="s">
        <v>408</v>
      </c>
      <c r="L385" s="25">
        <f t="shared" si="67"/>
        <v>58349</v>
      </c>
      <c r="M385" s="26">
        <f t="shared" si="68"/>
        <v>0</v>
      </c>
      <c r="N385" s="27">
        <f t="shared" si="69"/>
        <v>0</v>
      </c>
      <c r="O385" s="27">
        <f t="shared" si="70"/>
        <v>0</v>
      </c>
    </row>
    <row r="386" spans="1:15" ht="13.2" x14ac:dyDescent="0.25">
      <c r="A386" s="13" t="s">
        <v>409</v>
      </c>
      <c r="B386" s="17">
        <f t="shared" si="72"/>
        <v>57526</v>
      </c>
      <c r="C386" s="5">
        <f>125</f>
        <v>125</v>
      </c>
      <c r="D386" s="6">
        <f t="shared" si="73"/>
        <v>123722.18</v>
      </c>
      <c r="E386" s="6">
        <f t="shared" si="74"/>
        <v>6.1643034444444442</v>
      </c>
      <c r="F386" s="6">
        <f>SUM($D$8:D386)</f>
        <v>31125165.159999978</v>
      </c>
      <c r="G386" s="6">
        <f t="shared" si="75"/>
        <v>100000</v>
      </c>
      <c r="H386" s="23">
        <f t="shared" si="76"/>
        <v>0.21861089999999994</v>
      </c>
      <c r="I386" s="31">
        <f t="shared" si="71"/>
        <v>1.0015157022400001</v>
      </c>
      <c r="J386" s="16">
        <f t="shared" si="77"/>
        <v>531.37240753324363</v>
      </c>
      <c r="K386" s="24" t="s">
        <v>409</v>
      </c>
      <c r="L386" s="25">
        <f t="shared" si="67"/>
        <v>58380</v>
      </c>
      <c r="M386" s="26">
        <f t="shared" si="68"/>
        <v>0</v>
      </c>
      <c r="N386" s="27">
        <f t="shared" si="69"/>
        <v>0</v>
      </c>
      <c r="O386" s="27">
        <f t="shared" si="70"/>
        <v>0</v>
      </c>
    </row>
    <row r="387" spans="1:15" ht="13.2" x14ac:dyDescent="0.25">
      <c r="A387" s="13" t="s">
        <v>410</v>
      </c>
      <c r="B387" s="17">
        <f t="shared" si="72"/>
        <v>57556</v>
      </c>
      <c r="C387" s="5">
        <f>125</f>
        <v>125</v>
      </c>
      <c r="D387" s="6">
        <f t="shared" si="73"/>
        <v>123847.18</v>
      </c>
      <c r="E387" s="6">
        <f t="shared" si="74"/>
        <v>7.1953216111111109</v>
      </c>
      <c r="F387" s="6">
        <f>SUM($D$8:D387)</f>
        <v>31249012.339999977</v>
      </c>
      <c r="G387" s="6">
        <f t="shared" si="75"/>
        <v>100000</v>
      </c>
      <c r="H387" s="23">
        <f t="shared" si="76"/>
        <v>0.21923589999999993</v>
      </c>
      <c r="I387" s="31">
        <f t="shared" si="71"/>
        <v>1.0015200355733334</v>
      </c>
      <c r="J387" s="16">
        <f t="shared" si="77"/>
        <v>532.51513588505281</v>
      </c>
      <c r="K387" s="24" t="s">
        <v>410</v>
      </c>
      <c r="L387" s="25">
        <f t="shared" si="67"/>
        <v>58410</v>
      </c>
      <c r="M387" s="26">
        <f t="shared" si="68"/>
        <v>0</v>
      </c>
      <c r="N387" s="27">
        <f t="shared" si="69"/>
        <v>0</v>
      </c>
      <c r="O387" s="27">
        <f t="shared" si="70"/>
        <v>0</v>
      </c>
    </row>
    <row r="388" spans="1:15" ht="13.2" x14ac:dyDescent="0.25">
      <c r="A388" s="13" t="s">
        <v>411</v>
      </c>
      <c r="B388" s="17">
        <f t="shared" si="72"/>
        <v>57587</v>
      </c>
      <c r="C388" s="5">
        <f>125</f>
        <v>125</v>
      </c>
      <c r="D388" s="6">
        <f t="shared" si="73"/>
        <v>123972.18</v>
      </c>
      <c r="E388" s="6">
        <f t="shared" si="74"/>
        <v>8.2273814444444433</v>
      </c>
      <c r="F388" s="6">
        <f>SUM($D$8:D388)</f>
        <v>31372984.519999977</v>
      </c>
      <c r="G388" s="6">
        <f t="shared" si="75"/>
        <v>100000</v>
      </c>
      <c r="H388" s="23">
        <f t="shared" si="76"/>
        <v>0.21986089999999991</v>
      </c>
      <c r="I388" s="31">
        <f t="shared" si="71"/>
        <v>1.0015243689066666</v>
      </c>
      <c r="J388" s="16">
        <f t="shared" si="77"/>
        <v>533.6549485684526</v>
      </c>
      <c r="K388" s="24" t="s">
        <v>411</v>
      </c>
      <c r="L388" s="25">
        <f t="shared" si="67"/>
        <v>58441</v>
      </c>
      <c r="M388" s="26">
        <f t="shared" si="68"/>
        <v>0</v>
      </c>
      <c r="N388" s="27">
        <f t="shared" si="69"/>
        <v>0</v>
      </c>
      <c r="O388" s="27">
        <f t="shared" si="70"/>
        <v>0</v>
      </c>
    </row>
    <row r="389" spans="1:15" ht="13.2" x14ac:dyDescent="0.25">
      <c r="A389" s="13" t="s">
        <v>412</v>
      </c>
      <c r="B389" s="17">
        <f t="shared" si="72"/>
        <v>57618</v>
      </c>
      <c r="C389" s="5">
        <f>125</f>
        <v>125</v>
      </c>
      <c r="D389" s="6">
        <f t="shared" si="73"/>
        <v>124097.18</v>
      </c>
      <c r="E389" s="6">
        <f t="shared" si="74"/>
        <v>9.2604829444444441</v>
      </c>
      <c r="F389" s="6">
        <f>SUM($D$8:D389)</f>
        <v>31497081.699999977</v>
      </c>
      <c r="G389" s="6">
        <f t="shared" si="75"/>
        <v>100000</v>
      </c>
      <c r="H389" s="23">
        <f t="shared" si="76"/>
        <v>0.2204858999999999</v>
      </c>
      <c r="I389" s="31">
        <f t="shared" si="71"/>
        <v>1.0015287022399999</v>
      </c>
      <c r="J389" s="16">
        <f t="shared" si="77"/>
        <v>534.79185506032729</v>
      </c>
      <c r="K389" s="24" t="s">
        <v>412</v>
      </c>
      <c r="L389" s="25">
        <f t="shared" si="67"/>
        <v>58472</v>
      </c>
      <c r="M389" s="26">
        <f t="shared" si="68"/>
        <v>0</v>
      </c>
      <c r="N389" s="27">
        <f t="shared" si="69"/>
        <v>0</v>
      </c>
      <c r="O389" s="27">
        <f t="shared" si="70"/>
        <v>0</v>
      </c>
    </row>
    <row r="390" spans="1:15" ht="13.2" x14ac:dyDescent="0.25">
      <c r="A390" s="13" t="s">
        <v>413</v>
      </c>
      <c r="B390" s="17">
        <f t="shared" si="72"/>
        <v>57648</v>
      </c>
      <c r="C390" s="5">
        <f>125</f>
        <v>125</v>
      </c>
      <c r="D390" s="6">
        <f t="shared" si="73"/>
        <v>124222.18</v>
      </c>
      <c r="E390" s="6">
        <f t="shared" si="74"/>
        <v>10.294626111111111</v>
      </c>
      <c r="F390" s="6">
        <f>SUM($D$8:D390)</f>
        <v>31621303.879999977</v>
      </c>
      <c r="G390" s="6">
        <f t="shared" si="75"/>
        <v>100000</v>
      </c>
      <c r="H390" s="23">
        <f t="shared" si="76"/>
        <v>0.22111089999999989</v>
      </c>
      <c r="I390" s="31">
        <f t="shared" si="71"/>
        <v>1.0015330355733334</v>
      </c>
      <c r="J390" s="16">
        <f t="shared" si="77"/>
        <v>535.92586480134707</v>
      </c>
      <c r="K390" s="24" t="s">
        <v>413</v>
      </c>
      <c r="L390" s="25">
        <f t="shared" si="67"/>
        <v>58501</v>
      </c>
      <c r="M390" s="26">
        <f t="shared" si="68"/>
        <v>0</v>
      </c>
      <c r="N390" s="27">
        <f t="shared" si="69"/>
        <v>0</v>
      </c>
      <c r="O390" s="27">
        <f t="shared" si="70"/>
        <v>0</v>
      </c>
    </row>
    <row r="391" spans="1:15" ht="13.2" x14ac:dyDescent="0.25">
      <c r="A391" s="13" t="s">
        <v>414</v>
      </c>
      <c r="B391" s="17">
        <f t="shared" si="72"/>
        <v>57679</v>
      </c>
      <c r="C391" s="5">
        <f>125</f>
        <v>125</v>
      </c>
      <c r="D391" s="6">
        <f t="shared" si="73"/>
        <v>124347.18</v>
      </c>
      <c r="E391" s="6">
        <f t="shared" si="74"/>
        <v>11.329810944444445</v>
      </c>
      <c r="F391" s="6">
        <f>SUM($D$8:D391)</f>
        <v>31745651.059999976</v>
      </c>
      <c r="G391" s="6">
        <f t="shared" si="75"/>
        <v>100000</v>
      </c>
      <c r="H391" s="23">
        <f t="shared" si="76"/>
        <v>0.22173589999999999</v>
      </c>
      <c r="I391" s="31">
        <f t="shared" si="71"/>
        <v>1.0015373689066667</v>
      </c>
      <c r="J391" s="16">
        <f t="shared" si="77"/>
        <v>537.05698719612008</v>
      </c>
      <c r="K391" s="24" t="s">
        <v>414</v>
      </c>
      <c r="L391" s="25">
        <f t="shared" si="67"/>
        <v>58532</v>
      </c>
      <c r="M391" s="26">
        <f t="shared" si="68"/>
        <v>0</v>
      </c>
      <c r="N391" s="27">
        <f t="shared" si="69"/>
        <v>0</v>
      </c>
      <c r="O391" s="27">
        <f t="shared" si="70"/>
        <v>0</v>
      </c>
    </row>
    <row r="392" spans="1:15" ht="13.2" x14ac:dyDescent="0.25">
      <c r="A392" s="13" t="s">
        <v>415</v>
      </c>
      <c r="B392" s="17">
        <f t="shared" si="72"/>
        <v>57709</v>
      </c>
      <c r="C392" s="5">
        <f>125</f>
        <v>125</v>
      </c>
      <c r="D392" s="6">
        <f t="shared" si="73"/>
        <v>124472.18</v>
      </c>
      <c r="E392" s="6">
        <f t="shared" si="74"/>
        <v>12.366037444444444</v>
      </c>
      <c r="F392" s="6">
        <f>SUM($D$8:D392)</f>
        <v>31870123.239999976</v>
      </c>
      <c r="G392" s="6">
        <f t="shared" si="75"/>
        <v>100000</v>
      </c>
      <c r="H392" s="23">
        <f t="shared" si="76"/>
        <v>0.22236089999999997</v>
      </c>
      <c r="I392" s="31">
        <f t="shared" si="71"/>
        <v>1.0015417022399999</v>
      </c>
      <c r="J392" s="16">
        <f t="shared" si="77"/>
        <v>538.18523161334588</v>
      </c>
      <c r="K392" s="24" t="s">
        <v>415</v>
      </c>
      <c r="L392" s="25">
        <f t="shared" si="67"/>
        <v>58562</v>
      </c>
      <c r="M392" s="26">
        <f t="shared" si="68"/>
        <v>0</v>
      </c>
      <c r="N392" s="27">
        <f t="shared" si="69"/>
        <v>0</v>
      </c>
      <c r="O392" s="27">
        <f t="shared" si="70"/>
        <v>0</v>
      </c>
    </row>
    <row r="393" spans="1:15" ht="13.2" x14ac:dyDescent="0.25">
      <c r="A393" s="13" t="s">
        <v>416</v>
      </c>
      <c r="B393" s="17">
        <f t="shared" si="72"/>
        <v>57740</v>
      </c>
      <c r="C393" s="5">
        <f>125</f>
        <v>125</v>
      </c>
      <c r="D393" s="6">
        <f t="shared" si="73"/>
        <v>124609.54999999999</v>
      </c>
      <c r="E393" s="6">
        <f t="shared" si="74"/>
        <v>1.0373712499999999</v>
      </c>
      <c r="F393" s="6">
        <f>SUM($D$8:D393)</f>
        <v>31994732.789999977</v>
      </c>
      <c r="G393" s="6">
        <f t="shared" si="75"/>
        <v>100000</v>
      </c>
      <c r="H393" s="23">
        <f t="shared" si="76"/>
        <v>0.22304774999999988</v>
      </c>
      <c r="I393" s="31">
        <f t="shared" si="71"/>
        <v>1.0015464644000001</v>
      </c>
      <c r="J393" s="16">
        <f t="shared" si="77"/>
        <v>539.31094959741631</v>
      </c>
      <c r="K393" s="24" t="s">
        <v>416</v>
      </c>
      <c r="L393" s="25">
        <f t="shared" si="67"/>
        <v>58593</v>
      </c>
      <c r="M393" s="26">
        <f t="shared" si="68"/>
        <v>0</v>
      </c>
      <c r="N393" s="27">
        <f t="shared" si="69"/>
        <v>0</v>
      </c>
      <c r="O393" s="27">
        <f t="shared" si="70"/>
        <v>0</v>
      </c>
    </row>
    <row r="394" spans="1:15" ht="13.2" x14ac:dyDescent="0.25">
      <c r="A394" s="13" t="s">
        <v>417</v>
      </c>
      <c r="B394" s="17">
        <f t="shared" si="72"/>
        <v>57769</v>
      </c>
      <c r="C394" s="5">
        <f>125</f>
        <v>125</v>
      </c>
      <c r="D394" s="6">
        <f t="shared" si="73"/>
        <v>124734.54999999999</v>
      </c>
      <c r="E394" s="6">
        <f t="shared" si="74"/>
        <v>2.075853611111111</v>
      </c>
      <c r="F394" s="6">
        <f>SUM($D$8:D394)</f>
        <v>32119467.339999977</v>
      </c>
      <c r="G394" s="6">
        <f t="shared" si="75"/>
        <v>100000</v>
      </c>
      <c r="H394" s="23">
        <f t="shared" si="76"/>
        <v>0.22367274999999986</v>
      </c>
      <c r="I394" s="31">
        <f t="shared" si="71"/>
        <v>1.0015507977333333</v>
      </c>
      <c r="J394" s="16">
        <f t="shared" si="77"/>
        <v>540.43357701010837</v>
      </c>
      <c r="K394" s="24" t="s">
        <v>417</v>
      </c>
      <c r="L394" s="25">
        <f t="shared" ref="L394:L457" si="78">DATE(YEAR(L393),MONTH(L393)+1,1)</f>
        <v>58623</v>
      </c>
      <c r="M394" s="26">
        <f t="shared" ref="M394:M457" si="79">MIN($M$5,-N393-O393)</f>
        <v>0</v>
      </c>
      <c r="N394" s="27">
        <f t="shared" ref="N394:N457" si="80">M394+N393+O393</f>
        <v>0</v>
      </c>
      <c r="O394" s="27">
        <f t="shared" ref="O394:O457" si="81">N394*$M$6/12</f>
        <v>0</v>
      </c>
    </row>
    <row r="395" spans="1:15" ht="13.2" x14ac:dyDescent="0.25">
      <c r="A395" s="13" t="s">
        <v>418</v>
      </c>
      <c r="B395" s="17">
        <f t="shared" si="72"/>
        <v>57799</v>
      </c>
      <c r="C395" s="5">
        <f>125</f>
        <v>125</v>
      </c>
      <c r="D395" s="6">
        <f t="shared" si="73"/>
        <v>124859.54999999999</v>
      </c>
      <c r="E395" s="6">
        <f t="shared" si="74"/>
        <v>3.1153081944444443</v>
      </c>
      <c r="F395" s="6">
        <f>SUM($D$8:D395)</f>
        <v>32244326.889999978</v>
      </c>
      <c r="G395" s="6">
        <f t="shared" si="75"/>
        <v>100000</v>
      </c>
      <c r="H395" s="23">
        <f t="shared" si="76"/>
        <v>0.22429774999999996</v>
      </c>
      <c r="I395" s="31">
        <f t="shared" si="71"/>
        <v>1.0015551310666666</v>
      </c>
      <c r="J395" s="16">
        <f t="shared" si="77"/>
        <v>541.55335355134594</v>
      </c>
      <c r="K395" s="24" t="s">
        <v>418</v>
      </c>
      <c r="L395" s="25">
        <f t="shared" si="78"/>
        <v>58654</v>
      </c>
      <c r="M395" s="26">
        <f t="shared" si="79"/>
        <v>0</v>
      </c>
      <c r="N395" s="27">
        <f t="shared" si="80"/>
        <v>0</v>
      </c>
      <c r="O395" s="27">
        <f t="shared" si="81"/>
        <v>0</v>
      </c>
    </row>
    <row r="396" spans="1:15" ht="13.2" x14ac:dyDescent="0.25">
      <c r="A396" s="13" t="s">
        <v>419</v>
      </c>
      <c r="B396" s="17">
        <f t="shared" si="72"/>
        <v>57830</v>
      </c>
      <c r="C396" s="5">
        <f>125</f>
        <v>125</v>
      </c>
      <c r="D396" s="6">
        <f t="shared" si="73"/>
        <v>124984.54999999999</v>
      </c>
      <c r="E396" s="6">
        <f t="shared" si="74"/>
        <v>4.1558044444444437</v>
      </c>
      <c r="F396" s="6">
        <f>SUM($D$8:D396)</f>
        <v>32369311.439999979</v>
      </c>
      <c r="G396" s="6">
        <f t="shared" si="75"/>
        <v>100000</v>
      </c>
      <c r="H396" s="23">
        <f t="shared" si="76"/>
        <v>0.22492274999999995</v>
      </c>
      <c r="I396" s="31">
        <f t="shared" si="71"/>
        <v>1.0015594644000001</v>
      </c>
      <c r="J396" s="16">
        <f t="shared" si="77"/>
        <v>542.67028845279276</v>
      </c>
      <c r="K396" s="24" t="s">
        <v>419</v>
      </c>
      <c r="L396" s="25">
        <f t="shared" si="78"/>
        <v>58685</v>
      </c>
      <c r="M396" s="26">
        <f t="shared" si="79"/>
        <v>0</v>
      </c>
      <c r="N396" s="27">
        <f t="shared" si="80"/>
        <v>0</v>
      </c>
      <c r="O396" s="27">
        <f t="shared" si="81"/>
        <v>0</v>
      </c>
    </row>
    <row r="397" spans="1:15" ht="13.2" x14ac:dyDescent="0.25">
      <c r="A397" s="13" t="s">
        <v>420</v>
      </c>
      <c r="B397" s="17">
        <f t="shared" si="72"/>
        <v>57860</v>
      </c>
      <c r="C397" s="5">
        <f>125</f>
        <v>125</v>
      </c>
      <c r="D397" s="6">
        <f t="shared" si="73"/>
        <v>125109.54999999999</v>
      </c>
      <c r="E397" s="6">
        <f t="shared" si="74"/>
        <v>5.1973423611111098</v>
      </c>
      <c r="F397" s="6">
        <f>SUM($D$8:D397)</f>
        <v>32494420.98999998</v>
      </c>
      <c r="G397" s="6">
        <f t="shared" si="75"/>
        <v>100000</v>
      </c>
      <c r="H397" s="23">
        <f t="shared" si="76"/>
        <v>0.22554774999999994</v>
      </c>
      <c r="I397" s="31">
        <f t="shared" si="71"/>
        <v>1.0015637977333334</v>
      </c>
      <c r="J397" s="16">
        <f t="shared" si="77"/>
        <v>543.78439091091911</v>
      </c>
      <c r="K397" s="24" t="s">
        <v>420</v>
      </c>
      <c r="L397" s="25">
        <f t="shared" si="78"/>
        <v>58715</v>
      </c>
      <c r="M397" s="26">
        <f t="shared" si="79"/>
        <v>0</v>
      </c>
      <c r="N397" s="27">
        <f t="shared" si="80"/>
        <v>0</v>
      </c>
      <c r="O397" s="27">
        <f t="shared" si="81"/>
        <v>0</v>
      </c>
    </row>
    <row r="398" spans="1:15" ht="13.2" x14ac:dyDescent="0.25">
      <c r="A398" s="13" t="s">
        <v>421</v>
      </c>
      <c r="B398" s="17">
        <f t="shared" si="72"/>
        <v>57891</v>
      </c>
      <c r="C398" s="5">
        <f>125</f>
        <v>125</v>
      </c>
      <c r="D398" s="6">
        <f t="shared" si="73"/>
        <v>125234.54999999999</v>
      </c>
      <c r="E398" s="6">
        <f t="shared" si="74"/>
        <v>6.2399219444444434</v>
      </c>
      <c r="F398" s="6">
        <f>SUM($D$8:D398)</f>
        <v>32619655.53999998</v>
      </c>
      <c r="G398" s="6">
        <f t="shared" si="75"/>
        <v>100000</v>
      </c>
      <c r="H398" s="23">
        <f t="shared" si="76"/>
        <v>0.22617274999999992</v>
      </c>
      <c r="I398" s="31">
        <f t="shared" ref="I398:I461" si="82">1-64*($M$5-0.004*$C$2)/$C$2*H398</f>
        <v>1.0015681310666666</v>
      </c>
      <c r="J398" s="16">
        <f t="shared" si="77"/>
        <v>544.89567008715289</v>
      </c>
      <c r="K398" s="24" t="s">
        <v>421</v>
      </c>
      <c r="L398" s="25">
        <f t="shared" si="78"/>
        <v>58746</v>
      </c>
      <c r="M398" s="26">
        <f t="shared" si="79"/>
        <v>0</v>
      </c>
      <c r="N398" s="27">
        <f t="shared" si="80"/>
        <v>0</v>
      </c>
      <c r="O398" s="27">
        <f t="shared" si="81"/>
        <v>0</v>
      </c>
    </row>
    <row r="399" spans="1:15" ht="13.2" x14ac:dyDescent="0.25">
      <c r="A399" s="13" t="s">
        <v>422</v>
      </c>
      <c r="B399" s="17">
        <f t="shared" si="72"/>
        <v>57921</v>
      </c>
      <c r="C399" s="5">
        <f>125</f>
        <v>125</v>
      </c>
      <c r="D399" s="6">
        <f t="shared" si="73"/>
        <v>125359.54999999999</v>
      </c>
      <c r="E399" s="6">
        <f t="shared" si="74"/>
        <v>7.2835431944444435</v>
      </c>
      <c r="F399" s="6">
        <f>SUM($D$8:D399)</f>
        <v>32745015.089999981</v>
      </c>
      <c r="G399" s="6">
        <f t="shared" si="75"/>
        <v>100000</v>
      </c>
      <c r="H399" s="23">
        <f t="shared" si="76"/>
        <v>0.22679774999999991</v>
      </c>
      <c r="I399" s="31">
        <f t="shared" si="82"/>
        <v>1.0015724643999999</v>
      </c>
      <c r="J399" s="16">
        <f t="shared" si="77"/>
        <v>546.00413510802616</v>
      </c>
      <c r="K399" s="24" t="s">
        <v>422</v>
      </c>
      <c r="L399" s="25">
        <f t="shared" si="78"/>
        <v>58776</v>
      </c>
      <c r="M399" s="26">
        <f t="shared" si="79"/>
        <v>0</v>
      </c>
      <c r="N399" s="27">
        <f t="shared" si="80"/>
        <v>0</v>
      </c>
      <c r="O399" s="27">
        <f t="shared" si="81"/>
        <v>0</v>
      </c>
    </row>
    <row r="400" spans="1:15" ht="13.2" x14ac:dyDescent="0.25">
      <c r="A400" s="13" t="s">
        <v>423</v>
      </c>
      <c r="B400" s="17">
        <f t="shared" si="72"/>
        <v>57952</v>
      </c>
      <c r="C400" s="5">
        <f>125</f>
        <v>125</v>
      </c>
      <c r="D400" s="6">
        <f t="shared" si="73"/>
        <v>125484.54999999999</v>
      </c>
      <c r="E400" s="6">
        <f t="shared" si="74"/>
        <v>8.3282061111111094</v>
      </c>
      <c r="F400" s="6">
        <f>SUM($D$8:D400)</f>
        <v>32870499.639999982</v>
      </c>
      <c r="G400" s="6">
        <f t="shared" si="75"/>
        <v>100000</v>
      </c>
      <c r="H400" s="23">
        <f t="shared" si="76"/>
        <v>0.2274227499999999</v>
      </c>
      <c r="I400" s="31">
        <f t="shared" si="82"/>
        <v>1.0015767977333334</v>
      </c>
      <c r="J400" s="16">
        <f t="shared" si="77"/>
        <v>547.10979506532283</v>
      </c>
      <c r="K400" s="24" t="s">
        <v>423</v>
      </c>
      <c r="L400" s="25">
        <f t="shared" si="78"/>
        <v>58807</v>
      </c>
      <c r="M400" s="26">
        <f t="shared" si="79"/>
        <v>0</v>
      </c>
      <c r="N400" s="27">
        <f t="shared" si="80"/>
        <v>0</v>
      </c>
      <c r="O400" s="27">
        <f t="shared" si="81"/>
        <v>0</v>
      </c>
    </row>
    <row r="401" spans="1:15" ht="13.2" x14ac:dyDescent="0.25">
      <c r="A401" s="13" t="s">
        <v>424</v>
      </c>
      <c r="B401" s="17">
        <f t="shared" si="72"/>
        <v>57983</v>
      </c>
      <c r="C401" s="5">
        <f>125</f>
        <v>125</v>
      </c>
      <c r="D401" s="6">
        <f t="shared" si="73"/>
        <v>125609.54999999999</v>
      </c>
      <c r="E401" s="6">
        <f t="shared" si="74"/>
        <v>9.3739106944444437</v>
      </c>
      <c r="F401" s="6">
        <f>SUM($D$8:D401)</f>
        <v>32996109.189999983</v>
      </c>
      <c r="G401" s="6">
        <f t="shared" si="75"/>
        <v>100000</v>
      </c>
      <c r="H401" s="23">
        <f t="shared" si="76"/>
        <v>0.22804774999999988</v>
      </c>
      <c r="I401" s="31">
        <f t="shared" si="82"/>
        <v>1.0015811310666667</v>
      </c>
      <c r="J401" s="16">
        <f t="shared" si="77"/>
        <v>548.21265901622462</v>
      </c>
      <c r="K401" s="24" t="s">
        <v>424</v>
      </c>
      <c r="L401" s="25">
        <f t="shared" si="78"/>
        <v>58838</v>
      </c>
      <c r="M401" s="26">
        <f t="shared" si="79"/>
        <v>0</v>
      </c>
      <c r="N401" s="27">
        <f t="shared" si="80"/>
        <v>0</v>
      </c>
      <c r="O401" s="27">
        <f t="shared" si="81"/>
        <v>0</v>
      </c>
    </row>
    <row r="402" spans="1:15" ht="13.2" x14ac:dyDescent="0.25">
      <c r="A402" s="13" t="s">
        <v>425</v>
      </c>
      <c r="B402" s="17">
        <f t="shared" si="72"/>
        <v>58013</v>
      </c>
      <c r="C402" s="5">
        <f>125</f>
        <v>125</v>
      </c>
      <c r="D402" s="6">
        <f t="shared" si="73"/>
        <v>125734.54999999999</v>
      </c>
      <c r="E402" s="6">
        <f t="shared" si="74"/>
        <v>10.420656944444444</v>
      </c>
      <c r="F402" s="6">
        <f>SUM($D$8:D402)</f>
        <v>33121843.739999983</v>
      </c>
      <c r="G402" s="6">
        <f t="shared" si="75"/>
        <v>100000</v>
      </c>
      <c r="H402" s="23">
        <f t="shared" si="76"/>
        <v>0.22867274999999987</v>
      </c>
      <c r="I402" s="31">
        <f t="shared" si="82"/>
        <v>1.0015854644</v>
      </c>
      <c r="J402" s="16">
        <f t="shared" si="77"/>
        <v>549.31273598345865</v>
      </c>
      <c r="K402" s="24" t="s">
        <v>425</v>
      </c>
      <c r="L402" s="25">
        <f t="shared" si="78"/>
        <v>58866</v>
      </c>
      <c r="M402" s="26">
        <f t="shared" si="79"/>
        <v>0</v>
      </c>
      <c r="N402" s="27">
        <f t="shared" si="80"/>
        <v>0</v>
      </c>
      <c r="O402" s="27">
        <f t="shared" si="81"/>
        <v>0</v>
      </c>
    </row>
    <row r="403" spans="1:15" ht="13.2" x14ac:dyDescent="0.25">
      <c r="A403" s="13" t="s">
        <v>426</v>
      </c>
      <c r="B403" s="17">
        <f t="shared" si="72"/>
        <v>58044</v>
      </c>
      <c r="C403" s="5">
        <f>125</f>
        <v>125</v>
      </c>
      <c r="D403" s="6">
        <f t="shared" si="73"/>
        <v>125859.54999999999</v>
      </c>
      <c r="E403" s="6">
        <f t="shared" si="74"/>
        <v>11.468444861111109</v>
      </c>
      <c r="F403" s="6">
        <f>SUM($D$8:D403)</f>
        <v>33247703.289999984</v>
      </c>
      <c r="G403" s="6">
        <f t="shared" si="75"/>
        <v>100000</v>
      </c>
      <c r="H403" s="23">
        <f t="shared" si="76"/>
        <v>0.22929774999999997</v>
      </c>
      <c r="I403" s="31">
        <f t="shared" si="82"/>
        <v>1.0015897977333332</v>
      </c>
      <c r="J403" s="16">
        <f t="shared" si="77"/>
        <v>550.41003495544101</v>
      </c>
      <c r="K403" s="24" t="s">
        <v>426</v>
      </c>
      <c r="L403" s="25">
        <f t="shared" si="78"/>
        <v>58897</v>
      </c>
      <c r="M403" s="26">
        <f t="shared" si="79"/>
        <v>0</v>
      </c>
      <c r="N403" s="27">
        <f t="shared" si="80"/>
        <v>0</v>
      </c>
      <c r="O403" s="27">
        <f t="shared" si="81"/>
        <v>0</v>
      </c>
    </row>
    <row r="404" spans="1:15" ht="13.2" x14ac:dyDescent="0.25">
      <c r="A404" s="13" t="s">
        <v>427</v>
      </c>
      <c r="B404" s="17">
        <f t="shared" si="72"/>
        <v>58074</v>
      </c>
      <c r="C404" s="5">
        <f>125</f>
        <v>125</v>
      </c>
      <c r="D404" s="6">
        <f t="shared" si="73"/>
        <v>125984.54999999999</v>
      </c>
      <c r="E404" s="6">
        <f t="shared" si="74"/>
        <v>12.517274444444443</v>
      </c>
      <c r="F404" s="6">
        <f>SUM($D$8:D404)</f>
        <v>33373687.839999985</v>
      </c>
      <c r="G404" s="6">
        <f t="shared" si="75"/>
        <v>100000</v>
      </c>
      <c r="H404" s="23">
        <f t="shared" si="76"/>
        <v>0.22992274999999995</v>
      </c>
      <c r="I404" s="31">
        <f t="shared" si="82"/>
        <v>1.0015941310666667</v>
      </c>
      <c r="J404" s="16">
        <f t="shared" si="77"/>
        <v>551.50456488642294</v>
      </c>
      <c r="K404" s="24" t="s">
        <v>427</v>
      </c>
      <c r="L404" s="25">
        <f t="shared" si="78"/>
        <v>58927</v>
      </c>
      <c r="M404" s="26">
        <f t="shared" si="79"/>
        <v>0</v>
      </c>
      <c r="N404" s="27">
        <f t="shared" si="80"/>
        <v>0</v>
      </c>
      <c r="O404" s="27">
        <f t="shared" si="81"/>
        <v>0</v>
      </c>
    </row>
    <row r="405" spans="1:15" ht="13.2" x14ac:dyDescent="0.25">
      <c r="A405" s="13" t="s">
        <v>428</v>
      </c>
      <c r="B405" s="17">
        <f t="shared" si="72"/>
        <v>58105</v>
      </c>
      <c r="C405" s="5">
        <f>125</f>
        <v>125</v>
      </c>
      <c r="D405" s="6">
        <f t="shared" si="73"/>
        <v>126122.06999999999</v>
      </c>
      <c r="E405" s="6">
        <f t="shared" si="74"/>
        <v>1.0499755833333333</v>
      </c>
      <c r="F405" s="6">
        <f>SUM($D$8:D405)</f>
        <v>33499809.909999985</v>
      </c>
      <c r="G405" s="6">
        <f t="shared" si="75"/>
        <v>100000</v>
      </c>
      <c r="H405" s="23">
        <f t="shared" si="76"/>
        <v>0.23061034999999996</v>
      </c>
      <c r="I405" s="31">
        <f t="shared" si="82"/>
        <v>1.0015988984266666</v>
      </c>
      <c r="J405" s="16">
        <f t="shared" si="77"/>
        <v>552.59668211742121</v>
      </c>
      <c r="K405" s="24" t="s">
        <v>428</v>
      </c>
      <c r="L405" s="25">
        <f t="shared" si="78"/>
        <v>58958</v>
      </c>
      <c r="M405" s="26">
        <f t="shared" si="79"/>
        <v>0</v>
      </c>
      <c r="N405" s="27">
        <f t="shared" si="80"/>
        <v>0</v>
      </c>
      <c r="O405" s="27">
        <f t="shared" si="81"/>
        <v>0</v>
      </c>
    </row>
    <row r="406" spans="1:15" ht="13.2" x14ac:dyDescent="0.25">
      <c r="A406" s="13" t="s">
        <v>429</v>
      </c>
      <c r="B406" s="17">
        <f t="shared" si="72"/>
        <v>58134</v>
      </c>
      <c r="C406" s="5">
        <f>125</f>
        <v>125</v>
      </c>
      <c r="D406" s="6">
        <f t="shared" si="73"/>
        <v>126247.06999999999</v>
      </c>
      <c r="E406" s="6">
        <f t="shared" si="74"/>
        <v>2.1010622777777774</v>
      </c>
      <c r="F406" s="6">
        <f>SUM($D$8:D406)</f>
        <v>33626056.979999982</v>
      </c>
      <c r="G406" s="6">
        <f t="shared" si="75"/>
        <v>100000</v>
      </c>
      <c r="H406" s="23">
        <f t="shared" si="76"/>
        <v>0.23123534999999995</v>
      </c>
      <c r="I406" s="31">
        <f t="shared" si="82"/>
        <v>1.0016032317600001</v>
      </c>
      <c r="J406" s="16">
        <f t="shared" si="77"/>
        <v>553.68580836682747</v>
      </c>
      <c r="K406" s="24" t="s">
        <v>429</v>
      </c>
      <c r="L406" s="25">
        <f t="shared" si="78"/>
        <v>58988</v>
      </c>
      <c r="M406" s="26">
        <f t="shared" si="79"/>
        <v>0</v>
      </c>
      <c r="N406" s="27">
        <f t="shared" si="80"/>
        <v>0</v>
      </c>
      <c r="O406" s="27">
        <f t="shared" si="81"/>
        <v>0</v>
      </c>
    </row>
    <row r="407" spans="1:15" ht="13.2" x14ac:dyDescent="0.25">
      <c r="A407" s="13" t="s">
        <v>430</v>
      </c>
      <c r="B407" s="17">
        <f t="shared" si="72"/>
        <v>58164</v>
      </c>
      <c r="C407" s="5">
        <f>125</f>
        <v>125</v>
      </c>
      <c r="D407" s="6">
        <f t="shared" si="73"/>
        <v>126372.06999999999</v>
      </c>
      <c r="E407" s="6">
        <f t="shared" si="74"/>
        <v>3.1531211944444442</v>
      </c>
      <c r="F407" s="6">
        <f>SUM($D$8:D407)</f>
        <v>33752429.049999982</v>
      </c>
      <c r="G407" s="6">
        <f t="shared" si="75"/>
        <v>100000</v>
      </c>
      <c r="H407" s="23">
        <f t="shared" si="76"/>
        <v>0.23186034999999994</v>
      </c>
      <c r="I407" s="31">
        <f t="shared" si="82"/>
        <v>1.0016075650933334</v>
      </c>
      <c r="J407" s="16">
        <f t="shared" si="77"/>
        <v>554.77219147885523</v>
      </c>
      <c r="K407" s="24" t="s">
        <v>430</v>
      </c>
      <c r="L407" s="25">
        <f t="shared" si="78"/>
        <v>59019</v>
      </c>
      <c r="M407" s="26">
        <f t="shared" si="79"/>
        <v>0</v>
      </c>
      <c r="N407" s="27">
        <f t="shared" si="80"/>
        <v>0</v>
      </c>
      <c r="O407" s="27">
        <f t="shared" si="81"/>
        <v>0</v>
      </c>
    </row>
    <row r="408" spans="1:15" ht="13.2" x14ac:dyDescent="0.25">
      <c r="A408" s="13" t="s">
        <v>431</v>
      </c>
      <c r="B408" s="17">
        <f t="shared" si="72"/>
        <v>58195</v>
      </c>
      <c r="C408" s="5">
        <f>125</f>
        <v>125</v>
      </c>
      <c r="D408" s="6">
        <f t="shared" si="73"/>
        <v>126497.06999999999</v>
      </c>
      <c r="E408" s="6">
        <f t="shared" si="74"/>
        <v>4.2062217777777775</v>
      </c>
      <c r="F408" s="6">
        <f>SUM($D$8:D408)</f>
        <v>33878926.119999982</v>
      </c>
      <c r="G408" s="6">
        <f t="shared" si="75"/>
        <v>100000</v>
      </c>
      <c r="H408" s="23">
        <f t="shared" si="76"/>
        <v>0.23248534999999992</v>
      </c>
      <c r="I408" s="31">
        <f t="shared" si="82"/>
        <v>1.0016118984266666</v>
      </c>
      <c r="J408" s="16">
        <f t="shared" si="77"/>
        <v>555.85584027738128</v>
      </c>
      <c r="K408" s="24" t="s">
        <v>431</v>
      </c>
      <c r="L408" s="25">
        <f t="shared" si="78"/>
        <v>59050</v>
      </c>
      <c r="M408" s="26">
        <f t="shared" si="79"/>
        <v>0</v>
      </c>
      <c r="N408" s="27">
        <f t="shared" si="80"/>
        <v>0</v>
      </c>
      <c r="O408" s="27">
        <f t="shared" si="81"/>
        <v>0</v>
      </c>
    </row>
    <row r="409" spans="1:15" ht="13.2" x14ac:dyDescent="0.25">
      <c r="A409" s="13" t="s">
        <v>432</v>
      </c>
      <c r="B409" s="17">
        <f t="shared" si="72"/>
        <v>58225</v>
      </c>
      <c r="C409" s="5">
        <f>125</f>
        <v>125</v>
      </c>
      <c r="D409" s="6">
        <f t="shared" si="73"/>
        <v>126622.06999999999</v>
      </c>
      <c r="E409" s="6">
        <f t="shared" si="74"/>
        <v>5.2603640277777775</v>
      </c>
      <c r="F409" s="6">
        <f>SUM($D$8:D409)</f>
        <v>34005548.189999983</v>
      </c>
      <c r="G409" s="6">
        <f t="shared" si="75"/>
        <v>100000</v>
      </c>
      <c r="H409" s="23">
        <f t="shared" si="76"/>
        <v>0.23311034999999991</v>
      </c>
      <c r="I409" s="31">
        <f t="shared" si="82"/>
        <v>1.0016162317599999</v>
      </c>
      <c r="J409" s="16">
        <f t="shared" si="77"/>
        <v>556.9367635527982</v>
      </c>
      <c r="K409" s="24" t="s">
        <v>432</v>
      </c>
      <c r="L409" s="25">
        <f t="shared" si="78"/>
        <v>59080</v>
      </c>
      <c r="M409" s="26">
        <f t="shared" si="79"/>
        <v>0</v>
      </c>
      <c r="N409" s="27">
        <f t="shared" si="80"/>
        <v>0</v>
      </c>
      <c r="O409" s="27">
        <f t="shared" si="81"/>
        <v>0</v>
      </c>
    </row>
    <row r="410" spans="1:15" ht="13.2" x14ac:dyDescent="0.25">
      <c r="A410" s="13" t="s">
        <v>433</v>
      </c>
      <c r="B410" s="17">
        <f t="shared" si="72"/>
        <v>58256</v>
      </c>
      <c r="C410" s="5">
        <f>125</f>
        <v>125</v>
      </c>
      <c r="D410" s="6">
        <f t="shared" si="73"/>
        <v>126747.06999999999</v>
      </c>
      <c r="E410" s="6">
        <f t="shared" si="74"/>
        <v>6.315547944444444</v>
      </c>
      <c r="F410" s="6">
        <f>SUM($D$8:D410)</f>
        <v>34132295.259999983</v>
      </c>
      <c r="G410" s="6">
        <f t="shared" si="75"/>
        <v>100000</v>
      </c>
      <c r="H410" s="23">
        <f t="shared" si="76"/>
        <v>0.2337353499999999</v>
      </c>
      <c r="I410" s="31">
        <f t="shared" si="82"/>
        <v>1.0016205650933334</v>
      </c>
      <c r="J410" s="16">
        <f t="shared" si="77"/>
        <v>558.0149700621572</v>
      </c>
      <c r="K410" s="24" t="s">
        <v>433</v>
      </c>
      <c r="L410" s="25">
        <f t="shared" si="78"/>
        <v>59111</v>
      </c>
      <c r="M410" s="26">
        <f t="shared" si="79"/>
        <v>0</v>
      </c>
      <c r="N410" s="27">
        <f t="shared" si="80"/>
        <v>0</v>
      </c>
      <c r="O410" s="27">
        <f t="shared" si="81"/>
        <v>0</v>
      </c>
    </row>
    <row r="411" spans="1:15" ht="13.2" x14ac:dyDescent="0.25">
      <c r="A411" s="13" t="s">
        <v>434</v>
      </c>
      <c r="B411" s="17">
        <f t="shared" si="72"/>
        <v>58286</v>
      </c>
      <c r="C411" s="5">
        <f>125</f>
        <v>125</v>
      </c>
      <c r="D411" s="6">
        <f t="shared" si="73"/>
        <v>126872.06999999999</v>
      </c>
      <c r="E411" s="6">
        <f t="shared" si="74"/>
        <v>7.3717735277777772</v>
      </c>
      <c r="F411" s="6">
        <f>SUM($D$8:D411)</f>
        <v>34259167.329999983</v>
      </c>
      <c r="G411" s="6">
        <f t="shared" si="75"/>
        <v>100000</v>
      </c>
      <c r="H411" s="23">
        <f t="shared" si="76"/>
        <v>0.23436035</v>
      </c>
      <c r="I411" s="31">
        <f t="shared" si="82"/>
        <v>1.0016248984266667</v>
      </c>
      <c r="J411" s="16">
        <f t="shared" si="77"/>
        <v>559.09046852930669</v>
      </c>
      <c r="K411" s="24" t="s">
        <v>434</v>
      </c>
      <c r="L411" s="25">
        <f t="shared" si="78"/>
        <v>59141</v>
      </c>
      <c r="M411" s="26">
        <f t="shared" si="79"/>
        <v>0</v>
      </c>
      <c r="N411" s="27">
        <f t="shared" si="80"/>
        <v>0</v>
      </c>
      <c r="O411" s="27">
        <f t="shared" si="81"/>
        <v>0</v>
      </c>
    </row>
    <row r="412" spans="1:15" ht="13.2" x14ac:dyDescent="0.25">
      <c r="A412" s="13" t="s">
        <v>435</v>
      </c>
      <c r="B412" s="17">
        <f t="shared" si="72"/>
        <v>58317</v>
      </c>
      <c r="C412" s="5">
        <f>125</f>
        <v>125</v>
      </c>
      <c r="D412" s="6">
        <f t="shared" si="73"/>
        <v>126997.06999999999</v>
      </c>
      <c r="E412" s="6">
        <f t="shared" si="74"/>
        <v>8.4290407777777769</v>
      </c>
      <c r="F412" s="6">
        <f>SUM($D$8:D412)</f>
        <v>34386164.399999984</v>
      </c>
      <c r="G412" s="6">
        <f t="shared" si="75"/>
        <v>100000</v>
      </c>
      <c r="H412" s="23">
        <f t="shared" si="76"/>
        <v>0.23498534999999998</v>
      </c>
      <c r="I412" s="31">
        <f t="shared" si="82"/>
        <v>1.00162923176</v>
      </c>
      <c r="J412" s="16">
        <f t="shared" si="77"/>
        <v>560.16326764503447</v>
      </c>
      <c r="K412" s="24" t="s">
        <v>435</v>
      </c>
      <c r="L412" s="25">
        <f t="shared" si="78"/>
        <v>59172</v>
      </c>
      <c r="M412" s="26">
        <f t="shared" si="79"/>
        <v>0</v>
      </c>
      <c r="N412" s="27">
        <f t="shared" si="80"/>
        <v>0</v>
      </c>
      <c r="O412" s="27">
        <f t="shared" si="81"/>
        <v>0</v>
      </c>
    </row>
    <row r="413" spans="1:15" ht="13.2" x14ac:dyDescent="0.25">
      <c r="A413" s="13" t="s">
        <v>436</v>
      </c>
      <c r="B413" s="17">
        <f t="shared" ref="B413:B476" si="83">DATE(YEAR(B412),MONTH(B412)+1,IF(MONTH(B412)=1,28,30))</f>
        <v>58348</v>
      </c>
      <c r="C413" s="5">
        <f>125</f>
        <v>125</v>
      </c>
      <c r="D413" s="6">
        <f t="shared" ref="D413:D476" si="84">C413+D412+IF(MONTH(B413)=1,ROUND(E412,2),0)</f>
        <v>127122.06999999999</v>
      </c>
      <c r="E413" s="6">
        <f t="shared" ref="E413:E476" si="85">MAX(0,IF(MONTH(B413)=1,0,E412)+(D413-C413)*$C$5*30/360+C413*$C$5*(30-DAY(B413))/360)</f>
        <v>9.4873496944444433</v>
      </c>
      <c r="F413" s="6">
        <f>SUM($D$8:D413)</f>
        <v>34513286.469999984</v>
      </c>
      <c r="G413" s="6">
        <f t="shared" ref="G413:G476" si="86">MAX($C$2-D413,50%*$C$2)</f>
        <v>100000</v>
      </c>
      <c r="H413" s="23">
        <f t="shared" ref="H413:H476" si="87">D413/$C$2-$H$3</f>
        <v>0.23561034999999997</v>
      </c>
      <c r="I413" s="31">
        <f t="shared" si="82"/>
        <v>1.0016335650933332</v>
      </c>
      <c r="J413" s="16">
        <f t="shared" ref="J413:J476" si="88">(200*$M$5*I413)/(G413/750+$H$2*G413*G413/(F413+3*G413))</f>
        <v>561.23337606720509</v>
      </c>
      <c r="K413" s="24" t="s">
        <v>436</v>
      </c>
      <c r="L413" s="25">
        <f t="shared" si="78"/>
        <v>59203</v>
      </c>
      <c r="M413" s="26">
        <f t="shared" si="79"/>
        <v>0</v>
      </c>
      <c r="N413" s="27">
        <f t="shared" si="80"/>
        <v>0</v>
      </c>
      <c r="O413" s="27">
        <f t="shared" si="81"/>
        <v>0</v>
      </c>
    </row>
    <row r="414" spans="1:15" ht="13.2" x14ac:dyDescent="0.25">
      <c r="A414" s="13" t="s">
        <v>437</v>
      </c>
      <c r="B414" s="17">
        <f t="shared" si="83"/>
        <v>58378</v>
      </c>
      <c r="C414" s="5">
        <f>125</f>
        <v>125</v>
      </c>
      <c r="D414" s="6">
        <f t="shared" si="84"/>
        <v>127247.06999999999</v>
      </c>
      <c r="E414" s="6">
        <f t="shared" si="85"/>
        <v>10.546700277777777</v>
      </c>
      <c r="F414" s="6">
        <f>SUM($D$8:D414)</f>
        <v>34640533.539999984</v>
      </c>
      <c r="G414" s="6">
        <f t="shared" si="86"/>
        <v>100000</v>
      </c>
      <c r="H414" s="23">
        <f t="shared" si="87"/>
        <v>0.23623534999999996</v>
      </c>
      <c r="I414" s="31">
        <f t="shared" si="82"/>
        <v>1.0016378984266667</v>
      </c>
      <c r="J414" s="16">
        <f t="shared" si="88"/>
        <v>562.30080242090003</v>
      </c>
      <c r="K414" s="24" t="s">
        <v>437</v>
      </c>
      <c r="L414" s="25">
        <f t="shared" si="78"/>
        <v>59231</v>
      </c>
      <c r="M414" s="26">
        <f t="shared" si="79"/>
        <v>0</v>
      </c>
      <c r="N414" s="27">
        <f t="shared" si="80"/>
        <v>0</v>
      </c>
      <c r="O414" s="27">
        <f t="shared" si="81"/>
        <v>0</v>
      </c>
    </row>
    <row r="415" spans="1:15" ht="13.2" x14ac:dyDescent="0.25">
      <c r="A415" s="13" t="s">
        <v>438</v>
      </c>
      <c r="B415" s="17">
        <f t="shared" si="83"/>
        <v>58409</v>
      </c>
      <c r="C415" s="5">
        <f>125</f>
        <v>125</v>
      </c>
      <c r="D415" s="6">
        <f t="shared" si="84"/>
        <v>127372.06999999999</v>
      </c>
      <c r="E415" s="6">
        <f t="shared" si="85"/>
        <v>11.607092527777777</v>
      </c>
      <c r="F415" s="6">
        <f>SUM($D$8:D415)</f>
        <v>34767905.609999985</v>
      </c>
      <c r="G415" s="6">
        <f t="shared" si="86"/>
        <v>100000</v>
      </c>
      <c r="H415" s="23">
        <f t="shared" si="87"/>
        <v>0.23686034999999994</v>
      </c>
      <c r="I415" s="31">
        <f t="shared" si="82"/>
        <v>1.00164223176</v>
      </c>
      <c r="J415" s="16">
        <f t="shared" si="88"/>
        <v>563.36555529855502</v>
      </c>
      <c r="K415" s="24" t="s">
        <v>438</v>
      </c>
      <c r="L415" s="25">
        <f t="shared" si="78"/>
        <v>59262</v>
      </c>
      <c r="M415" s="26">
        <f t="shared" si="79"/>
        <v>0</v>
      </c>
      <c r="N415" s="27">
        <f t="shared" si="80"/>
        <v>0</v>
      </c>
      <c r="O415" s="27">
        <f t="shared" si="81"/>
        <v>0</v>
      </c>
    </row>
    <row r="416" spans="1:15" ht="13.2" x14ac:dyDescent="0.25">
      <c r="A416" s="13" t="s">
        <v>439</v>
      </c>
      <c r="B416" s="17">
        <f t="shared" si="83"/>
        <v>58439</v>
      </c>
      <c r="C416" s="5">
        <f>125</f>
        <v>125</v>
      </c>
      <c r="D416" s="6">
        <f t="shared" si="84"/>
        <v>127497.06999999999</v>
      </c>
      <c r="E416" s="6">
        <f t="shared" si="85"/>
        <v>12.668526444444444</v>
      </c>
      <c r="F416" s="6">
        <f>SUM($D$8:D416)</f>
        <v>34895402.679999985</v>
      </c>
      <c r="G416" s="6">
        <f t="shared" si="86"/>
        <v>100000</v>
      </c>
      <c r="H416" s="23">
        <f t="shared" si="87"/>
        <v>0.23748534999999993</v>
      </c>
      <c r="I416" s="31">
        <f t="shared" si="82"/>
        <v>1.0016465650933333</v>
      </c>
      <c r="J416" s="16">
        <f t="shared" si="88"/>
        <v>564.42764326009785</v>
      </c>
      <c r="K416" s="24" t="s">
        <v>439</v>
      </c>
      <c r="L416" s="25">
        <f t="shared" si="78"/>
        <v>59292</v>
      </c>
      <c r="M416" s="26">
        <f t="shared" si="79"/>
        <v>0</v>
      </c>
      <c r="N416" s="27">
        <f t="shared" si="80"/>
        <v>0</v>
      </c>
      <c r="O416" s="27">
        <f t="shared" si="81"/>
        <v>0</v>
      </c>
    </row>
    <row r="417" spans="1:15" ht="13.2" x14ac:dyDescent="0.25">
      <c r="A417" s="13" t="s">
        <v>440</v>
      </c>
      <c r="B417" s="17">
        <f t="shared" si="83"/>
        <v>58470</v>
      </c>
      <c r="C417" s="5">
        <f>125</f>
        <v>125</v>
      </c>
      <c r="D417" s="6">
        <f t="shared" si="84"/>
        <v>127634.73999999999</v>
      </c>
      <c r="E417" s="6">
        <f t="shared" si="85"/>
        <v>1.0625811666666667</v>
      </c>
      <c r="F417" s="6">
        <f>SUM($D$8:D417)</f>
        <v>35023037.419999987</v>
      </c>
      <c r="G417" s="6">
        <f t="shared" si="86"/>
        <v>100000</v>
      </c>
      <c r="H417" s="23">
        <f t="shared" si="87"/>
        <v>0.23817369999999993</v>
      </c>
      <c r="I417" s="31">
        <f t="shared" si="82"/>
        <v>1.0016513376533334</v>
      </c>
      <c r="J417" s="16">
        <f t="shared" si="88"/>
        <v>565.48742755271326</v>
      </c>
      <c r="K417" s="24" t="s">
        <v>440</v>
      </c>
      <c r="L417" s="25">
        <f t="shared" si="78"/>
        <v>59323</v>
      </c>
      <c r="M417" s="26">
        <f t="shared" si="79"/>
        <v>0</v>
      </c>
      <c r="N417" s="27">
        <f t="shared" si="80"/>
        <v>0</v>
      </c>
      <c r="O417" s="27">
        <f t="shared" si="81"/>
        <v>0</v>
      </c>
    </row>
    <row r="418" spans="1:15" ht="13.2" x14ac:dyDescent="0.25">
      <c r="A418" s="13" t="s">
        <v>441</v>
      </c>
      <c r="B418" s="17">
        <f t="shared" si="83"/>
        <v>58499</v>
      </c>
      <c r="C418" s="5">
        <f>125</f>
        <v>125</v>
      </c>
      <c r="D418" s="6">
        <f t="shared" si="84"/>
        <v>127759.73999999999</v>
      </c>
      <c r="E418" s="6">
        <f t="shared" si="85"/>
        <v>2.1262734444444442</v>
      </c>
      <c r="F418" s="6">
        <f>SUM($D$8:D418)</f>
        <v>35150797.159999989</v>
      </c>
      <c r="G418" s="6">
        <f t="shared" si="86"/>
        <v>100000</v>
      </c>
      <c r="H418" s="23">
        <f t="shared" si="87"/>
        <v>0.23879869999999992</v>
      </c>
      <c r="I418" s="31">
        <f t="shared" si="82"/>
        <v>1.0016556709866666</v>
      </c>
      <c r="J418" s="16">
        <f t="shared" si="88"/>
        <v>566.54431571680982</v>
      </c>
      <c r="K418" s="24" t="s">
        <v>441</v>
      </c>
      <c r="L418" s="25">
        <f t="shared" si="78"/>
        <v>59353</v>
      </c>
      <c r="M418" s="26">
        <f t="shared" si="79"/>
        <v>0</v>
      </c>
      <c r="N418" s="27">
        <f t="shared" si="80"/>
        <v>0</v>
      </c>
      <c r="O418" s="27">
        <f t="shared" si="81"/>
        <v>0</v>
      </c>
    </row>
    <row r="419" spans="1:15" ht="13.2" x14ac:dyDescent="0.25">
      <c r="A419" s="13" t="s">
        <v>442</v>
      </c>
      <c r="B419" s="17">
        <f t="shared" si="83"/>
        <v>58530</v>
      </c>
      <c r="C419" s="5">
        <f>125</f>
        <v>125</v>
      </c>
      <c r="D419" s="6">
        <f t="shared" si="84"/>
        <v>127884.73999999999</v>
      </c>
      <c r="E419" s="6">
        <f t="shared" si="85"/>
        <v>3.1909379444444443</v>
      </c>
      <c r="F419" s="6">
        <f>SUM($D$8:D419)</f>
        <v>35278681.899999991</v>
      </c>
      <c r="G419" s="6">
        <f t="shared" si="86"/>
        <v>100000</v>
      </c>
      <c r="H419" s="23">
        <f t="shared" si="87"/>
        <v>0.23942369999999991</v>
      </c>
      <c r="I419" s="31">
        <f t="shared" si="82"/>
        <v>1.0016600043199999</v>
      </c>
      <c r="J419" s="16">
        <f t="shared" si="88"/>
        <v>567.59856372440868</v>
      </c>
      <c r="K419" s="24" t="s">
        <v>442</v>
      </c>
      <c r="L419" s="25">
        <f t="shared" si="78"/>
        <v>59384</v>
      </c>
      <c r="M419" s="26">
        <f t="shared" si="79"/>
        <v>0</v>
      </c>
      <c r="N419" s="27">
        <f t="shared" si="80"/>
        <v>0</v>
      </c>
      <c r="O419" s="27">
        <f t="shared" si="81"/>
        <v>0</v>
      </c>
    </row>
    <row r="420" spans="1:15" ht="13.2" x14ac:dyDescent="0.25">
      <c r="A420" s="13" t="s">
        <v>443</v>
      </c>
      <c r="B420" s="17">
        <f t="shared" si="83"/>
        <v>58561</v>
      </c>
      <c r="C420" s="5">
        <f>125</f>
        <v>125</v>
      </c>
      <c r="D420" s="6">
        <f t="shared" si="84"/>
        <v>128009.73999999999</v>
      </c>
      <c r="E420" s="6">
        <f t="shared" si="85"/>
        <v>4.2566441111111111</v>
      </c>
      <c r="F420" s="6">
        <f>SUM($D$8:D420)</f>
        <v>35406691.639999993</v>
      </c>
      <c r="G420" s="6">
        <f t="shared" si="86"/>
        <v>100000</v>
      </c>
      <c r="H420" s="23">
        <f t="shared" si="87"/>
        <v>0.24004869999999989</v>
      </c>
      <c r="I420" s="31">
        <f t="shared" si="82"/>
        <v>1.0016643376533334</v>
      </c>
      <c r="J420" s="16">
        <f t="shared" si="88"/>
        <v>568.65018001139561</v>
      </c>
      <c r="K420" s="24" t="s">
        <v>443</v>
      </c>
      <c r="L420" s="25">
        <f t="shared" si="78"/>
        <v>59415</v>
      </c>
      <c r="M420" s="26">
        <f t="shared" si="79"/>
        <v>0</v>
      </c>
      <c r="N420" s="27">
        <f t="shared" si="80"/>
        <v>0</v>
      </c>
      <c r="O420" s="27">
        <f t="shared" si="81"/>
        <v>0</v>
      </c>
    </row>
    <row r="421" spans="1:15" ht="13.2" x14ac:dyDescent="0.25">
      <c r="A421" s="13" t="s">
        <v>444</v>
      </c>
      <c r="B421" s="17">
        <f t="shared" si="83"/>
        <v>58591</v>
      </c>
      <c r="C421" s="5">
        <f>125</f>
        <v>125</v>
      </c>
      <c r="D421" s="6">
        <f t="shared" si="84"/>
        <v>128134.73999999999</v>
      </c>
      <c r="E421" s="6">
        <f t="shared" si="85"/>
        <v>5.3233919444444444</v>
      </c>
      <c r="F421" s="6">
        <f>SUM($D$8:D421)</f>
        <v>35534826.379999995</v>
      </c>
      <c r="G421" s="6">
        <f t="shared" si="86"/>
        <v>100000</v>
      </c>
      <c r="H421" s="23">
        <f t="shared" si="87"/>
        <v>0.24067369999999988</v>
      </c>
      <c r="I421" s="31">
        <f t="shared" si="82"/>
        <v>1.0016686709866667</v>
      </c>
      <c r="J421" s="16">
        <f t="shared" si="88"/>
        <v>569.69917298179666</v>
      </c>
      <c r="K421" s="24" t="s">
        <v>444</v>
      </c>
      <c r="L421" s="25">
        <f t="shared" si="78"/>
        <v>59445</v>
      </c>
      <c r="M421" s="26">
        <f t="shared" si="79"/>
        <v>0</v>
      </c>
      <c r="N421" s="27">
        <f t="shared" si="80"/>
        <v>0</v>
      </c>
      <c r="O421" s="27">
        <f t="shared" si="81"/>
        <v>0</v>
      </c>
    </row>
    <row r="422" spans="1:15" ht="13.2" x14ac:dyDescent="0.25">
      <c r="A422" s="13" t="s">
        <v>445</v>
      </c>
      <c r="B422" s="17">
        <f t="shared" si="83"/>
        <v>58622</v>
      </c>
      <c r="C422" s="5">
        <f>125</f>
        <v>125</v>
      </c>
      <c r="D422" s="6">
        <f t="shared" si="84"/>
        <v>128259.73999999999</v>
      </c>
      <c r="E422" s="6">
        <f t="shared" si="85"/>
        <v>6.3911814444444444</v>
      </c>
      <c r="F422" s="6">
        <f>SUM($D$8:D422)</f>
        <v>35663086.119999997</v>
      </c>
      <c r="G422" s="6">
        <f t="shared" si="86"/>
        <v>100000</v>
      </c>
      <c r="H422" s="23">
        <f t="shared" si="87"/>
        <v>0.24129869999999998</v>
      </c>
      <c r="I422" s="31">
        <f t="shared" si="82"/>
        <v>1.0016730043199999</v>
      </c>
      <c r="J422" s="16">
        <f t="shared" si="88"/>
        <v>570.74555100791213</v>
      </c>
      <c r="K422" s="24" t="s">
        <v>445</v>
      </c>
      <c r="L422" s="25">
        <f t="shared" si="78"/>
        <v>59476</v>
      </c>
      <c r="M422" s="26">
        <f t="shared" si="79"/>
        <v>0</v>
      </c>
      <c r="N422" s="27">
        <f t="shared" si="80"/>
        <v>0</v>
      </c>
      <c r="O422" s="27">
        <f t="shared" si="81"/>
        <v>0</v>
      </c>
    </row>
    <row r="423" spans="1:15" ht="13.2" x14ac:dyDescent="0.25">
      <c r="A423" s="13" t="s">
        <v>446</v>
      </c>
      <c r="B423" s="17">
        <f t="shared" si="83"/>
        <v>58652</v>
      </c>
      <c r="C423" s="5">
        <f>125</f>
        <v>125</v>
      </c>
      <c r="D423" s="6">
        <f t="shared" si="84"/>
        <v>128384.73999999999</v>
      </c>
      <c r="E423" s="6">
        <f t="shared" si="85"/>
        <v>7.4600126111111109</v>
      </c>
      <c r="F423" s="6">
        <f>SUM($D$8:D423)</f>
        <v>35791470.859999999</v>
      </c>
      <c r="G423" s="6">
        <f t="shared" si="86"/>
        <v>100000</v>
      </c>
      <c r="H423" s="23">
        <f t="shared" si="87"/>
        <v>0.24192369999999996</v>
      </c>
      <c r="I423" s="31">
        <f t="shared" si="82"/>
        <v>1.0016773376533332</v>
      </c>
      <c r="J423" s="16">
        <f t="shared" si="88"/>
        <v>571.78932243045017</v>
      </c>
      <c r="K423" s="24" t="s">
        <v>446</v>
      </c>
      <c r="L423" s="25">
        <f t="shared" si="78"/>
        <v>59506</v>
      </c>
      <c r="M423" s="26">
        <f t="shared" si="79"/>
        <v>0</v>
      </c>
      <c r="N423" s="27">
        <f t="shared" si="80"/>
        <v>0</v>
      </c>
      <c r="O423" s="27">
        <f t="shared" si="81"/>
        <v>0</v>
      </c>
    </row>
    <row r="424" spans="1:15" ht="13.2" x14ac:dyDescent="0.25">
      <c r="A424" s="13" t="s">
        <v>447</v>
      </c>
      <c r="B424" s="17">
        <f t="shared" si="83"/>
        <v>58683</v>
      </c>
      <c r="C424" s="5">
        <f>125</f>
        <v>125</v>
      </c>
      <c r="D424" s="6">
        <f t="shared" si="84"/>
        <v>128509.73999999999</v>
      </c>
      <c r="E424" s="6">
        <f t="shared" si="85"/>
        <v>8.5298854444444441</v>
      </c>
      <c r="F424" s="6">
        <f>SUM($D$8:D424)</f>
        <v>35919980.600000001</v>
      </c>
      <c r="G424" s="6">
        <f t="shared" si="86"/>
        <v>100000</v>
      </c>
      <c r="H424" s="23">
        <f t="shared" si="87"/>
        <v>0.24254869999999995</v>
      </c>
      <c r="I424" s="31">
        <f t="shared" si="82"/>
        <v>1.0016816709866667</v>
      </c>
      <c r="J424" s="16">
        <f t="shared" si="88"/>
        <v>572.83049555866046</v>
      </c>
      <c r="K424" s="24" t="s">
        <v>447</v>
      </c>
      <c r="L424" s="25">
        <f t="shared" si="78"/>
        <v>59537</v>
      </c>
      <c r="M424" s="26">
        <f t="shared" si="79"/>
        <v>0</v>
      </c>
      <c r="N424" s="27">
        <f t="shared" si="80"/>
        <v>0</v>
      </c>
      <c r="O424" s="27">
        <f t="shared" si="81"/>
        <v>0</v>
      </c>
    </row>
    <row r="425" spans="1:15" ht="13.2" x14ac:dyDescent="0.25">
      <c r="A425" s="13" t="s">
        <v>448</v>
      </c>
      <c r="B425" s="17">
        <f t="shared" si="83"/>
        <v>58714</v>
      </c>
      <c r="C425" s="5">
        <f>125</f>
        <v>125</v>
      </c>
      <c r="D425" s="6">
        <f t="shared" si="84"/>
        <v>128634.73999999999</v>
      </c>
      <c r="E425" s="6">
        <f t="shared" si="85"/>
        <v>9.600799944444443</v>
      </c>
      <c r="F425" s="6">
        <f>SUM($D$8:D425)</f>
        <v>36048615.340000004</v>
      </c>
      <c r="G425" s="6">
        <f t="shared" si="86"/>
        <v>100000</v>
      </c>
      <c r="H425" s="23">
        <f t="shared" si="87"/>
        <v>0.24317369999999994</v>
      </c>
      <c r="I425" s="31">
        <f t="shared" si="82"/>
        <v>1.00168600432</v>
      </c>
      <c r="J425" s="16">
        <f t="shared" si="88"/>
        <v>573.86907867046489</v>
      </c>
      <c r="K425" s="24" t="s">
        <v>448</v>
      </c>
      <c r="L425" s="25">
        <f t="shared" si="78"/>
        <v>59568</v>
      </c>
      <c r="M425" s="26">
        <f t="shared" si="79"/>
        <v>0</v>
      </c>
      <c r="N425" s="27">
        <f t="shared" si="80"/>
        <v>0</v>
      </c>
      <c r="O425" s="27">
        <f t="shared" si="81"/>
        <v>0</v>
      </c>
    </row>
    <row r="426" spans="1:15" ht="13.2" x14ac:dyDescent="0.25">
      <c r="A426" s="13" t="s">
        <v>449</v>
      </c>
      <c r="B426" s="17">
        <f t="shared" si="83"/>
        <v>58744</v>
      </c>
      <c r="C426" s="5">
        <f>125</f>
        <v>125</v>
      </c>
      <c r="D426" s="6">
        <f t="shared" si="84"/>
        <v>128759.73999999999</v>
      </c>
      <c r="E426" s="6">
        <f t="shared" si="85"/>
        <v>10.672756111111109</v>
      </c>
      <c r="F426" s="6">
        <f>SUM($D$8:D426)</f>
        <v>36177375.080000006</v>
      </c>
      <c r="G426" s="6">
        <f t="shared" si="86"/>
        <v>100000</v>
      </c>
      <c r="H426" s="23">
        <f t="shared" si="87"/>
        <v>0.24379869999999992</v>
      </c>
      <c r="I426" s="31">
        <f t="shared" si="82"/>
        <v>1.0016903376533333</v>
      </c>
      <c r="J426" s="16">
        <f t="shared" si="88"/>
        <v>574.9050800125915</v>
      </c>
      <c r="K426" s="24" t="s">
        <v>449</v>
      </c>
      <c r="L426" s="25">
        <f t="shared" si="78"/>
        <v>59596</v>
      </c>
      <c r="M426" s="26">
        <f t="shared" si="79"/>
        <v>0</v>
      </c>
      <c r="N426" s="27">
        <f t="shared" si="80"/>
        <v>0</v>
      </c>
      <c r="O426" s="27">
        <f t="shared" si="81"/>
        <v>0</v>
      </c>
    </row>
    <row r="427" spans="1:15" ht="13.2" x14ac:dyDescent="0.25">
      <c r="A427" s="13" t="s">
        <v>450</v>
      </c>
      <c r="B427" s="17">
        <f t="shared" si="83"/>
        <v>58775</v>
      </c>
      <c r="C427" s="5">
        <f>125</f>
        <v>125</v>
      </c>
      <c r="D427" s="6">
        <f t="shared" si="84"/>
        <v>128884.73999999999</v>
      </c>
      <c r="E427" s="6">
        <f t="shared" si="85"/>
        <v>11.745753944444443</v>
      </c>
      <c r="F427" s="6">
        <f>SUM($D$8:D427)</f>
        <v>36306259.820000008</v>
      </c>
      <c r="G427" s="6">
        <f t="shared" si="86"/>
        <v>100000</v>
      </c>
      <c r="H427" s="23">
        <f t="shared" si="87"/>
        <v>0.24442369999999991</v>
      </c>
      <c r="I427" s="31">
        <f t="shared" si="82"/>
        <v>1.0016946709866668</v>
      </c>
      <c r="J427" s="16">
        <f t="shared" si="88"/>
        <v>575.93850780070466</v>
      </c>
      <c r="K427" s="24" t="s">
        <v>450</v>
      </c>
      <c r="L427" s="25">
        <f t="shared" si="78"/>
        <v>59627</v>
      </c>
      <c r="M427" s="26">
        <f t="shared" si="79"/>
        <v>0</v>
      </c>
      <c r="N427" s="27">
        <f t="shared" si="80"/>
        <v>0</v>
      </c>
      <c r="O427" s="27">
        <f t="shared" si="81"/>
        <v>0</v>
      </c>
    </row>
    <row r="428" spans="1:15" ht="13.2" x14ac:dyDescent="0.25">
      <c r="A428" s="13" t="s">
        <v>451</v>
      </c>
      <c r="B428" s="17">
        <f t="shared" si="83"/>
        <v>58805</v>
      </c>
      <c r="C428" s="5">
        <f>125</f>
        <v>125</v>
      </c>
      <c r="D428" s="6">
        <f t="shared" si="84"/>
        <v>129009.73999999999</v>
      </c>
      <c r="E428" s="6">
        <f t="shared" si="85"/>
        <v>12.819793444444443</v>
      </c>
      <c r="F428" s="6">
        <f>SUM($D$8:D428)</f>
        <v>36435269.56000001</v>
      </c>
      <c r="G428" s="6">
        <f t="shared" si="86"/>
        <v>100000</v>
      </c>
      <c r="H428" s="23">
        <f t="shared" si="87"/>
        <v>0.2450486999999999</v>
      </c>
      <c r="I428" s="31">
        <f t="shared" si="82"/>
        <v>1.00169900432</v>
      </c>
      <c r="J428" s="16">
        <f t="shared" si="88"/>
        <v>576.96937021953499</v>
      </c>
      <c r="K428" s="24" t="s">
        <v>451</v>
      </c>
      <c r="L428" s="25">
        <f t="shared" si="78"/>
        <v>59657</v>
      </c>
      <c r="M428" s="26">
        <f t="shared" si="79"/>
        <v>0</v>
      </c>
      <c r="N428" s="27">
        <f t="shared" si="80"/>
        <v>0</v>
      </c>
      <c r="O428" s="27">
        <f t="shared" si="81"/>
        <v>0</v>
      </c>
    </row>
    <row r="429" spans="1:15" ht="13.2" x14ac:dyDescent="0.25">
      <c r="A429" s="13" t="s">
        <v>452</v>
      </c>
      <c r="B429" s="17">
        <f t="shared" si="83"/>
        <v>58836</v>
      </c>
      <c r="C429" s="5">
        <f>125</f>
        <v>125</v>
      </c>
      <c r="D429" s="6">
        <f t="shared" si="84"/>
        <v>129147.56</v>
      </c>
      <c r="E429" s="6">
        <f t="shared" si="85"/>
        <v>1.075188</v>
      </c>
      <c r="F429" s="6">
        <f>SUM($D$8:D429)</f>
        <v>36564417.120000012</v>
      </c>
      <c r="G429" s="6">
        <f t="shared" si="86"/>
        <v>100000</v>
      </c>
      <c r="H429" s="23">
        <f t="shared" si="87"/>
        <v>0.24573780000000001</v>
      </c>
      <c r="I429" s="31">
        <f t="shared" si="82"/>
        <v>1.0017037820800001</v>
      </c>
      <c r="J429" s="16">
        <f t="shared" si="88"/>
        <v>577.9980335258972</v>
      </c>
      <c r="K429" s="24" t="s">
        <v>452</v>
      </c>
      <c r="L429" s="25">
        <f t="shared" si="78"/>
        <v>59688</v>
      </c>
      <c r="M429" s="26">
        <f t="shared" si="79"/>
        <v>0</v>
      </c>
      <c r="N429" s="27">
        <f t="shared" si="80"/>
        <v>0</v>
      </c>
      <c r="O429" s="27">
        <f t="shared" si="81"/>
        <v>0</v>
      </c>
    </row>
    <row r="430" spans="1:15" ht="13.2" x14ac:dyDescent="0.25">
      <c r="A430" s="13" t="s">
        <v>453</v>
      </c>
      <c r="B430" s="17">
        <f t="shared" si="83"/>
        <v>58865</v>
      </c>
      <c r="C430" s="5">
        <f>125</f>
        <v>125</v>
      </c>
      <c r="D430" s="6">
        <f t="shared" si="84"/>
        <v>129272.56</v>
      </c>
      <c r="E430" s="6">
        <f t="shared" si="85"/>
        <v>2.1514871111111109</v>
      </c>
      <c r="F430" s="6">
        <f>SUM($D$8:D430)</f>
        <v>36693689.680000015</v>
      </c>
      <c r="G430" s="6">
        <f t="shared" si="86"/>
        <v>100000</v>
      </c>
      <c r="H430" s="23">
        <f t="shared" si="87"/>
        <v>0.24636279999999999</v>
      </c>
      <c r="I430" s="31">
        <f t="shared" si="82"/>
        <v>1.0017081154133334</v>
      </c>
      <c r="J430" s="16">
        <f t="shared" si="88"/>
        <v>579.02389105133989</v>
      </c>
      <c r="K430" s="24" t="s">
        <v>453</v>
      </c>
      <c r="L430" s="25">
        <f t="shared" si="78"/>
        <v>59718</v>
      </c>
      <c r="M430" s="26">
        <f t="shared" si="79"/>
        <v>0</v>
      </c>
      <c r="N430" s="27">
        <f t="shared" si="80"/>
        <v>0</v>
      </c>
      <c r="O430" s="27">
        <f t="shared" si="81"/>
        <v>0</v>
      </c>
    </row>
    <row r="431" spans="1:15" ht="13.2" x14ac:dyDescent="0.25">
      <c r="A431" s="13" t="s">
        <v>454</v>
      </c>
      <c r="B431" s="17">
        <f t="shared" si="83"/>
        <v>58895</v>
      </c>
      <c r="C431" s="5">
        <f>125</f>
        <v>125</v>
      </c>
      <c r="D431" s="6">
        <f t="shared" si="84"/>
        <v>129397.56</v>
      </c>
      <c r="E431" s="6">
        <f t="shared" si="85"/>
        <v>3.2287584444444439</v>
      </c>
      <c r="F431" s="6">
        <f>SUM($D$8:D431)</f>
        <v>36823087.240000017</v>
      </c>
      <c r="G431" s="6">
        <f t="shared" si="86"/>
        <v>100000</v>
      </c>
      <c r="H431" s="23">
        <f t="shared" si="87"/>
        <v>0.24698779999999998</v>
      </c>
      <c r="I431" s="31">
        <f t="shared" si="82"/>
        <v>1.0017124487466667</v>
      </c>
      <c r="J431" s="16">
        <f t="shared" si="88"/>
        <v>580.04720687866734</v>
      </c>
      <c r="K431" s="24" t="s">
        <v>454</v>
      </c>
      <c r="L431" s="25">
        <f t="shared" si="78"/>
        <v>59749</v>
      </c>
      <c r="M431" s="26">
        <f t="shared" si="79"/>
        <v>0</v>
      </c>
      <c r="N431" s="27">
        <f t="shared" si="80"/>
        <v>0</v>
      </c>
      <c r="O431" s="27">
        <f t="shared" si="81"/>
        <v>0</v>
      </c>
    </row>
    <row r="432" spans="1:15" ht="13.2" x14ac:dyDescent="0.25">
      <c r="A432" s="13" t="s">
        <v>455</v>
      </c>
      <c r="B432" s="17">
        <f t="shared" si="83"/>
        <v>58926</v>
      </c>
      <c r="C432" s="5">
        <f>125</f>
        <v>125</v>
      </c>
      <c r="D432" s="6">
        <f t="shared" si="84"/>
        <v>129522.56</v>
      </c>
      <c r="E432" s="6">
        <f t="shared" si="85"/>
        <v>4.3070714444444445</v>
      </c>
      <c r="F432" s="6">
        <f>SUM($D$8:D432)</f>
        <v>36952609.800000019</v>
      </c>
      <c r="G432" s="6">
        <f t="shared" si="86"/>
        <v>100000</v>
      </c>
      <c r="H432" s="23">
        <f t="shared" si="87"/>
        <v>0.24761279999999997</v>
      </c>
      <c r="I432" s="31">
        <f t="shared" si="82"/>
        <v>1.0017167820799999</v>
      </c>
      <c r="J432" s="16">
        <f t="shared" si="88"/>
        <v>581.06798907458608</v>
      </c>
      <c r="K432" s="24" t="s">
        <v>455</v>
      </c>
      <c r="L432" s="25">
        <f t="shared" si="78"/>
        <v>59780</v>
      </c>
      <c r="M432" s="26">
        <f t="shared" si="79"/>
        <v>0</v>
      </c>
      <c r="N432" s="27">
        <f t="shared" si="80"/>
        <v>0</v>
      </c>
      <c r="O432" s="27">
        <f t="shared" si="81"/>
        <v>0</v>
      </c>
    </row>
    <row r="433" spans="1:15" ht="13.2" x14ac:dyDescent="0.25">
      <c r="A433" s="13" t="s">
        <v>456</v>
      </c>
      <c r="B433" s="17">
        <f t="shared" si="83"/>
        <v>58956</v>
      </c>
      <c r="C433" s="5">
        <f>125</f>
        <v>125</v>
      </c>
      <c r="D433" s="6">
        <f t="shared" si="84"/>
        <v>129647.56</v>
      </c>
      <c r="E433" s="6">
        <f t="shared" si="85"/>
        <v>5.3864261111111116</v>
      </c>
      <c r="F433" s="6">
        <f>SUM($D$8:D433)</f>
        <v>37082257.360000022</v>
      </c>
      <c r="G433" s="6">
        <f t="shared" si="86"/>
        <v>100000</v>
      </c>
      <c r="H433" s="23">
        <f t="shared" si="87"/>
        <v>0.24823779999999995</v>
      </c>
      <c r="I433" s="31">
        <f t="shared" si="82"/>
        <v>1.0017211154133334</v>
      </c>
      <c r="J433" s="16">
        <f t="shared" si="88"/>
        <v>582.08624567548532</v>
      </c>
      <c r="K433" s="24" t="s">
        <v>456</v>
      </c>
      <c r="L433" s="25">
        <f t="shared" si="78"/>
        <v>59810</v>
      </c>
      <c r="M433" s="26">
        <f t="shared" si="79"/>
        <v>0</v>
      </c>
      <c r="N433" s="27">
        <f t="shared" si="80"/>
        <v>0</v>
      </c>
      <c r="O433" s="27">
        <f t="shared" si="81"/>
        <v>0</v>
      </c>
    </row>
    <row r="434" spans="1:15" ht="13.2" x14ac:dyDescent="0.25">
      <c r="A434" s="13" t="s">
        <v>457</v>
      </c>
      <c r="B434" s="17">
        <f t="shared" si="83"/>
        <v>58987</v>
      </c>
      <c r="C434" s="5">
        <f>125</f>
        <v>125</v>
      </c>
      <c r="D434" s="6">
        <f t="shared" si="84"/>
        <v>129772.56</v>
      </c>
      <c r="E434" s="6">
        <f t="shared" si="85"/>
        <v>6.4668224444444444</v>
      </c>
      <c r="F434" s="6">
        <f>SUM($D$8:D434)</f>
        <v>37212029.920000024</v>
      </c>
      <c r="G434" s="6">
        <f t="shared" si="86"/>
        <v>100000</v>
      </c>
      <c r="H434" s="23">
        <f t="shared" si="87"/>
        <v>0.24886279999999994</v>
      </c>
      <c r="I434" s="31">
        <f t="shared" si="82"/>
        <v>1.0017254487466667</v>
      </c>
      <c r="J434" s="16">
        <f t="shared" si="88"/>
        <v>583.10198468756414</v>
      </c>
      <c r="K434" s="24" t="s">
        <v>457</v>
      </c>
      <c r="L434" s="25">
        <f t="shared" si="78"/>
        <v>59841</v>
      </c>
      <c r="M434" s="26">
        <f t="shared" si="79"/>
        <v>0</v>
      </c>
      <c r="N434" s="27">
        <f t="shared" si="80"/>
        <v>0</v>
      </c>
      <c r="O434" s="27">
        <f t="shared" si="81"/>
        <v>0</v>
      </c>
    </row>
    <row r="435" spans="1:15" ht="13.2" x14ac:dyDescent="0.25">
      <c r="A435" s="13" t="s">
        <v>458</v>
      </c>
      <c r="B435" s="17">
        <f t="shared" si="83"/>
        <v>59017</v>
      </c>
      <c r="C435" s="5">
        <f>125</f>
        <v>125</v>
      </c>
      <c r="D435" s="6">
        <f t="shared" si="84"/>
        <v>129897.56</v>
      </c>
      <c r="E435" s="6">
        <f t="shared" si="85"/>
        <v>7.5482604444444448</v>
      </c>
      <c r="F435" s="6">
        <f>SUM($D$8:D435)</f>
        <v>37341927.480000027</v>
      </c>
      <c r="G435" s="6">
        <f t="shared" si="86"/>
        <v>100000</v>
      </c>
      <c r="H435" s="23">
        <f t="shared" si="87"/>
        <v>0.24948779999999993</v>
      </c>
      <c r="I435" s="31">
        <f t="shared" si="82"/>
        <v>1.00172978208</v>
      </c>
      <c r="J435" s="16">
        <f t="shared" si="88"/>
        <v>584.11521408695899</v>
      </c>
      <c r="K435" s="24" t="s">
        <v>458</v>
      </c>
      <c r="L435" s="25">
        <f t="shared" si="78"/>
        <v>59871</v>
      </c>
      <c r="M435" s="26">
        <f t="shared" si="79"/>
        <v>0</v>
      </c>
      <c r="N435" s="27">
        <f t="shared" si="80"/>
        <v>0</v>
      </c>
      <c r="O435" s="27">
        <f t="shared" si="81"/>
        <v>0</v>
      </c>
    </row>
    <row r="436" spans="1:15" ht="13.2" x14ac:dyDescent="0.25">
      <c r="A436" s="13" t="s">
        <v>459</v>
      </c>
      <c r="B436" s="17">
        <f t="shared" si="83"/>
        <v>59048</v>
      </c>
      <c r="C436" s="5">
        <f>125</f>
        <v>125</v>
      </c>
      <c r="D436" s="6">
        <f t="shared" si="84"/>
        <v>130022.56</v>
      </c>
      <c r="E436" s="6">
        <f t="shared" si="85"/>
        <v>8.6307401111111108</v>
      </c>
      <c r="F436" s="6">
        <f>SUM($D$8:D436)</f>
        <v>37471950.040000029</v>
      </c>
      <c r="G436" s="6">
        <f t="shared" si="86"/>
        <v>100000</v>
      </c>
      <c r="H436" s="23">
        <f t="shared" si="87"/>
        <v>0.25011279999999991</v>
      </c>
      <c r="I436" s="31">
        <f t="shared" si="82"/>
        <v>1.0017341154133332</v>
      </c>
      <c r="J436" s="16">
        <f t="shared" si="88"/>
        <v>585.12594181987004</v>
      </c>
      <c r="K436" s="24" t="s">
        <v>459</v>
      </c>
      <c r="L436" s="25">
        <f t="shared" si="78"/>
        <v>59902</v>
      </c>
      <c r="M436" s="26">
        <f t="shared" si="79"/>
        <v>0</v>
      </c>
      <c r="N436" s="27">
        <f t="shared" si="80"/>
        <v>0</v>
      </c>
      <c r="O436" s="27">
        <f t="shared" si="81"/>
        <v>0</v>
      </c>
    </row>
    <row r="437" spans="1:15" ht="13.2" x14ac:dyDescent="0.25">
      <c r="A437" s="13" t="s">
        <v>460</v>
      </c>
      <c r="B437" s="17">
        <f t="shared" si="83"/>
        <v>59079</v>
      </c>
      <c r="C437" s="5">
        <f>125</f>
        <v>125</v>
      </c>
      <c r="D437" s="6">
        <f t="shared" si="84"/>
        <v>130147.56</v>
      </c>
      <c r="E437" s="6">
        <f t="shared" si="85"/>
        <v>9.7142614444444444</v>
      </c>
      <c r="F437" s="6">
        <f>SUM($D$8:D437)</f>
        <v>37602097.600000031</v>
      </c>
      <c r="G437" s="6">
        <f t="shared" si="86"/>
        <v>100000</v>
      </c>
      <c r="H437" s="23">
        <f t="shared" si="87"/>
        <v>0.25073780000000001</v>
      </c>
      <c r="I437" s="31">
        <f t="shared" si="82"/>
        <v>1.0017384487466667</v>
      </c>
      <c r="J437" s="16">
        <f t="shared" si="88"/>
        <v>586.13417580268606</v>
      </c>
      <c r="K437" s="24" t="s">
        <v>460</v>
      </c>
      <c r="L437" s="25">
        <f t="shared" si="78"/>
        <v>59933</v>
      </c>
      <c r="M437" s="26">
        <f t="shared" si="79"/>
        <v>0</v>
      </c>
      <c r="N437" s="27">
        <f t="shared" si="80"/>
        <v>0</v>
      </c>
      <c r="O437" s="27">
        <f t="shared" si="81"/>
        <v>0</v>
      </c>
    </row>
    <row r="438" spans="1:15" ht="13.2" x14ac:dyDescent="0.25">
      <c r="A438" s="13" t="s">
        <v>461</v>
      </c>
      <c r="B438" s="17">
        <f t="shared" si="83"/>
        <v>59109</v>
      </c>
      <c r="C438" s="5">
        <f>125</f>
        <v>125</v>
      </c>
      <c r="D438" s="6">
        <f t="shared" si="84"/>
        <v>130272.56</v>
      </c>
      <c r="E438" s="6">
        <f t="shared" si="85"/>
        <v>10.798824444444444</v>
      </c>
      <c r="F438" s="6">
        <f>SUM($D$8:D438)</f>
        <v>37732370.160000034</v>
      </c>
      <c r="G438" s="6">
        <f t="shared" si="86"/>
        <v>100000</v>
      </c>
      <c r="H438" s="23">
        <f t="shared" si="87"/>
        <v>0.2513628</v>
      </c>
      <c r="I438" s="31">
        <f t="shared" si="82"/>
        <v>1.00174278208</v>
      </c>
      <c r="J438" s="16">
        <f t="shared" si="88"/>
        <v>587.1399239221106</v>
      </c>
      <c r="K438" s="24" t="s">
        <v>461</v>
      </c>
      <c r="L438" s="25">
        <f t="shared" si="78"/>
        <v>59962</v>
      </c>
      <c r="M438" s="26">
        <f t="shared" si="79"/>
        <v>0</v>
      </c>
      <c r="N438" s="27">
        <f t="shared" si="80"/>
        <v>0</v>
      </c>
      <c r="O438" s="27">
        <f t="shared" si="81"/>
        <v>0</v>
      </c>
    </row>
    <row r="439" spans="1:15" ht="13.2" x14ac:dyDescent="0.25">
      <c r="A439" s="13" t="s">
        <v>462</v>
      </c>
      <c r="B439" s="17">
        <f t="shared" si="83"/>
        <v>59140</v>
      </c>
      <c r="C439" s="5">
        <f>125</f>
        <v>125</v>
      </c>
      <c r="D439" s="6">
        <f t="shared" si="84"/>
        <v>130397.56</v>
      </c>
      <c r="E439" s="6">
        <f t="shared" si="85"/>
        <v>11.88442911111111</v>
      </c>
      <c r="F439" s="6">
        <f>SUM($D$8:D439)</f>
        <v>37862767.720000036</v>
      </c>
      <c r="G439" s="6">
        <f t="shared" si="86"/>
        <v>100000</v>
      </c>
      <c r="H439" s="23">
        <f t="shared" si="87"/>
        <v>0.25198779999999998</v>
      </c>
      <c r="I439" s="31">
        <f t="shared" si="82"/>
        <v>1.0017471154133333</v>
      </c>
      <c r="J439" s="16">
        <f t="shared" si="88"/>
        <v>588.14319403528623</v>
      </c>
      <c r="K439" s="24" t="s">
        <v>462</v>
      </c>
      <c r="L439" s="25">
        <f t="shared" si="78"/>
        <v>59993</v>
      </c>
      <c r="M439" s="26">
        <f t="shared" si="79"/>
        <v>0</v>
      </c>
      <c r="N439" s="27">
        <f t="shared" si="80"/>
        <v>0</v>
      </c>
      <c r="O439" s="27">
        <f t="shared" si="81"/>
        <v>0</v>
      </c>
    </row>
    <row r="440" spans="1:15" ht="13.2" x14ac:dyDescent="0.25">
      <c r="A440" s="13" t="s">
        <v>463</v>
      </c>
      <c r="B440" s="17">
        <f t="shared" si="83"/>
        <v>59170</v>
      </c>
      <c r="C440" s="5">
        <f>125</f>
        <v>125</v>
      </c>
      <c r="D440" s="6">
        <f t="shared" si="84"/>
        <v>130522.56</v>
      </c>
      <c r="E440" s="6">
        <f t="shared" si="85"/>
        <v>12.971075444444445</v>
      </c>
      <c r="F440" s="6">
        <f>SUM($D$8:D440)</f>
        <v>37993290.280000038</v>
      </c>
      <c r="G440" s="6">
        <f t="shared" si="86"/>
        <v>100000</v>
      </c>
      <c r="H440" s="23">
        <f t="shared" si="87"/>
        <v>0.25261279999999997</v>
      </c>
      <c r="I440" s="31">
        <f t="shared" si="82"/>
        <v>1.0017514487466668</v>
      </c>
      <c r="J440" s="16">
        <f t="shared" si="88"/>
        <v>589.14399396991871</v>
      </c>
      <c r="K440" s="24" t="s">
        <v>463</v>
      </c>
      <c r="L440" s="25">
        <f t="shared" si="78"/>
        <v>60023</v>
      </c>
      <c r="M440" s="26">
        <f t="shared" si="79"/>
        <v>0</v>
      </c>
      <c r="N440" s="27">
        <f t="shared" si="80"/>
        <v>0</v>
      </c>
      <c r="O440" s="27">
        <f t="shared" si="81"/>
        <v>0</v>
      </c>
    </row>
    <row r="441" spans="1:15" ht="13.2" x14ac:dyDescent="0.25">
      <c r="A441" s="13" t="s">
        <v>464</v>
      </c>
      <c r="B441" s="17">
        <f t="shared" si="83"/>
        <v>59201</v>
      </c>
      <c r="C441" s="5">
        <f>125</f>
        <v>125</v>
      </c>
      <c r="D441" s="6">
        <f t="shared" si="84"/>
        <v>130660.53</v>
      </c>
      <c r="E441" s="6">
        <f t="shared" si="85"/>
        <v>1.0877960833333336</v>
      </c>
      <c r="F441" s="6">
        <f>SUM($D$8:D441)</f>
        <v>38123950.81000004</v>
      </c>
      <c r="G441" s="6">
        <f t="shared" si="86"/>
        <v>100000</v>
      </c>
      <c r="H441" s="23">
        <f t="shared" si="87"/>
        <v>0.25330264999999996</v>
      </c>
      <c r="I441" s="31">
        <f t="shared" si="82"/>
        <v>1.0017562317066666</v>
      </c>
      <c r="J441" s="16">
        <f t="shared" si="88"/>
        <v>590.14269509016151</v>
      </c>
      <c r="K441" s="24" t="s">
        <v>464</v>
      </c>
      <c r="L441" s="25">
        <f t="shared" si="78"/>
        <v>60054</v>
      </c>
      <c r="M441" s="26">
        <f t="shared" si="79"/>
        <v>0</v>
      </c>
      <c r="N441" s="27">
        <f t="shared" si="80"/>
        <v>0</v>
      </c>
      <c r="O441" s="27">
        <f t="shared" si="81"/>
        <v>0</v>
      </c>
    </row>
    <row r="442" spans="1:15" ht="13.2" x14ac:dyDescent="0.25">
      <c r="A442" s="13" t="s">
        <v>465</v>
      </c>
      <c r="B442" s="17">
        <f t="shared" si="83"/>
        <v>59230</v>
      </c>
      <c r="C442" s="5">
        <f>125</f>
        <v>125</v>
      </c>
      <c r="D442" s="6">
        <f t="shared" si="84"/>
        <v>130785.53</v>
      </c>
      <c r="E442" s="6">
        <f t="shared" si="85"/>
        <v>2.1767032777777779</v>
      </c>
      <c r="F442" s="6">
        <f>SUM($D$8:D442)</f>
        <v>38254736.340000041</v>
      </c>
      <c r="G442" s="6">
        <f t="shared" si="86"/>
        <v>100000</v>
      </c>
      <c r="H442" s="23">
        <f t="shared" si="87"/>
        <v>0.25392764999999995</v>
      </c>
      <c r="I442" s="31">
        <f t="shared" si="82"/>
        <v>1.0017605650400001</v>
      </c>
      <c r="J442" s="16">
        <f t="shared" si="88"/>
        <v>591.13867649128622</v>
      </c>
      <c r="K442" s="24" t="s">
        <v>465</v>
      </c>
      <c r="L442" s="25">
        <f t="shared" si="78"/>
        <v>60084</v>
      </c>
      <c r="M442" s="26">
        <f t="shared" si="79"/>
        <v>0</v>
      </c>
      <c r="N442" s="27">
        <f t="shared" si="80"/>
        <v>0</v>
      </c>
      <c r="O442" s="27">
        <f t="shared" si="81"/>
        <v>0</v>
      </c>
    </row>
    <row r="443" spans="1:15" ht="13.2" x14ac:dyDescent="0.25">
      <c r="A443" s="13" t="s">
        <v>466</v>
      </c>
      <c r="B443" s="17">
        <f t="shared" si="83"/>
        <v>59260</v>
      </c>
      <c r="C443" s="5">
        <f>125</f>
        <v>125</v>
      </c>
      <c r="D443" s="6">
        <f t="shared" si="84"/>
        <v>130910.53</v>
      </c>
      <c r="E443" s="6">
        <f t="shared" si="85"/>
        <v>3.2665826944444447</v>
      </c>
      <c r="F443" s="6">
        <f>SUM($D$8:D443)</f>
        <v>38385646.870000042</v>
      </c>
      <c r="G443" s="6">
        <f t="shared" si="86"/>
        <v>100000</v>
      </c>
      <c r="H443" s="23">
        <f t="shared" si="87"/>
        <v>0.25455264999999994</v>
      </c>
      <c r="I443" s="31">
        <f t="shared" si="82"/>
        <v>1.0017648983733334</v>
      </c>
      <c r="J443" s="16">
        <f t="shared" si="88"/>
        <v>592.13221034937487</v>
      </c>
      <c r="K443" s="24" t="s">
        <v>466</v>
      </c>
      <c r="L443" s="25">
        <f t="shared" si="78"/>
        <v>60115</v>
      </c>
      <c r="M443" s="26">
        <f t="shared" si="79"/>
        <v>0</v>
      </c>
      <c r="N443" s="27">
        <f t="shared" si="80"/>
        <v>0</v>
      </c>
      <c r="O443" s="27">
        <f t="shared" si="81"/>
        <v>0</v>
      </c>
    </row>
    <row r="444" spans="1:15" ht="13.2" x14ac:dyDescent="0.25">
      <c r="A444" s="13" t="s">
        <v>467</v>
      </c>
      <c r="B444" s="17">
        <f t="shared" si="83"/>
        <v>59291</v>
      </c>
      <c r="C444" s="5">
        <f>125</f>
        <v>125</v>
      </c>
      <c r="D444" s="6">
        <f t="shared" si="84"/>
        <v>131035.53</v>
      </c>
      <c r="E444" s="6">
        <f t="shared" si="85"/>
        <v>4.3575037777777776</v>
      </c>
      <c r="F444" s="6">
        <f>SUM($D$8:D444)</f>
        <v>38516682.400000043</v>
      </c>
      <c r="G444" s="6">
        <f t="shared" si="86"/>
        <v>100000</v>
      </c>
      <c r="H444" s="23">
        <f t="shared" si="87"/>
        <v>0.25517764999999992</v>
      </c>
      <c r="I444" s="31">
        <f t="shared" si="82"/>
        <v>1.0017692317066667</v>
      </c>
      <c r="J444" s="16">
        <f t="shared" si="88"/>
        <v>593.12330437982439</v>
      </c>
      <c r="K444" s="24" t="s">
        <v>467</v>
      </c>
      <c r="L444" s="25">
        <f t="shared" si="78"/>
        <v>60146</v>
      </c>
      <c r="M444" s="26">
        <f t="shared" si="79"/>
        <v>0</v>
      </c>
      <c r="N444" s="27">
        <f t="shared" si="80"/>
        <v>0</v>
      </c>
      <c r="O444" s="27">
        <f t="shared" si="81"/>
        <v>0</v>
      </c>
    </row>
    <row r="445" spans="1:15" ht="13.2" x14ac:dyDescent="0.25">
      <c r="A445" s="13" t="s">
        <v>468</v>
      </c>
      <c r="B445" s="17">
        <f t="shared" si="83"/>
        <v>59321</v>
      </c>
      <c r="C445" s="5">
        <f>125</f>
        <v>125</v>
      </c>
      <c r="D445" s="6">
        <f t="shared" si="84"/>
        <v>131160.53</v>
      </c>
      <c r="E445" s="6">
        <f t="shared" si="85"/>
        <v>5.4494665277777781</v>
      </c>
      <c r="F445" s="6">
        <f>SUM($D$8:D445)</f>
        <v>38647842.930000044</v>
      </c>
      <c r="G445" s="6">
        <f t="shared" si="86"/>
        <v>100000</v>
      </c>
      <c r="H445" s="23">
        <f t="shared" si="87"/>
        <v>0.25580265000000002</v>
      </c>
      <c r="I445" s="31">
        <f t="shared" si="82"/>
        <v>1.0017735650399999</v>
      </c>
      <c r="J445" s="16">
        <f t="shared" si="88"/>
        <v>594.11196626917956</v>
      </c>
      <c r="K445" s="24" t="s">
        <v>468</v>
      </c>
      <c r="L445" s="25">
        <f t="shared" si="78"/>
        <v>60176</v>
      </c>
      <c r="M445" s="26">
        <f t="shared" si="79"/>
        <v>0</v>
      </c>
      <c r="N445" s="27">
        <f t="shared" si="80"/>
        <v>0</v>
      </c>
      <c r="O445" s="27">
        <f t="shared" si="81"/>
        <v>0</v>
      </c>
    </row>
    <row r="446" spans="1:15" ht="13.2" x14ac:dyDescent="0.25">
      <c r="A446" s="13" t="s">
        <v>469</v>
      </c>
      <c r="B446" s="17">
        <f t="shared" si="83"/>
        <v>59352</v>
      </c>
      <c r="C446" s="5">
        <f>125</f>
        <v>125</v>
      </c>
      <c r="D446" s="6">
        <f t="shared" si="84"/>
        <v>131285.53</v>
      </c>
      <c r="E446" s="6">
        <f t="shared" si="85"/>
        <v>6.5424709444444451</v>
      </c>
      <c r="F446" s="6">
        <f>SUM($D$8:D446)</f>
        <v>38779128.460000046</v>
      </c>
      <c r="G446" s="6">
        <f t="shared" si="86"/>
        <v>100000</v>
      </c>
      <c r="H446" s="23">
        <f t="shared" si="87"/>
        <v>0.25642765000000001</v>
      </c>
      <c r="I446" s="31">
        <f t="shared" si="82"/>
        <v>1.0017778983733334</v>
      </c>
      <c r="J446" s="16">
        <f t="shared" si="88"/>
        <v>595.09820367525469</v>
      </c>
      <c r="K446" s="24" t="s">
        <v>469</v>
      </c>
      <c r="L446" s="25">
        <f t="shared" si="78"/>
        <v>60207</v>
      </c>
      <c r="M446" s="26">
        <f t="shared" si="79"/>
        <v>0</v>
      </c>
      <c r="N446" s="27">
        <f t="shared" si="80"/>
        <v>0</v>
      </c>
      <c r="O446" s="27">
        <f t="shared" si="81"/>
        <v>0</v>
      </c>
    </row>
    <row r="447" spans="1:15" ht="13.2" x14ac:dyDescent="0.25">
      <c r="A447" s="13" t="s">
        <v>470</v>
      </c>
      <c r="B447" s="17">
        <f t="shared" si="83"/>
        <v>59382</v>
      </c>
      <c r="C447" s="5">
        <f>125</f>
        <v>125</v>
      </c>
      <c r="D447" s="6">
        <f t="shared" si="84"/>
        <v>131410.53</v>
      </c>
      <c r="E447" s="6">
        <f t="shared" si="85"/>
        <v>7.6365170277777779</v>
      </c>
      <c r="F447" s="6">
        <f>SUM($D$8:D447)</f>
        <v>38910538.990000047</v>
      </c>
      <c r="G447" s="6">
        <f t="shared" si="86"/>
        <v>100000</v>
      </c>
      <c r="H447" s="23">
        <f t="shared" si="87"/>
        <v>0.25705264999999999</v>
      </c>
      <c r="I447" s="31">
        <f t="shared" si="82"/>
        <v>1.0017822317066667</v>
      </c>
      <c r="J447" s="16">
        <f t="shared" si="88"/>
        <v>596.08202422725287</v>
      </c>
      <c r="K447" s="24" t="s">
        <v>470</v>
      </c>
      <c r="L447" s="25">
        <f t="shared" si="78"/>
        <v>60237</v>
      </c>
      <c r="M447" s="26">
        <f t="shared" si="79"/>
        <v>0</v>
      </c>
      <c r="N447" s="27">
        <f t="shared" si="80"/>
        <v>0</v>
      </c>
      <c r="O447" s="27">
        <f t="shared" si="81"/>
        <v>0</v>
      </c>
    </row>
    <row r="448" spans="1:15" ht="13.2" x14ac:dyDescent="0.25">
      <c r="A448" s="13" t="s">
        <v>471</v>
      </c>
      <c r="B448" s="17">
        <f t="shared" si="83"/>
        <v>59413</v>
      </c>
      <c r="C448" s="5">
        <f>125</f>
        <v>125</v>
      </c>
      <c r="D448" s="6">
        <f t="shared" si="84"/>
        <v>131535.53</v>
      </c>
      <c r="E448" s="6">
        <f t="shared" si="85"/>
        <v>8.7316047777777772</v>
      </c>
      <c r="F448" s="6">
        <f>SUM($D$8:D448)</f>
        <v>39042074.520000048</v>
      </c>
      <c r="G448" s="6">
        <f t="shared" si="86"/>
        <v>100000</v>
      </c>
      <c r="H448" s="23">
        <f t="shared" si="87"/>
        <v>0.25767764999999998</v>
      </c>
      <c r="I448" s="31">
        <f t="shared" si="82"/>
        <v>1.00178656504</v>
      </c>
      <c r="J448" s="16">
        <f t="shared" si="88"/>
        <v>597.0634355258868</v>
      </c>
      <c r="K448" s="24" t="s">
        <v>471</v>
      </c>
      <c r="L448" s="25">
        <f t="shared" si="78"/>
        <v>60268</v>
      </c>
      <c r="M448" s="26">
        <f t="shared" si="79"/>
        <v>0</v>
      </c>
      <c r="N448" s="27">
        <f t="shared" si="80"/>
        <v>0</v>
      </c>
      <c r="O448" s="27">
        <f t="shared" si="81"/>
        <v>0</v>
      </c>
    </row>
    <row r="449" spans="1:15" ht="13.2" x14ac:dyDescent="0.25">
      <c r="A449" s="13" t="s">
        <v>472</v>
      </c>
      <c r="B449" s="17">
        <f t="shared" si="83"/>
        <v>59444</v>
      </c>
      <c r="C449" s="5">
        <f>125</f>
        <v>125</v>
      </c>
      <c r="D449" s="6">
        <f t="shared" si="84"/>
        <v>131660.53</v>
      </c>
      <c r="E449" s="6">
        <f t="shared" si="85"/>
        <v>9.8277341944444441</v>
      </c>
      <c r="F449" s="6">
        <f>SUM($D$8:D449)</f>
        <v>39173735.050000049</v>
      </c>
      <c r="G449" s="6">
        <f t="shared" si="86"/>
        <v>100000</v>
      </c>
      <c r="H449" s="23">
        <f t="shared" si="87"/>
        <v>0.25830264999999997</v>
      </c>
      <c r="I449" s="31">
        <f t="shared" si="82"/>
        <v>1.0017908983733332</v>
      </c>
      <c r="J449" s="16">
        <f t="shared" si="88"/>
        <v>598.04244514349864</v>
      </c>
      <c r="K449" s="24" t="s">
        <v>472</v>
      </c>
      <c r="L449" s="25">
        <f t="shared" si="78"/>
        <v>60299</v>
      </c>
      <c r="M449" s="26">
        <f t="shared" si="79"/>
        <v>0</v>
      </c>
      <c r="N449" s="27">
        <f t="shared" si="80"/>
        <v>0</v>
      </c>
      <c r="O449" s="27">
        <f t="shared" si="81"/>
        <v>0</v>
      </c>
    </row>
    <row r="450" spans="1:15" ht="13.2" x14ac:dyDescent="0.25">
      <c r="A450" s="13" t="s">
        <v>473</v>
      </c>
      <c r="B450" s="17">
        <f t="shared" si="83"/>
        <v>59474</v>
      </c>
      <c r="C450" s="5">
        <f>125</f>
        <v>125</v>
      </c>
      <c r="D450" s="6">
        <f t="shared" si="84"/>
        <v>131785.53</v>
      </c>
      <c r="E450" s="6">
        <f t="shared" si="85"/>
        <v>10.924905277777777</v>
      </c>
      <c r="F450" s="6">
        <f>SUM($D$8:D450)</f>
        <v>39305520.58000005</v>
      </c>
      <c r="G450" s="6">
        <f t="shared" si="86"/>
        <v>100000</v>
      </c>
      <c r="H450" s="23">
        <f t="shared" si="87"/>
        <v>0.25892764999999995</v>
      </c>
      <c r="I450" s="31">
        <f t="shared" si="82"/>
        <v>1.0017952317066667</v>
      </c>
      <c r="J450" s="16">
        <f t="shared" si="88"/>
        <v>599.01906062417788</v>
      </c>
      <c r="K450" s="24" t="s">
        <v>473</v>
      </c>
      <c r="L450" s="25">
        <f t="shared" si="78"/>
        <v>60327</v>
      </c>
      <c r="M450" s="26">
        <f t="shared" si="79"/>
        <v>0</v>
      </c>
      <c r="N450" s="27">
        <f t="shared" si="80"/>
        <v>0</v>
      </c>
      <c r="O450" s="27">
        <f t="shared" si="81"/>
        <v>0</v>
      </c>
    </row>
    <row r="451" spans="1:15" ht="13.2" x14ac:dyDescent="0.25">
      <c r="A451" s="13" t="s">
        <v>472</v>
      </c>
      <c r="B451" s="17">
        <f t="shared" si="83"/>
        <v>59505</v>
      </c>
      <c r="C451" s="5">
        <f>125</f>
        <v>125</v>
      </c>
      <c r="D451" s="6">
        <f t="shared" si="84"/>
        <v>131910.53</v>
      </c>
      <c r="E451" s="6">
        <f t="shared" si="85"/>
        <v>12.023118027777777</v>
      </c>
      <c r="F451" s="6">
        <f>SUM($D$8:D451)</f>
        <v>39437431.110000052</v>
      </c>
      <c r="G451" s="6">
        <f t="shared" si="86"/>
        <v>100000</v>
      </c>
      <c r="H451" s="23">
        <f t="shared" si="87"/>
        <v>0.25955264999999994</v>
      </c>
      <c r="I451" s="31">
        <f t="shared" si="82"/>
        <v>1.00179956504</v>
      </c>
      <c r="J451" s="16">
        <f t="shared" si="88"/>
        <v>599.99328948387983</v>
      </c>
      <c r="K451" s="24" t="s">
        <v>472</v>
      </c>
      <c r="L451" s="25">
        <f t="shared" si="78"/>
        <v>60358</v>
      </c>
      <c r="M451" s="26">
        <f t="shared" si="79"/>
        <v>0</v>
      </c>
      <c r="N451" s="27">
        <f t="shared" si="80"/>
        <v>0</v>
      </c>
      <c r="O451" s="27">
        <f t="shared" si="81"/>
        <v>0</v>
      </c>
    </row>
    <row r="452" spans="1:15" ht="13.2" x14ac:dyDescent="0.25">
      <c r="A452" s="13" t="s">
        <v>473</v>
      </c>
      <c r="B452" s="17">
        <f t="shared" si="83"/>
        <v>59535</v>
      </c>
      <c r="C452" s="5">
        <f>125</f>
        <v>125</v>
      </c>
      <c r="D452" s="6">
        <f t="shared" si="84"/>
        <v>132035.53</v>
      </c>
      <c r="E452" s="6">
        <f t="shared" si="85"/>
        <v>13.122372444444444</v>
      </c>
      <c r="F452" s="6">
        <f>SUM($D$8:D452)</f>
        <v>39569466.640000053</v>
      </c>
      <c r="G452" s="6">
        <f t="shared" si="86"/>
        <v>100000</v>
      </c>
      <c r="H452" s="23">
        <f t="shared" si="87"/>
        <v>0.26017764999999993</v>
      </c>
      <c r="I452" s="31">
        <f t="shared" si="82"/>
        <v>1.0018038983733333</v>
      </c>
      <c r="J452" s="16">
        <f t="shared" si="88"/>
        <v>600.96513921054429</v>
      </c>
      <c r="K452" s="24" t="s">
        <v>473</v>
      </c>
      <c r="L452" s="25">
        <f t="shared" si="78"/>
        <v>60388</v>
      </c>
      <c r="M452" s="26">
        <f t="shared" si="79"/>
        <v>0</v>
      </c>
      <c r="N452" s="27">
        <f t="shared" si="80"/>
        <v>0</v>
      </c>
      <c r="O452" s="27">
        <f t="shared" si="81"/>
        <v>0</v>
      </c>
    </row>
    <row r="453" spans="1:15" ht="13.2" x14ac:dyDescent="0.25">
      <c r="A453" s="13" t="s">
        <v>474</v>
      </c>
      <c r="B453" s="17">
        <f t="shared" si="83"/>
        <v>59566</v>
      </c>
      <c r="C453" s="5">
        <f>125</f>
        <v>125</v>
      </c>
      <c r="D453" s="6">
        <f t="shared" si="84"/>
        <v>132173.65</v>
      </c>
      <c r="E453" s="6">
        <f t="shared" si="85"/>
        <v>1.1004054166666666</v>
      </c>
      <c r="F453" s="6">
        <f>SUM($D$8:D453)</f>
        <v>39701640.290000051</v>
      </c>
      <c r="G453" s="6">
        <f t="shared" si="86"/>
        <v>100000</v>
      </c>
      <c r="H453" s="23">
        <f t="shared" si="87"/>
        <v>0.26086824999999991</v>
      </c>
      <c r="I453" s="31">
        <f t="shared" si="82"/>
        <v>1.0018086865333333</v>
      </c>
      <c r="J453" s="16">
        <f t="shared" si="88"/>
        <v>601.93498636793049</v>
      </c>
      <c r="K453" s="24" t="s">
        <v>474</v>
      </c>
      <c r="L453" s="25">
        <f t="shared" si="78"/>
        <v>60419</v>
      </c>
      <c r="M453" s="26">
        <f t="shared" si="79"/>
        <v>0</v>
      </c>
      <c r="N453" s="27">
        <f t="shared" si="80"/>
        <v>0</v>
      </c>
      <c r="O453" s="27">
        <f t="shared" si="81"/>
        <v>0</v>
      </c>
    </row>
    <row r="454" spans="1:15" ht="13.2" x14ac:dyDescent="0.25">
      <c r="A454" s="13" t="s">
        <v>475</v>
      </c>
      <c r="B454" s="17">
        <f t="shared" si="83"/>
        <v>59595</v>
      </c>
      <c r="C454" s="5">
        <f>125</f>
        <v>125</v>
      </c>
      <c r="D454" s="6">
        <f t="shared" si="84"/>
        <v>132298.65</v>
      </c>
      <c r="E454" s="6">
        <f t="shared" si="85"/>
        <v>2.2019219444444444</v>
      </c>
      <c r="F454" s="6">
        <f>SUM($D$8:D454)</f>
        <v>39833938.94000005</v>
      </c>
      <c r="G454" s="6">
        <f t="shared" si="86"/>
        <v>100000</v>
      </c>
      <c r="H454" s="23">
        <f t="shared" si="87"/>
        <v>0.2614932499999999</v>
      </c>
      <c r="I454" s="31">
        <f t="shared" si="82"/>
        <v>1.0018130198666666</v>
      </c>
      <c r="J454" s="16">
        <f t="shared" si="88"/>
        <v>602.90219579083634</v>
      </c>
      <c r="K454" s="24" t="s">
        <v>475</v>
      </c>
      <c r="L454" s="25">
        <f t="shared" si="78"/>
        <v>60449</v>
      </c>
      <c r="M454" s="26">
        <f t="shared" si="79"/>
        <v>0</v>
      </c>
      <c r="N454" s="27">
        <f t="shared" si="80"/>
        <v>0</v>
      </c>
      <c r="O454" s="27">
        <f t="shared" si="81"/>
        <v>0</v>
      </c>
    </row>
    <row r="455" spans="1:15" ht="13.2" x14ac:dyDescent="0.25">
      <c r="A455" s="13" t="s">
        <v>476</v>
      </c>
      <c r="B455" s="17">
        <f t="shared" si="83"/>
        <v>59625</v>
      </c>
      <c r="C455" s="5">
        <f>125</f>
        <v>125</v>
      </c>
      <c r="D455" s="6">
        <f t="shared" si="84"/>
        <v>132423.65</v>
      </c>
      <c r="E455" s="6">
        <f t="shared" si="85"/>
        <v>3.3044106944444445</v>
      </c>
      <c r="F455" s="6">
        <f>SUM($D$8:D455)</f>
        <v>39966362.590000048</v>
      </c>
      <c r="G455" s="6">
        <f t="shared" si="86"/>
        <v>100000</v>
      </c>
      <c r="H455" s="23">
        <f t="shared" si="87"/>
        <v>0.26211825</v>
      </c>
      <c r="I455" s="31">
        <f t="shared" si="82"/>
        <v>1.0018173532000001</v>
      </c>
      <c r="J455" s="16">
        <f t="shared" si="88"/>
        <v>603.86704773068857</v>
      </c>
      <c r="K455" s="24" t="s">
        <v>476</v>
      </c>
      <c r="L455" s="25">
        <f t="shared" si="78"/>
        <v>60480</v>
      </c>
      <c r="M455" s="26">
        <f t="shared" si="79"/>
        <v>0</v>
      </c>
      <c r="N455" s="27">
        <f t="shared" si="80"/>
        <v>0</v>
      </c>
      <c r="O455" s="27">
        <f t="shared" si="81"/>
        <v>0</v>
      </c>
    </row>
    <row r="456" spans="1:15" ht="13.2" x14ac:dyDescent="0.25">
      <c r="A456" s="13" t="s">
        <v>477</v>
      </c>
      <c r="B456" s="17">
        <f t="shared" si="83"/>
        <v>59656</v>
      </c>
      <c r="C456" s="5">
        <f>125</f>
        <v>125</v>
      </c>
      <c r="D456" s="6">
        <f t="shared" si="84"/>
        <v>132548.65</v>
      </c>
      <c r="E456" s="6">
        <f t="shared" si="85"/>
        <v>4.4079411111111106</v>
      </c>
      <c r="F456" s="6">
        <f>SUM($D$8:D456)</f>
        <v>40098911.240000047</v>
      </c>
      <c r="G456" s="6">
        <f t="shared" si="86"/>
        <v>100000</v>
      </c>
      <c r="H456" s="23">
        <f t="shared" si="87"/>
        <v>0.26274324999999998</v>
      </c>
      <c r="I456" s="31">
        <f t="shared" si="82"/>
        <v>1.0018216865333334</v>
      </c>
      <c r="J456" s="16">
        <f t="shared" si="88"/>
        <v>604.8295495685461</v>
      </c>
      <c r="K456" s="24" t="s">
        <v>477</v>
      </c>
      <c r="L456" s="25">
        <f t="shared" si="78"/>
        <v>60511</v>
      </c>
      <c r="M456" s="26">
        <f t="shared" si="79"/>
        <v>0</v>
      </c>
      <c r="N456" s="27">
        <f t="shared" si="80"/>
        <v>0</v>
      </c>
      <c r="O456" s="27">
        <f t="shared" si="81"/>
        <v>0</v>
      </c>
    </row>
    <row r="457" spans="1:15" ht="13.2" x14ac:dyDescent="0.25">
      <c r="A457" s="13" t="s">
        <v>478</v>
      </c>
      <c r="B457" s="17">
        <f t="shared" si="83"/>
        <v>59686</v>
      </c>
      <c r="C457" s="5">
        <f>125</f>
        <v>125</v>
      </c>
      <c r="D457" s="6">
        <f t="shared" si="84"/>
        <v>132673.65</v>
      </c>
      <c r="E457" s="6">
        <f t="shared" si="85"/>
        <v>5.5125131944444439</v>
      </c>
      <c r="F457" s="6">
        <f>SUM($D$8:D457)</f>
        <v>40231584.890000045</v>
      </c>
      <c r="G457" s="6">
        <f t="shared" si="86"/>
        <v>100000</v>
      </c>
      <c r="H457" s="23">
        <f t="shared" si="87"/>
        <v>0.26336824999999997</v>
      </c>
      <c r="I457" s="31">
        <f t="shared" si="82"/>
        <v>1.0018260198666666</v>
      </c>
      <c r="J457" s="16">
        <f t="shared" si="88"/>
        <v>605.78970865800818</v>
      </c>
      <c r="K457" s="24" t="s">
        <v>478</v>
      </c>
      <c r="L457" s="25">
        <f t="shared" si="78"/>
        <v>60541</v>
      </c>
      <c r="M457" s="26">
        <f t="shared" si="79"/>
        <v>0</v>
      </c>
      <c r="N457" s="27">
        <f t="shared" si="80"/>
        <v>0</v>
      </c>
      <c r="O457" s="27">
        <f t="shared" si="81"/>
        <v>0</v>
      </c>
    </row>
    <row r="458" spans="1:15" ht="13.2" x14ac:dyDescent="0.25">
      <c r="A458" s="13" t="s">
        <v>479</v>
      </c>
      <c r="B458" s="17">
        <f t="shared" si="83"/>
        <v>59717</v>
      </c>
      <c r="C458" s="5">
        <f>125</f>
        <v>125</v>
      </c>
      <c r="D458" s="6">
        <f t="shared" si="84"/>
        <v>132798.65</v>
      </c>
      <c r="E458" s="6">
        <f t="shared" si="85"/>
        <v>6.6181269444444437</v>
      </c>
      <c r="F458" s="6">
        <f>SUM($D$8:D458)</f>
        <v>40364383.540000044</v>
      </c>
      <c r="G458" s="6">
        <f t="shared" si="86"/>
        <v>100000</v>
      </c>
      <c r="H458" s="23">
        <f t="shared" si="87"/>
        <v>0.26399324999999996</v>
      </c>
      <c r="I458" s="31">
        <f t="shared" si="82"/>
        <v>1.0018303531999999</v>
      </c>
      <c r="J458" s="16">
        <f t="shared" si="88"/>
        <v>606.74753232532794</v>
      </c>
      <c r="K458" s="24" t="s">
        <v>479</v>
      </c>
      <c r="L458" s="25">
        <f t="shared" ref="L458:L521" si="89">DATE(YEAR(L457),MONTH(L457)+1,1)</f>
        <v>60572</v>
      </c>
      <c r="M458" s="26">
        <f t="shared" ref="M458:M521" si="90">MIN($M$5,-N457-O457)</f>
        <v>0</v>
      </c>
      <c r="N458" s="27">
        <f t="shared" ref="N458:N521" si="91">M458+N457+O457</f>
        <v>0</v>
      </c>
      <c r="O458" s="27">
        <f t="shared" ref="O458:O521" si="92">N458*$M$6/12</f>
        <v>0</v>
      </c>
    </row>
    <row r="459" spans="1:15" ht="13.2" x14ac:dyDescent="0.25">
      <c r="A459" s="13" t="s">
        <v>480</v>
      </c>
      <c r="B459" s="17">
        <f t="shared" si="83"/>
        <v>59747</v>
      </c>
      <c r="C459" s="5">
        <f>125</f>
        <v>125</v>
      </c>
      <c r="D459" s="6">
        <f t="shared" si="84"/>
        <v>132923.65</v>
      </c>
      <c r="E459" s="6">
        <f t="shared" si="85"/>
        <v>7.7247823611111102</v>
      </c>
      <c r="F459" s="6">
        <f>SUM($D$8:D459)</f>
        <v>40497307.190000042</v>
      </c>
      <c r="G459" s="6">
        <f t="shared" si="86"/>
        <v>100000</v>
      </c>
      <c r="H459" s="23">
        <f t="shared" si="87"/>
        <v>0.26461824999999994</v>
      </c>
      <c r="I459" s="31">
        <f t="shared" si="82"/>
        <v>1.0018346865333334</v>
      </c>
      <c r="J459" s="16">
        <f t="shared" si="88"/>
        <v>607.70302786952743</v>
      </c>
      <c r="K459" s="24" t="s">
        <v>480</v>
      </c>
      <c r="L459" s="25">
        <f t="shared" si="89"/>
        <v>60602</v>
      </c>
      <c r="M459" s="26">
        <f t="shared" si="90"/>
        <v>0</v>
      </c>
      <c r="N459" s="27">
        <f t="shared" si="91"/>
        <v>0</v>
      </c>
      <c r="O459" s="27">
        <f t="shared" si="92"/>
        <v>0</v>
      </c>
    </row>
    <row r="460" spans="1:15" ht="13.2" x14ac:dyDescent="0.25">
      <c r="A460" s="13" t="s">
        <v>481</v>
      </c>
      <c r="B460" s="17">
        <f t="shared" si="83"/>
        <v>59778</v>
      </c>
      <c r="C460" s="5">
        <f>125</f>
        <v>125</v>
      </c>
      <c r="D460" s="6">
        <f t="shared" si="84"/>
        <v>133048.65</v>
      </c>
      <c r="E460" s="6">
        <f t="shared" si="85"/>
        <v>8.8324794444444432</v>
      </c>
      <c r="F460" s="6">
        <f>SUM($D$8:D460)</f>
        <v>40630355.840000041</v>
      </c>
      <c r="G460" s="6">
        <f t="shared" si="86"/>
        <v>100000</v>
      </c>
      <c r="H460" s="23">
        <f t="shared" si="87"/>
        <v>0.26524324999999993</v>
      </c>
      <c r="I460" s="31">
        <f t="shared" si="82"/>
        <v>1.0018390198666667</v>
      </c>
      <c r="J460" s="16">
        <f t="shared" si="88"/>
        <v>608.65620256251054</v>
      </c>
      <c r="K460" s="24" t="s">
        <v>481</v>
      </c>
      <c r="L460" s="25">
        <f t="shared" si="89"/>
        <v>60633</v>
      </c>
      <c r="M460" s="26">
        <f t="shared" si="90"/>
        <v>0</v>
      </c>
      <c r="N460" s="27">
        <f t="shared" si="91"/>
        <v>0</v>
      </c>
      <c r="O460" s="27">
        <f t="shared" si="92"/>
        <v>0</v>
      </c>
    </row>
    <row r="461" spans="1:15" ht="13.2" x14ac:dyDescent="0.25">
      <c r="A461" s="13" t="s">
        <v>482</v>
      </c>
      <c r="B461" s="17">
        <f t="shared" si="83"/>
        <v>59809</v>
      </c>
      <c r="C461" s="5">
        <f>125</f>
        <v>125</v>
      </c>
      <c r="D461" s="6">
        <f t="shared" si="84"/>
        <v>133173.65</v>
      </c>
      <c r="E461" s="6">
        <f t="shared" si="85"/>
        <v>9.9412181944444438</v>
      </c>
      <c r="F461" s="6">
        <f>SUM($D$8:D461)</f>
        <v>40763529.490000039</v>
      </c>
      <c r="G461" s="6">
        <f t="shared" si="86"/>
        <v>100000</v>
      </c>
      <c r="H461" s="23">
        <f t="shared" si="87"/>
        <v>0.26586824999999992</v>
      </c>
      <c r="I461" s="31">
        <f t="shared" si="82"/>
        <v>1.0018433532</v>
      </c>
      <c r="J461" s="16">
        <f t="shared" si="88"/>
        <v>609.60706364917792</v>
      </c>
      <c r="K461" s="24" t="s">
        <v>482</v>
      </c>
      <c r="L461" s="25">
        <f t="shared" si="89"/>
        <v>60664</v>
      </c>
      <c r="M461" s="26">
        <f t="shared" si="90"/>
        <v>0</v>
      </c>
      <c r="N461" s="27">
        <f t="shared" si="91"/>
        <v>0</v>
      </c>
      <c r="O461" s="27">
        <f t="shared" si="92"/>
        <v>0</v>
      </c>
    </row>
    <row r="462" spans="1:15" ht="13.2" x14ac:dyDescent="0.25">
      <c r="A462" s="13" t="s">
        <v>483</v>
      </c>
      <c r="B462" s="17">
        <f t="shared" si="83"/>
        <v>59839</v>
      </c>
      <c r="C462" s="5">
        <f>125</f>
        <v>125</v>
      </c>
      <c r="D462" s="6">
        <f t="shared" si="84"/>
        <v>133298.65</v>
      </c>
      <c r="E462" s="6">
        <f t="shared" si="85"/>
        <v>11.05099861111111</v>
      </c>
      <c r="F462" s="6">
        <f>SUM($D$8:D462)</f>
        <v>40896828.140000038</v>
      </c>
      <c r="G462" s="6">
        <f t="shared" si="86"/>
        <v>100000</v>
      </c>
      <c r="H462" s="23">
        <f t="shared" si="87"/>
        <v>0.2664932499999999</v>
      </c>
      <c r="I462" s="31">
        <f t="shared" ref="I462:I525" si="93">1-64*($M$5-0.004*$C$2)/$C$2*H462</f>
        <v>1.0018476865333332</v>
      </c>
      <c r="J462" s="16">
        <f t="shared" si="88"/>
        <v>610.5556183475386</v>
      </c>
      <c r="K462" s="24" t="s">
        <v>483</v>
      </c>
      <c r="L462" s="25">
        <f t="shared" si="89"/>
        <v>60692</v>
      </c>
      <c r="M462" s="26">
        <f t="shared" si="90"/>
        <v>0</v>
      </c>
      <c r="N462" s="27">
        <f t="shared" si="91"/>
        <v>0</v>
      </c>
      <c r="O462" s="27">
        <f t="shared" si="92"/>
        <v>0</v>
      </c>
    </row>
    <row r="463" spans="1:15" ht="13.2" x14ac:dyDescent="0.25">
      <c r="A463" s="13" t="s">
        <v>484</v>
      </c>
      <c r="B463" s="17">
        <f t="shared" si="83"/>
        <v>59870</v>
      </c>
      <c r="C463" s="5">
        <f>125</f>
        <v>125</v>
      </c>
      <c r="D463" s="6">
        <f t="shared" si="84"/>
        <v>133423.65</v>
      </c>
      <c r="E463" s="6">
        <f t="shared" si="85"/>
        <v>12.161820694444444</v>
      </c>
      <c r="F463" s="6">
        <f>SUM($D$8:D463)</f>
        <v>41030251.790000036</v>
      </c>
      <c r="G463" s="6">
        <f t="shared" si="86"/>
        <v>100000</v>
      </c>
      <c r="H463" s="23">
        <f t="shared" si="87"/>
        <v>0.26711825</v>
      </c>
      <c r="I463" s="31">
        <f t="shared" si="93"/>
        <v>1.0018520198666667</v>
      </c>
      <c r="J463" s="16">
        <f t="shared" si="88"/>
        <v>611.50187384882304</v>
      </c>
      <c r="K463" s="24" t="s">
        <v>484</v>
      </c>
      <c r="L463" s="25">
        <f t="shared" si="89"/>
        <v>60723</v>
      </c>
      <c r="M463" s="26">
        <f t="shared" si="90"/>
        <v>0</v>
      </c>
      <c r="N463" s="27">
        <f t="shared" si="91"/>
        <v>0</v>
      </c>
      <c r="O463" s="27">
        <f t="shared" si="92"/>
        <v>0</v>
      </c>
    </row>
    <row r="464" spans="1:15" ht="13.2" x14ac:dyDescent="0.25">
      <c r="A464" s="13" t="s">
        <v>485</v>
      </c>
      <c r="B464" s="17">
        <f t="shared" si="83"/>
        <v>59900</v>
      </c>
      <c r="C464" s="5">
        <f>125</f>
        <v>125</v>
      </c>
      <c r="D464" s="6">
        <f t="shared" si="84"/>
        <v>133548.65</v>
      </c>
      <c r="E464" s="6">
        <f t="shared" si="85"/>
        <v>13.273684444444443</v>
      </c>
      <c r="F464" s="6">
        <f>SUM($D$8:D464)</f>
        <v>41163800.440000035</v>
      </c>
      <c r="G464" s="6">
        <f t="shared" si="86"/>
        <v>100000</v>
      </c>
      <c r="H464" s="23">
        <f t="shared" si="87"/>
        <v>0.26774324999999999</v>
      </c>
      <c r="I464" s="31">
        <f t="shared" si="93"/>
        <v>1.0018563532</v>
      </c>
      <c r="J464" s="16">
        <f t="shared" si="88"/>
        <v>612.44583731759406</v>
      </c>
      <c r="K464" s="24" t="s">
        <v>485</v>
      </c>
      <c r="L464" s="25">
        <f t="shared" si="89"/>
        <v>60753</v>
      </c>
      <c r="M464" s="26">
        <f t="shared" si="90"/>
        <v>0</v>
      </c>
      <c r="N464" s="27">
        <f t="shared" si="91"/>
        <v>0</v>
      </c>
      <c r="O464" s="27">
        <f t="shared" si="92"/>
        <v>0</v>
      </c>
    </row>
    <row r="465" spans="1:15" ht="13.2" x14ac:dyDescent="0.25">
      <c r="A465" s="13" t="s">
        <v>484</v>
      </c>
      <c r="B465" s="17">
        <f t="shared" si="83"/>
        <v>59931</v>
      </c>
      <c r="C465" s="5">
        <f>125</f>
        <v>125</v>
      </c>
      <c r="D465" s="6">
        <f t="shared" si="84"/>
        <v>133686.91999999998</v>
      </c>
      <c r="E465" s="6">
        <f t="shared" si="85"/>
        <v>1.1130159999999998</v>
      </c>
      <c r="F465" s="6">
        <f>SUM($D$8:D465)</f>
        <v>41297487.360000037</v>
      </c>
      <c r="G465" s="6">
        <f t="shared" si="86"/>
        <v>100000</v>
      </c>
      <c r="H465" s="23">
        <f t="shared" si="87"/>
        <v>0.26843459999999986</v>
      </c>
      <c r="I465" s="31">
        <f t="shared" si="93"/>
        <v>1.00186114656</v>
      </c>
      <c r="J465" s="16">
        <f t="shared" si="88"/>
        <v>613.38789060433305</v>
      </c>
      <c r="K465" s="24" t="s">
        <v>484</v>
      </c>
      <c r="L465" s="25">
        <f t="shared" si="89"/>
        <v>60784</v>
      </c>
      <c r="M465" s="26">
        <f t="shared" si="90"/>
        <v>0</v>
      </c>
      <c r="N465" s="27">
        <f t="shared" si="91"/>
        <v>0</v>
      </c>
      <c r="O465" s="27">
        <f t="shared" si="92"/>
        <v>0</v>
      </c>
    </row>
    <row r="466" spans="1:15" ht="13.2" x14ac:dyDescent="0.25">
      <c r="A466" s="13" t="s">
        <v>485</v>
      </c>
      <c r="B466" s="17">
        <f t="shared" si="83"/>
        <v>59960</v>
      </c>
      <c r="C466" s="5">
        <f>125</f>
        <v>125</v>
      </c>
      <c r="D466" s="6">
        <f t="shared" si="84"/>
        <v>133811.91999999998</v>
      </c>
      <c r="E466" s="6">
        <f t="shared" si="85"/>
        <v>2.2271431111111109</v>
      </c>
      <c r="F466" s="6">
        <f>SUM($D$8:D466)</f>
        <v>41431299.280000038</v>
      </c>
      <c r="G466" s="6">
        <f t="shared" si="86"/>
        <v>100000</v>
      </c>
      <c r="H466" s="23">
        <f t="shared" si="87"/>
        <v>0.26905959999999984</v>
      </c>
      <c r="I466" s="31">
        <f t="shared" si="93"/>
        <v>1.0018654798933333</v>
      </c>
      <c r="J466" s="16">
        <f t="shared" si="88"/>
        <v>614.32738426216611</v>
      </c>
      <c r="K466" s="24" t="s">
        <v>485</v>
      </c>
      <c r="L466" s="25">
        <f t="shared" si="89"/>
        <v>60814</v>
      </c>
      <c r="M466" s="26">
        <f t="shared" si="90"/>
        <v>0</v>
      </c>
      <c r="N466" s="27">
        <f t="shared" si="91"/>
        <v>0</v>
      </c>
      <c r="O466" s="27">
        <f t="shared" si="92"/>
        <v>0</v>
      </c>
    </row>
    <row r="467" spans="1:15" ht="13.2" x14ac:dyDescent="0.25">
      <c r="A467" s="13" t="s">
        <v>486</v>
      </c>
      <c r="B467" s="17">
        <f t="shared" si="83"/>
        <v>59991</v>
      </c>
      <c r="C467" s="5">
        <f>125</f>
        <v>125</v>
      </c>
      <c r="D467" s="6">
        <f t="shared" si="84"/>
        <v>133936.91999999998</v>
      </c>
      <c r="E467" s="6">
        <f t="shared" si="85"/>
        <v>3.3422424444444441</v>
      </c>
      <c r="F467" s="6">
        <f>SUM($D$8:D467)</f>
        <v>41565236.20000004</v>
      </c>
      <c r="G467" s="6">
        <f t="shared" si="86"/>
        <v>100000</v>
      </c>
      <c r="H467" s="23">
        <f t="shared" si="87"/>
        <v>0.26968459999999994</v>
      </c>
      <c r="I467" s="31">
        <f t="shared" si="93"/>
        <v>1.0018698132266666</v>
      </c>
      <c r="J467" s="16">
        <f t="shared" si="88"/>
        <v>615.26460659955512</v>
      </c>
      <c r="K467" s="24" t="s">
        <v>486</v>
      </c>
      <c r="L467" s="25">
        <f t="shared" si="89"/>
        <v>60845</v>
      </c>
      <c r="M467" s="26">
        <f t="shared" si="90"/>
        <v>0</v>
      </c>
      <c r="N467" s="27">
        <f t="shared" si="91"/>
        <v>0</v>
      </c>
      <c r="O467" s="27">
        <f t="shared" si="92"/>
        <v>0</v>
      </c>
    </row>
    <row r="468" spans="1:15" ht="13.2" x14ac:dyDescent="0.25">
      <c r="A468" s="13" t="s">
        <v>487</v>
      </c>
      <c r="B468" s="17">
        <f t="shared" si="83"/>
        <v>60022</v>
      </c>
      <c r="C468" s="5">
        <f>125</f>
        <v>125</v>
      </c>
      <c r="D468" s="6">
        <f t="shared" si="84"/>
        <v>134061.91999999998</v>
      </c>
      <c r="E468" s="6">
        <f t="shared" si="85"/>
        <v>4.4583834444444443</v>
      </c>
      <c r="F468" s="6">
        <f>SUM($D$8:D468)</f>
        <v>41699298.120000042</v>
      </c>
      <c r="G468" s="6">
        <f t="shared" si="86"/>
        <v>100000</v>
      </c>
      <c r="H468" s="23">
        <f t="shared" si="87"/>
        <v>0.27030959999999993</v>
      </c>
      <c r="I468" s="31">
        <f t="shared" si="93"/>
        <v>1.0018741465600001</v>
      </c>
      <c r="J468" s="16">
        <f t="shared" si="88"/>
        <v>616.19956467933832</v>
      </c>
      <c r="K468" s="24" t="s">
        <v>487</v>
      </c>
      <c r="L468" s="25">
        <f t="shared" si="89"/>
        <v>60876</v>
      </c>
      <c r="M468" s="26">
        <f t="shared" si="90"/>
        <v>0</v>
      </c>
      <c r="N468" s="27">
        <f t="shared" si="91"/>
        <v>0</v>
      </c>
      <c r="O468" s="27">
        <f t="shared" si="92"/>
        <v>0</v>
      </c>
    </row>
    <row r="469" spans="1:15" ht="13.2" x14ac:dyDescent="0.25">
      <c r="A469" s="13" t="s">
        <v>488</v>
      </c>
      <c r="B469" s="17">
        <f t="shared" si="83"/>
        <v>60052</v>
      </c>
      <c r="C469" s="5">
        <f>125</f>
        <v>125</v>
      </c>
      <c r="D469" s="6">
        <f t="shared" si="84"/>
        <v>134186.91999999998</v>
      </c>
      <c r="E469" s="6">
        <f t="shared" si="85"/>
        <v>5.5755661111111108</v>
      </c>
      <c r="F469" s="6">
        <f>SUM($D$8:D469)</f>
        <v>41833485.040000044</v>
      </c>
      <c r="G469" s="6">
        <f t="shared" si="86"/>
        <v>100000</v>
      </c>
      <c r="H469" s="23">
        <f t="shared" si="87"/>
        <v>0.27093459999999991</v>
      </c>
      <c r="I469" s="31">
        <f t="shared" si="93"/>
        <v>1.0018784798933333</v>
      </c>
      <c r="J469" s="16">
        <f t="shared" si="88"/>
        <v>617.13226553821369</v>
      </c>
      <c r="K469" s="24" t="s">
        <v>488</v>
      </c>
      <c r="L469" s="25">
        <f t="shared" si="89"/>
        <v>60906</v>
      </c>
      <c r="M469" s="26">
        <f t="shared" si="90"/>
        <v>0</v>
      </c>
      <c r="N469" s="27">
        <f t="shared" si="91"/>
        <v>0</v>
      </c>
      <c r="O469" s="27">
        <f t="shared" si="92"/>
        <v>0</v>
      </c>
    </row>
    <row r="470" spans="1:15" ht="13.2" x14ac:dyDescent="0.25">
      <c r="A470" s="13" t="s">
        <v>489</v>
      </c>
      <c r="B470" s="17">
        <f t="shared" si="83"/>
        <v>60083</v>
      </c>
      <c r="C470" s="5">
        <f>125</f>
        <v>125</v>
      </c>
      <c r="D470" s="6">
        <f t="shared" si="84"/>
        <v>134311.91999999998</v>
      </c>
      <c r="E470" s="6">
        <f t="shared" si="85"/>
        <v>6.6937904444444438</v>
      </c>
      <c r="F470" s="6">
        <f>SUM($D$8:D470)</f>
        <v>41967796.960000046</v>
      </c>
      <c r="G470" s="6">
        <f t="shared" si="86"/>
        <v>100000</v>
      </c>
      <c r="H470" s="23">
        <f t="shared" si="87"/>
        <v>0.2715595999999999</v>
      </c>
      <c r="I470" s="31">
        <f t="shared" si="93"/>
        <v>1.0018828132266666</v>
      </c>
      <c r="J470" s="16">
        <f t="shared" si="88"/>
        <v>618.06271618684946</v>
      </c>
      <c r="K470" s="24" t="s">
        <v>489</v>
      </c>
      <c r="L470" s="25">
        <f t="shared" si="89"/>
        <v>60937</v>
      </c>
      <c r="M470" s="26">
        <f t="shared" si="90"/>
        <v>0</v>
      </c>
      <c r="N470" s="27">
        <f t="shared" si="91"/>
        <v>0</v>
      </c>
      <c r="O470" s="27">
        <f t="shared" si="92"/>
        <v>0</v>
      </c>
    </row>
    <row r="471" spans="1:15" ht="13.2" x14ac:dyDescent="0.25">
      <c r="A471" s="13" t="s">
        <v>490</v>
      </c>
      <c r="B471" s="17">
        <f t="shared" si="83"/>
        <v>60113</v>
      </c>
      <c r="C471" s="5">
        <f>125</f>
        <v>125</v>
      </c>
      <c r="D471" s="6">
        <f t="shared" si="84"/>
        <v>134436.91999999998</v>
      </c>
      <c r="E471" s="6">
        <f t="shared" si="85"/>
        <v>7.8130564444444435</v>
      </c>
      <c r="F471" s="6">
        <f>SUM($D$8:D471)</f>
        <v>42102233.880000047</v>
      </c>
      <c r="G471" s="6">
        <f t="shared" si="86"/>
        <v>100000</v>
      </c>
      <c r="H471" s="23">
        <f t="shared" si="87"/>
        <v>0.27218459999999989</v>
      </c>
      <c r="I471" s="31">
        <f t="shared" si="93"/>
        <v>1.0018871465599999</v>
      </c>
      <c r="J471" s="16">
        <f t="shared" si="88"/>
        <v>618.99092360999123</v>
      </c>
      <c r="K471" s="24" t="s">
        <v>490</v>
      </c>
      <c r="L471" s="25">
        <f t="shared" si="89"/>
        <v>60967</v>
      </c>
      <c r="M471" s="26">
        <f t="shared" si="90"/>
        <v>0</v>
      </c>
      <c r="N471" s="27">
        <f t="shared" si="91"/>
        <v>0</v>
      </c>
      <c r="O471" s="27">
        <f t="shared" si="92"/>
        <v>0</v>
      </c>
    </row>
    <row r="472" spans="1:15" ht="13.2" x14ac:dyDescent="0.25">
      <c r="A472" s="13" t="s">
        <v>491</v>
      </c>
      <c r="B472" s="17">
        <f t="shared" si="83"/>
        <v>60144</v>
      </c>
      <c r="C472" s="5">
        <f>125</f>
        <v>125</v>
      </c>
      <c r="D472" s="6">
        <f t="shared" si="84"/>
        <v>134561.91999999998</v>
      </c>
      <c r="E472" s="6">
        <f t="shared" si="85"/>
        <v>8.9333641111111106</v>
      </c>
      <c r="F472" s="6">
        <f>SUM($D$8:D472)</f>
        <v>42236795.800000049</v>
      </c>
      <c r="G472" s="6">
        <f t="shared" si="86"/>
        <v>100000</v>
      </c>
      <c r="H472" s="23">
        <f t="shared" si="87"/>
        <v>0.27280959999999987</v>
      </c>
      <c r="I472" s="31">
        <f t="shared" si="93"/>
        <v>1.0018914798933334</v>
      </c>
      <c r="J472" s="16">
        <f t="shared" si="88"/>
        <v>619.9168947665712</v>
      </c>
      <c r="K472" s="24" t="s">
        <v>491</v>
      </c>
      <c r="L472" s="25">
        <f t="shared" si="89"/>
        <v>60998</v>
      </c>
      <c r="M472" s="26">
        <f t="shared" si="90"/>
        <v>0</v>
      </c>
      <c r="N472" s="27">
        <f t="shared" si="91"/>
        <v>0</v>
      </c>
      <c r="O472" s="27">
        <f t="shared" si="92"/>
        <v>0</v>
      </c>
    </row>
    <row r="473" spans="1:15" ht="13.2" x14ac:dyDescent="0.25">
      <c r="A473" s="13" t="s">
        <v>492</v>
      </c>
      <c r="B473" s="17">
        <f t="shared" si="83"/>
        <v>60175</v>
      </c>
      <c r="C473" s="5">
        <f>125</f>
        <v>125</v>
      </c>
      <c r="D473" s="6">
        <f t="shared" si="84"/>
        <v>134686.91999999998</v>
      </c>
      <c r="E473" s="6">
        <f t="shared" si="85"/>
        <v>10.054713444444443</v>
      </c>
      <c r="F473" s="6">
        <f>SUM($D$8:D473)</f>
        <v>42371482.720000051</v>
      </c>
      <c r="G473" s="6">
        <f t="shared" si="86"/>
        <v>100000</v>
      </c>
      <c r="H473" s="23">
        <f t="shared" si="87"/>
        <v>0.27343459999999986</v>
      </c>
      <c r="I473" s="31">
        <f t="shared" si="93"/>
        <v>1.0018958132266667</v>
      </c>
      <c r="J473" s="16">
        <f t="shared" si="88"/>
        <v>620.84063658981529</v>
      </c>
      <c r="K473" s="24" t="s">
        <v>492</v>
      </c>
      <c r="L473" s="25">
        <f t="shared" si="89"/>
        <v>61029</v>
      </c>
      <c r="M473" s="26">
        <f t="shared" si="90"/>
        <v>0</v>
      </c>
      <c r="N473" s="27">
        <f t="shared" si="91"/>
        <v>0</v>
      </c>
      <c r="O473" s="27">
        <f t="shared" si="92"/>
        <v>0</v>
      </c>
    </row>
    <row r="474" spans="1:15" ht="13.2" x14ac:dyDescent="0.25">
      <c r="A474" s="13" t="s">
        <v>493</v>
      </c>
      <c r="B474" s="17">
        <f t="shared" si="83"/>
        <v>60205</v>
      </c>
      <c r="C474" s="5">
        <f>125</f>
        <v>125</v>
      </c>
      <c r="D474" s="6">
        <f t="shared" si="84"/>
        <v>134811.91999999998</v>
      </c>
      <c r="E474" s="6">
        <f t="shared" si="85"/>
        <v>11.177104444444444</v>
      </c>
      <c r="F474" s="6">
        <f>SUM($D$8:D474)</f>
        <v>42506294.640000053</v>
      </c>
      <c r="G474" s="6">
        <f t="shared" si="86"/>
        <v>100000</v>
      </c>
      <c r="H474" s="23">
        <f t="shared" si="87"/>
        <v>0.27405959999999985</v>
      </c>
      <c r="I474" s="31">
        <f t="shared" si="93"/>
        <v>1.0019001465599999</v>
      </c>
      <c r="J474" s="16">
        <f t="shared" si="88"/>
        <v>621.76215598734996</v>
      </c>
      <c r="K474" s="24" t="s">
        <v>493</v>
      </c>
      <c r="L474" s="25">
        <f t="shared" si="89"/>
        <v>61057</v>
      </c>
      <c r="M474" s="26">
        <f t="shared" si="90"/>
        <v>0</v>
      </c>
      <c r="N474" s="27">
        <f t="shared" si="91"/>
        <v>0</v>
      </c>
      <c r="O474" s="27">
        <f t="shared" si="92"/>
        <v>0</v>
      </c>
    </row>
    <row r="475" spans="1:15" ht="13.2" x14ac:dyDescent="0.25">
      <c r="A475" s="13" t="s">
        <v>494</v>
      </c>
      <c r="B475" s="17">
        <f t="shared" si="83"/>
        <v>60236</v>
      </c>
      <c r="C475" s="5">
        <f>125</f>
        <v>125</v>
      </c>
      <c r="D475" s="6">
        <f t="shared" si="84"/>
        <v>134936.91999999998</v>
      </c>
      <c r="E475" s="6">
        <f t="shared" si="85"/>
        <v>12.30053711111111</v>
      </c>
      <c r="F475" s="6">
        <f>SUM($D$8:D475)</f>
        <v>42641231.560000055</v>
      </c>
      <c r="G475" s="6">
        <f t="shared" si="86"/>
        <v>100000</v>
      </c>
      <c r="H475" s="23">
        <f t="shared" si="87"/>
        <v>0.27468459999999995</v>
      </c>
      <c r="I475" s="31">
        <f t="shared" si="93"/>
        <v>1.0019044798933334</v>
      </c>
      <c r="J475" s="16">
        <f t="shared" si="88"/>
        <v>622.6814598413099</v>
      </c>
      <c r="K475" s="24" t="s">
        <v>494</v>
      </c>
      <c r="L475" s="25">
        <f t="shared" si="89"/>
        <v>61088</v>
      </c>
      <c r="M475" s="26">
        <f t="shared" si="90"/>
        <v>0</v>
      </c>
      <c r="N475" s="27">
        <f t="shared" si="91"/>
        <v>0</v>
      </c>
      <c r="O475" s="27">
        <f t="shared" si="92"/>
        <v>0</v>
      </c>
    </row>
    <row r="476" spans="1:15" ht="13.2" x14ac:dyDescent="0.25">
      <c r="A476" s="13" t="s">
        <v>495</v>
      </c>
      <c r="B476" s="17">
        <f t="shared" si="83"/>
        <v>60266</v>
      </c>
      <c r="C476" s="5">
        <f>125</f>
        <v>125</v>
      </c>
      <c r="D476" s="6">
        <f t="shared" si="84"/>
        <v>135061.91999999998</v>
      </c>
      <c r="E476" s="6">
        <f t="shared" si="85"/>
        <v>13.425011444444443</v>
      </c>
      <c r="F476" s="6">
        <f>SUM($D$8:D476)</f>
        <v>42776293.480000056</v>
      </c>
      <c r="G476" s="6">
        <f t="shared" si="86"/>
        <v>100000</v>
      </c>
      <c r="H476" s="23">
        <f t="shared" si="87"/>
        <v>0.27530959999999993</v>
      </c>
      <c r="I476" s="31">
        <f t="shared" si="93"/>
        <v>1.0019088132266667</v>
      </c>
      <c r="J476" s="16">
        <f t="shared" si="88"/>
        <v>623.59855500844299</v>
      </c>
      <c r="K476" s="24" t="s">
        <v>495</v>
      </c>
      <c r="L476" s="25">
        <f t="shared" si="89"/>
        <v>61118</v>
      </c>
      <c r="M476" s="26">
        <f t="shared" si="90"/>
        <v>0</v>
      </c>
      <c r="N476" s="27">
        <f t="shared" si="91"/>
        <v>0</v>
      </c>
      <c r="O476" s="27">
        <f t="shared" si="92"/>
        <v>0</v>
      </c>
    </row>
    <row r="477" spans="1:15" ht="13.2" x14ac:dyDescent="0.25">
      <c r="A477" s="13" t="s">
        <v>496</v>
      </c>
      <c r="B477" s="17">
        <f t="shared" ref="B477:B540" si="94">DATE(YEAR(B476),MONTH(B476)+1,IF(MONTH(B476)=1,28,30))</f>
        <v>60297</v>
      </c>
      <c r="C477" s="5">
        <f>125</f>
        <v>125</v>
      </c>
      <c r="D477" s="6">
        <f t="shared" ref="D477:D540" si="95">C477+D476+IF(MONTH(B477)=1,ROUND(E476,2),0)</f>
        <v>135200.34999999998</v>
      </c>
      <c r="E477" s="6">
        <f t="shared" ref="E477:E540" si="96">MAX(0,IF(MONTH(B477)=1,0,E476)+(D477-C477)*$C$5*30/360+C477*$C$5*(30-DAY(B477))/360)</f>
        <v>1.1256279166666667</v>
      </c>
      <c r="F477" s="6">
        <f>SUM($D$8:D477)</f>
        <v>42911493.830000058</v>
      </c>
      <c r="G477" s="6">
        <f t="shared" ref="G477:G540" si="97">MAX($C$2-D477,50%*$C$2)</f>
        <v>100000</v>
      </c>
      <c r="H477" s="23">
        <f t="shared" ref="H477:H540" si="98">D477/$C$2-$H$3</f>
        <v>0.27600174999999982</v>
      </c>
      <c r="I477" s="31">
        <f t="shared" si="93"/>
        <v>1.0019136121333334</v>
      </c>
      <c r="J477" s="16">
        <f t="shared" ref="J477:J540" si="99">(200*$M$5*I477)/(G477/750+$H$2*G477*G477/(F477+3*G477))</f>
        <v>624.51382899164673</v>
      </c>
      <c r="K477" s="24" t="s">
        <v>496</v>
      </c>
      <c r="L477" s="25">
        <f t="shared" si="89"/>
        <v>61149</v>
      </c>
      <c r="M477" s="26">
        <f t="shared" si="90"/>
        <v>0</v>
      </c>
      <c r="N477" s="27">
        <f t="shared" si="91"/>
        <v>0</v>
      </c>
      <c r="O477" s="27">
        <f t="shared" si="92"/>
        <v>0</v>
      </c>
    </row>
    <row r="478" spans="1:15" ht="13.2" x14ac:dyDescent="0.25">
      <c r="A478" s="13" t="s">
        <v>497</v>
      </c>
      <c r="B478" s="17">
        <f t="shared" si="94"/>
        <v>60326</v>
      </c>
      <c r="C478" s="5">
        <f>125</f>
        <v>125</v>
      </c>
      <c r="D478" s="6">
        <f t="shared" si="95"/>
        <v>135325.34999999998</v>
      </c>
      <c r="E478" s="6">
        <f t="shared" si="96"/>
        <v>2.2523669444444443</v>
      </c>
      <c r="F478" s="6">
        <f>SUM($D$8:D478)</f>
        <v>43046819.180000059</v>
      </c>
      <c r="G478" s="6">
        <f t="shared" si="97"/>
        <v>100000</v>
      </c>
      <c r="H478" s="23">
        <f t="shared" si="98"/>
        <v>0.27662674999999981</v>
      </c>
      <c r="I478" s="31">
        <f t="shared" si="93"/>
        <v>1.0019179454666667</v>
      </c>
      <c r="J478" s="16">
        <f t="shared" si="99"/>
        <v>625.42661754429753</v>
      </c>
      <c r="K478" s="24" t="s">
        <v>497</v>
      </c>
      <c r="L478" s="25">
        <f t="shared" si="89"/>
        <v>61179</v>
      </c>
      <c r="M478" s="26">
        <f t="shared" si="90"/>
        <v>0</v>
      </c>
      <c r="N478" s="27">
        <f t="shared" si="91"/>
        <v>0</v>
      </c>
      <c r="O478" s="27">
        <f t="shared" si="92"/>
        <v>0</v>
      </c>
    </row>
    <row r="479" spans="1:15" ht="13.2" x14ac:dyDescent="0.25">
      <c r="A479" s="13" t="s">
        <v>496</v>
      </c>
      <c r="B479" s="17">
        <f t="shared" si="94"/>
        <v>60356</v>
      </c>
      <c r="C479" s="5">
        <f>125</f>
        <v>125</v>
      </c>
      <c r="D479" s="6">
        <f t="shared" si="95"/>
        <v>135450.34999999998</v>
      </c>
      <c r="E479" s="6">
        <f t="shared" si="96"/>
        <v>3.3800781944444438</v>
      </c>
      <c r="F479" s="6">
        <f>SUM($D$8:D479)</f>
        <v>43182269.530000061</v>
      </c>
      <c r="G479" s="6">
        <f t="shared" si="97"/>
        <v>100000</v>
      </c>
      <c r="H479" s="23">
        <f t="shared" si="98"/>
        <v>0.27725174999999991</v>
      </c>
      <c r="I479" s="31">
        <f t="shared" si="93"/>
        <v>1.0019222788</v>
      </c>
      <c r="J479" s="16">
        <f t="shared" si="99"/>
        <v>626.33721722903101</v>
      </c>
      <c r="K479" s="24" t="s">
        <v>496</v>
      </c>
      <c r="L479" s="25">
        <f t="shared" si="89"/>
        <v>61210</v>
      </c>
      <c r="M479" s="26">
        <f t="shared" si="90"/>
        <v>0</v>
      </c>
      <c r="N479" s="27">
        <f t="shared" si="91"/>
        <v>0</v>
      </c>
      <c r="O479" s="27">
        <f t="shared" si="92"/>
        <v>0</v>
      </c>
    </row>
    <row r="480" spans="1:15" ht="13.2" x14ac:dyDescent="0.25">
      <c r="A480" s="13" t="s">
        <v>497</v>
      </c>
      <c r="B480" s="17">
        <f t="shared" si="94"/>
        <v>60387</v>
      </c>
      <c r="C480" s="5">
        <f>125</f>
        <v>125</v>
      </c>
      <c r="D480" s="6">
        <f t="shared" si="95"/>
        <v>135575.34999999998</v>
      </c>
      <c r="E480" s="6">
        <f t="shared" si="96"/>
        <v>4.5088311111111103</v>
      </c>
      <c r="F480" s="6">
        <f>SUM($D$8:D480)</f>
        <v>43317844.880000062</v>
      </c>
      <c r="G480" s="6">
        <f t="shared" si="97"/>
        <v>100000</v>
      </c>
      <c r="H480" s="23">
        <f t="shared" si="98"/>
        <v>0.27787674999999989</v>
      </c>
      <c r="I480" s="31">
        <f t="shared" si="93"/>
        <v>1.0019266121333332</v>
      </c>
      <c r="J480" s="16">
        <f t="shared" si="99"/>
        <v>627.24563480576671</v>
      </c>
      <c r="K480" s="24" t="s">
        <v>497</v>
      </c>
      <c r="L480" s="25">
        <f t="shared" si="89"/>
        <v>61241</v>
      </c>
      <c r="M480" s="26">
        <f t="shared" si="90"/>
        <v>0</v>
      </c>
      <c r="N480" s="27">
        <f t="shared" si="91"/>
        <v>0</v>
      </c>
      <c r="O480" s="27">
        <f t="shared" si="92"/>
        <v>0</v>
      </c>
    </row>
    <row r="481" spans="1:15" ht="13.2" x14ac:dyDescent="0.25">
      <c r="A481" s="13" t="s">
        <v>498</v>
      </c>
      <c r="B481" s="17">
        <f t="shared" si="94"/>
        <v>60417</v>
      </c>
      <c r="C481" s="5">
        <f>125</f>
        <v>125</v>
      </c>
      <c r="D481" s="6">
        <f t="shared" si="95"/>
        <v>135700.34999999998</v>
      </c>
      <c r="E481" s="6">
        <f t="shared" si="96"/>
        <v>5.6386256944444435</v>
      </c>
      <c r="F481" s="6">
        <f>SUM($D$8:D481)</f>
        <v>43453545.230000064</v>
      </c>
      <c r="G481" s="6">
        <f t="shared" si="97"/>
        <v>100000</v>
      </c>
      <c r="H481" s="23">
        <f t="shared" si="98"/>
        <v>0.27850174999999988</v>
      </c>
      <c r="I481" s="31">
        <f t="shared" si="93"/>
        <v>1.0019309454666667</v>
      </c>
      <c r="J481" s="16">
        <f t="shared" si="99"/>
        <v>628.15187700953868</v>
      </c>
      <c r="K481" s="24" t="s">
        <v>498</v>
      </c>
      <c r="L481" s="25">
        <f t="shared" si="89"/>
        <v>61271</v>
      </c>
      <c r="M481" s="26">
        <f t="shared" si="90"/>
        <v>0</v>
      </c>
      <c r="N481" s="27">
        <f t="shared" si="91"/>
        <v>0</v>
      </c>
      <c r="O481" s="27">
        <f t="shared" si="92"/>
        <v>0</v>
      </c>
    </row>
    <row r="482" spans="1:15" ht="13.2" x14ac:dyDescent="0.25">
      <c r="A482" s="13" t="s">
        <v>499</v>
      </c>
      <c r="B482" s="17">
        <f t="shared" si="94"/>
        <v>60448</v>
      </c>
      <c r="C482" s="5">
        <f>125</f>
        <v>125</v>
      </c>
      <c r="D482" s="6">
        <f t="shared" si="95"/>
        <v>135825.34999999998</v>
      </c>
      <c r="E482" s="6">
        <f t="shared" si="96"/>
        <v>6.7694619444444433</v>
      </c>
      <c r="F482" s="6">
        <f>SUM($D$8:D482)</f>
        <v>43589370.580000065</v>
      </c>
      <c r="G482" s="6">
        <f t="shared" si="97"/>
        <v>100000</v>
      </c>
      <c r="H482" s="23">
        <f t="shared" si="98"/>
        <v>0.27912674999999987</v>
      </c>
      <c r="I482" s="31">
        <f t="shared" si="93"/>
        <v>1.0019352788</v>
      </c>
      <c r="J482" s="16">
        <f t="shared" si="99"/>
        <v>629.05595055059837</v>
      </c>
      <c r="K482" s="24" t="s">
        <v>499</v>
      </c>
      <c r="L482" s="25">
        <f t="shared" si="89"/>
        <v>61302</v>
      </c>
      <c r="M482" s="26">
        <f t="shared" si="90"/>
        <v>0</v>
      </c>
      <c r="N482" s="27">
        <f t="shared" si="91"/>
        <v>0</v>
      </c>
      <c r="O482" s="27">
        <f t="shared" si="92"/>
        <v>0</v>
      </c>
    </row>
    <row r="483" spans="1:15" ht="13.2" x14ac:dyDescent="0.25">
      <c r="A483" s="13" t="s">
        <v>500</v>
      </c>
      <c r="B483" s="17">
        <f t="shared" si="94"/>
        <v>60478</v>
      </c>
      <c r="C483" s="5">
        <f>125</f>
        <v>125</v>
      </c>
      <c r="D483" s="6">
        <f t="shared" si="95"/>
        <v>135950.34999999998</v>
      </c>
      <c r="E483" s="6">
        <f t="shared" si="96"/>
        <v>7.9013398611111096</v>
      </c>
      <c r="F483" s="6">
        <f>SUM($D$8:D483)</f>
        <v>43725320.930000067</v>
      </c>
      <c r="G483" s="6">
        <f t="shared" si="97"/>
        <v>100000</v>
      </c>
      <c r="H483" s="23">
        <f t="shared" si="98"/>
        <v>0.27975174999999985</v>
      </c>
      <c r="I483" s="31">
        <f t="shared" si="93"/>
        <v>1.0019396121333333</v>
      </c>
      <c r="J483" s="16">
        <f t="shared" si="99"/>
        <v>629.95786211451866</v>
      </c>
      <c r="K483" s="24" t="s">
        <v>500</v>
      </c>
      <c r="L483" s="25">
        <f t="shared" si="89"/>
        <v>61332</v>
      </c>
      <c r="M483" s="26">
        <f t="shared" si="90"/>
        <v>0</v>
      </c>
      <c r="N483" s="27">
        <f t="shared" si="91"/>
        <v>0</v>
      </c>
      <c r="O483" s="27">
        <f t="shared" si="92"/>
        <v>0</v>
      </c>
    </row>
    <row r="484" spans="1:15" ht="13.2" x14ac:dyDescent="0.25">
      <c r="A484" s="13" t="s">
        <v>501</v>
      </c>
      <c r="B484" s="17">
        <f t="shared" si="94"/>
        <v>60509</v>
      </c>
      <c r="C484" s="5">
        <f>125</f>
        <v>125</v>
      </c>
      <c r="D484" s="6">
        <f t="shared" si="95"/>
        <v>136075.34999999998</v>
      </c>
      <c r="E484" s="6">
        <f t="shared" si="96"/>
        <v>9.0342594444444426</v>
      </c>
      <c r="F484" s="6">
        <f>SUM($D$8:D484)</f>
        <v>43861396.280000068</v>
      </c>
      <c r="G484" s="6">
        <f t="shared" si="97"/>
        <v>100000</v>
      </c>
      <c r="H484" s="23">
        <f t="shared" si="98"/>
        <v>0.28037674999999984</v>
      </c>
      <c r="I484" s="31">
        <f t="shared" si="93"/>
        <v>1.0019439454666668</v>
      </c>
      <c r="J484" s="16">
        <f t="shared" si="99"/>
        <v>630.85761836229631</v>
      </c>
      <c r="K484" s="24" t="s">
        <v>501</v>
      </c>
      <c r="L484" s="25">
        <f t="shared" si="89"/>
        <v>61363</v>
      </c>
      <c r="M484" s="26">
        <f t="shared" si="90"/>
        <v>0</v>
      </c>
      <c r="N484" s="27">
        <f t="shared" si="91"/>
        <v>0</v>
      </c>
      <c r="O484" s="27">
        <f t="shared" si="92"/>
        <v>0</v>
      </c>
    </row>
    <row r="485" spans="1:15" ht="13.2" x14ac:dyDescent="0.25">
      <c r="A485" s="13" t="s">
        <v>502</v>
      </c>
      <c r="B485" s="17">
        <f t="shared" si="94"/>
        <v>60540</v>
      </c>
      <c r="C485" s="5">
        <f>125</f>
        <v>125</v>
      </c>
      <c r="D485" s="6">
        <f t="shared" si="95"/>
        <v>136200.34999999998</v>
      </c>
      <c r="E485" s="6">
        <f t="shared" si="96"/>
        <v>10.168220694444443</v>
      </c>
      <c r="F485" s="6">
        <f>SUM($D$8:D485)</f>
        <v>43997596.63000007</v>
      </c>
      <c r="G485" s="6">
        <f t="shared" si="97"/>
        <v>100000</v>
      </c>
      <c r="H485" s="23">
        <f t="shared" si="98"/>
        <v>0.28100174999999983</v>
      </c>
      <c r="I485" s="31">
        <f t="shared" si="93"/>
        <v>1.0019482788</v>
      </c>
      <c r="J485" s="16">
        <f t="shared" si="99"/>
        <v>631.75522593045332</v>
      </c>
      <c r="K485" s="24" t="s">
        <v>502</v>
      </c>
      <c r="L485" s="25">
        <f t="shared" si="89"/>
        <v>61394</v>
      </c>
      <c r="M485" s="26">
        <f t="shared" si="90"/>
        <v>0</v>
      </c>
      <c r="N485" s="27">
        <f t="shared" si="91"/>
        <v>0</v>
      </c>
      <c r="O485" s="27">
        <f t="shared" si="92"/>
        <v>0</v>
      </c>
    </row>
    <row r="486" spans="1:15" ht="13.2" x14ac:dyDescent="0.25">
      <c r="A486" s="13" t="s">
        <v>503</v>
      </c>
      <c r="B486" s="17">
        <f t="shared" si="94"/>
        <v>60570</v>
      </c>
      <c r="C486" s="5">
        <f>125</f>
        <v>125</v>
      </c>
      <c r="D486" s="6">
        <f t="shared" si="95"/>
        <v>136325.34999999998</v>
      </c>
      <c r="E486" s="6">
        <f t="shared" si="96"/>
        <v>11.303223611111109</v>
      </c>
      <c r="F486" s="6">
        <f>SUM($D$8:D486)</f>
        <v>44133921.980000071</v>
      </c>
      <c r="G486" s="6">
        <f t="shared" si="97"/>
        <v>100000</v>
      </c>
      <c r="H486" s="23">
        <f t="shared" si="98"/>
        <v>0.28162674999999981</v>
      </c>
      <c r="I486" s="31">
        <f t="shared" si="93"/>
        <v>1.0019526121333333</v>
      </c>
      <c r="J486" s="16">
        <f t="shared" si="99"/>
        <v>632.65069143113965</v>
      </c>
      <c r="K486" s="24" t="s">
        <v>503</v>
      </c>
      <c r="L486" s="25">
        <f t="shared" si="89"/>
        <v>61423</v>
      </c>
      <c r="M486" s="26">
        <f t="shared" si="90"/>
        <v>0</v>
      </c>
      <c r="N486" s="27">
        <f t="shared" si="91"/>
        <v>0</v>
      </c>
      <c r="O486" s="27">
        <f t="shared" si="92"/>
        <v>0</v>
      </c>
    </row>
    <row r="487" spans="1:15" ht="13.2" x14ac:dyDescent="0.25">
      <c r="A487" s="13" t="s">
        <v>504</v>
      </c>
      <c r="B487" s="17">
        <f t="shared" si="94"/>
        <v>60601</v>
      </c>
      <c r="C487" s="5">
        <f>125</f>
        <v>125</v>
      </c>
      <c r="D487" s="6">
        <f t="shared" si="95"/>
        <v>136450.34999999998</v>
      </c>
      <c r="E487" s="6">
        <f t="shared" si="96"/>
        <v>12.439268194444443</v>
      </c>
      <c r="F487" s="6">
        <f>SUM($D$8:D487)</f>
        <v>44270372.330000073</v>
      </c>
      <c r="G487" s="6">
        <f t="shared" si="97"/>
        <v>100000</v>
      </c>
      <c r="H487" s="23">
        <f t="shared" si="98"/>
        <v>0.28225174999999991</v>
      </c>
      <c r="I487" s="31">
        <f t="shared" si="93"/>
        <v>1.0019569454666666</v>
      </c>
      <c r="J487" s="16">
        <f t="shared" si="99"/>
        <v>633.54402145223366</v>
      </c>
      <c r="K487" s="24" t="s">
        <v>504</v>
      </c>
      <c r="L487" s="25">
        <f t="shared" si="89"/>
        <v>61454</v>
      </c>
      <c r="M487" s="26">
        <f t="shared" si="90"/>
        <v>0</v>
      </c>
      <c r="N487" s="27">
        <f t="shared" si="91"/>
        <v>0</v>
      </c>
      <c r="O487" s="27">
        <f t="shared" si="92"/>
        <v>0</v>
      </c>
    </row>
    <row r="488" spans="1:15" ht="13.2" x14ac:dyDescent="0.25">
      <c r="A488" s="13" t="s">
        <v>505</v>
      </c>
      <c r="B488" s="17">
        <f t="shared" si="94"/>
        <v>60631</v>
      </c>
      <c r="C488" s="5">
        <f>125</f>
        <v>125</v>
      </c>
      <c r="D488" s="6">
        <f t="shared" si="95"/>
        <v>136575.34999999998</v>
      </c>
      <c r="E488" s="6">
        <f t="shared" si="96"/>
        <v>13.576354444444442</v>
      </c>
      <c r="F488" s="6">
        <f>SUM($D$8:D488)</f>
        <v>44406947.680000074</v>
      </c>
      <c r="G488" s="6">
        <f t="shared" si="97"/>
        <v>100000</v>
      </c>
      <c r="H488" s="23">
        <f t="shared" si="98"/>
        <v>0.2828767499999999</v>
      </c>
      <c r="I488" s="31">
        <f t="shared" si="93"/>
        <v>1.0019612788000001</v>
      </c>
      <c r="J488" s="16">
        <f t="shared" si="99"/>
        <v>634.43522255744392</v>
      </c>
      <c r="K488" s="24" t="s">
        <v>505</v>
      </c>
      <c r="L488" s="25">
        <f t="shared" si="89"/>
        <v>61484</v>
      </c>
      <c r="M488" s="26">
        <f t="shared" si="90"/>
        <v>0</v>
      </c>
      <c r="N488" s="27">
        <f t="shared" si="91"/>
        <v>0</v>
      </c>
      <c r="O488" s="27">
        <f t="shared" si="92"/>
        <v>0</v>
      </c>
    </row>
    <row r="489" spans="1:15" ht="13.2" x14ac:dyDescent="0.25">
      <c r="A489" s="13" t="s">
        <v>506</v>
      </c>
      <c r="B489" s="17">
        <f t="shared" si="94"/>
        <v>60662</v>
      </c>
      <c r="C489" s="5">
        <f>125</f>
        <v>125</v>
      </c>
      <c r="D489" s="6">
        <f t="shared" si="95"/>
        <v>136713.92999999996</v>
      </c>
      <c r="E489" s="6">
        <f t="shared" si="96"/>
        <v>1.138241083333333</v>
      </c>
      <c r="F489" s="6">
        <f>SUM($D$8:D489)</f>
        <v>44543661.610000074</v>
      </c>
      <c r="G489" s="6">
        <f t="shared" si="97"/>
        <v>100000</v>
      </c>
      <c r="H489" s="23">
        <f t="shared" si="98"/>
        <v>0.28356964999999978</v>
      </c>
      <c r="I489" s="31">
        <f t="shared" si="93"/>
        <v>1.0019660829066666</v>
      </c>
      <c r="J489" s="16">
        <f t="shared" si="99"/>
        <v>635.32468769737193</v>
      </c>
      <c r="K489" s="24" t="s">
        <v>506</v>
      </c>
      <c r="L489" s="25">
        <f t="shared" si="89"/>
        <v>61515</v>
      </c>
      <c r="M489" s="26">
        <f t="shared" si="90"/>
        <v>0</v>
      </c>
      <c r="N489" s="27">
        <f t="shared" si="91"/>
        <v>0</v>
      </c>
      <c r="O489" s="27">
        <f t="shared" si="92"/>
        <v>0</v>
      </c>
    </row>
    <row r="490" spans="1:15" ht="13.2" x14ac:dyDescent="0.25">
      <c r="A490" s="13" t="s">
        <v>507</v>
      </c>
      <c r="B490" s="17">
        <f t="shared" si="94"/>
        <v>60691</v>
      </c>
      <c r="C490" s="5">
        <f>125</f>
        <v>125</v>
      </c>
      <c r="D490" s="6">
        <f t="shared" si="95"/>
        <v>136838.92999999996</v>
      </c>
      <c r="E490" s="6">
        <f t="shared" si="96"/>
        <v>2.2775932777777768</v>
      </c>
      <c r="F490" s="6">
        <f>SUM($D$8:D490)</f>
        <v>44680500.540000074</v>
      </c>
      <c r="G490" s="6">
        <f t="shared" si="97"/>
        <v>100000</v>
      </c>
      <c r="H490" s="23">
        <f t="shared" si="98"/>
        <v>0.28419464999999977</v>
      </c>
      <c r="I490" s="31">
        <f t="shared" si="93"/>
        <v>1.0019704162400001</v>
      </c>
      <c r="J490" s="16">
        <f t="shared" si="99"/>
        <v>636.21173830468626</v>
      </c>
      <c r="K490" s="24" t="s">
        <v>507</v>
      </c>
      <c r="L490" s="25">
        <f t="shared" si="89"/>
        <v>61545</v>
      </c>
      <c r="M490" s="26">
        <f t="shared" si="90"/>
        <v>0</v>
      </c>
      <c r="N490" s="27">
        <f t="shared" si="91"/>
        <v>0</v>
      </c>
      <c r="O490" s="27">
        <f t="shared" si="92"/>
        <v>0</v>
      </c>
    </row>
    <row r="491" spans="1:15" ht="13.2" x14ac:dyDescent="0.25">
      <c r="A491" s="13" t="s">
        <v>508</v>
      </c>
      <c r="B491" s="17">
        <f t="shared" si="94"/>
        <v>60721</v>
      </c>
      <c r="C491" s="5">
        <f>125</f>
        <v>125</v>
      </c>
      <c r="D491" s="6">
        <f t="shared" si="95"/>
        <v>136963.92999999996</v>
      </c>
      <c r="E491" s="6">
        <f t="shared" si="96"/>
        <v>3.4179176944444434</v>
      </c>
      <c r="F491" s="6">
        <f>SUM($D$8:D491)</f>
        <v>44817464.470000073</v>
      </c>
      <c r="G491" s="6">
        <f t="shared" si="97"/>
        <v>100000</v>
      </c>
      <c r="H491" s="23">
        <f t="shared" si="98"/>
        <v>0.28481964999999976</v>
      </c>
      <c r="I491" s="31">
        <f t="shared" si="93"/>
        <v>1.0019747495733333</v>
      </c>
      <c r="J491" s="16">
        <f t="shared" si="99"/>
        <v>637.09667896525127</v>
      </c>
      <c r="K491" s="24" t="s">
        <v>508</v>
      </c>
      <c r="L491" s="25">
        <f t="shared" si="89"/>
        <v>61576</v>
      </c>
      <c r="M491" s="26">
        <f t="shared" si="90"/>
        <v>0</v>
      </c>
      <c r="N491" s="27">
        <f t="shared" si="91"/>
        <v>0</v>
      </c>
      <c r="O491" s="27">
        <f t="shared" si="92"/>
        <v>0</v>
      </c>
    </row>
    <row r="492" spans="1:15" ht="13.2" x14ac:dyDescent="0.25">
      <c r="A492" s="13" t="s">
        <v>509</v>
      </c>
      <c r="B492" s="17">
        <f t="shared" si="94"/>
        <v>60752</v>
      </c>
      <c r="C492" s="5">
        <f>125</f>
        <v>125</v>
      </c>
      <c r="D492" s="6">
        <f t="shared" si="95"/>
        <v>137088.92999999996</v>
      </c>
      <c r="E492" s="6">
        <f t="shared" si="96"/>
        <v>4.5592837777777762</v>
      </c>
      <c r="F492" s="6">
        <f>SUM($D$8:D492)</f>
        <v>44954553.400000073</v>
      </c>
      <c r="G492" s="6">
        <f t="shared" si="97"/>
        <v>100000</v>
      </c>
      <c r="H492" s="23">
        <f t="shared" si="98"/>
        <v>0.28544464999999974</v>
      </c>
      <c r="I492" s="31">
        <f t="shared" si="93"/>
        <v>1.0019790829066666</v>
      </c>
      <c r="J492" s="16">
        <f t="shared" si="99"/>
        <v>637.97951615059162</v>
      </c>
      <c r="K492" s="24" t="s">
        <v>509</v>
      </c>
      <c r="L492" s="25">
        <f t="shared" si="89"/>
        <v>61607</v>
      </c>
      <c r="M492" s="26">
        <f t="shared" si="90"/>
        <v>0</v>
      </c>
      <c r="N492" s="27">
        <f t="shared" si="91"/>
        <v>0</v>
      </c>
      <c r="O492" s="27">
        <f t="shared" si="92"/>
        <v>0</v>
      </c>
    </row>
    <row r="493" spans="1:15" ht="13.2" x14ac:dyDescent="0.25">
      <c r="A493" s="13" t="s">
        <v>508</v>
      </c>
      <c r="B493" s="17">
        <f t="shared" si="94"/>
        <v>60782</v>
      </c>
      <c r="C493" s="5">
        <f>125</f>
        <v>125</v>
      </c>
      <c r="D493" s="6">
        <f t="shared" si="95"/>
        <v>137213.92999999996</v>
      </c>
      <c r="E493" s="6">
        <f t="shared" si="96"/>
        <v>5.7016915277777755</v>
      </c>
      <c r="F493" s="6">
        <f>SUM($D$8:D493)</f>
        <v>45091767.330000073</v>
      </c>
      <c r="G493" s="6">
        <f t="shared" si="97"/>
        <v>100000</v>
      </c>
      <c r="H493" s="23">
        <f t="shared" si="98"/>
        <v>0.28606964999999984</v>
      </c>
      <c r="I493" s="31">
        <f t="shared" si="93"/>
        <v>1.0019834162400001</v>
      </c>
      <c r="J493" s="16">
        <f t="shared" si="99"/>
        <v>638.86025630853715</v>
      </c>
      <c r="K493" s="24" t="s">
        <v>508</v>
      </c>
      <c r="L493" s="25">
        <f t="shared" si="89"/>
        <v>61637</v>
      </c>
      <c r="M493" s="26">
        <f t="shared" si="90"/>
        <v>0</v>
      </c>
      <c r="N493" s="27">
        <f t="shared" si="91"/>
        <v>0</v>
      </c>
      <c r="O493" s="27">
        <f t="shared" si="92"/>
        <v>0</v>
      </c>
    </row>
    <row r="494" spans="1:15" ht="13.2" x14ac:dyDescent="0.25">
      <c r="A494" s="13" t="s">
        <v>509</v>
      </c>
      <c r="B494" s="17">
        <f t="shared" si="94"/>
        <v>60813</v>
      </c>
      <c r="C494" s="5">
        <f>125</f>
        <v>125</v>
      </c>
      <c r="D494" s="6">
        <f t="shared" si="95"/>
        <v>137338.92999999996</v>
      </c>
      <c r="E494" s="6">
        <f t="shared" si="96"/>
        <v>6.8451409444444415</v>
      </c>
      <c r="F494" s="6">
        <f>SUM($D$8:D494)</f>
        <v>45229106.260000072</v>
      </c>
      <c r="G494" s="6">
        <f t="shared" si="97"/>
        <v>100000</v>
      </c>
      <c r="H494" s="23">
        <f t="shared" si="98"/>
        <v>0.28669464999999983</v>
      </c>
      <c r="I494" s="31">
        <f t="shared" si="93"/>
        <v>1.0019877495733334</v>
      </c>
      <c r="J494" s="16">
        <f t="shared" si="99"/>
        <v>639.73890586332004</v>
      </c>
      <c r="K494" s="24" t="s">
        <v>509</v>
      </c>
      <c r="L494" s="25">
        <f t="shared" si="89"/>
        <v>61668</v>
      </c>
      <c r="M494" s="26">
        <f t="shared" si="90"/>
        <v>0</v>
      </c>
      <c r="N494" s="27">
        <f t="shared" si="91"/>
        <v>0</v>
      </c>
      <c r="O494" s="27">
        <f t="shared" si="92"/>
        <v>0</v>
      </c>
    </row>
    <row r="495" spans="1:15" ht="13.2" x14ac:dyDescent="0.25">
      <c r="A495" s="13" t="s">
        <v>510</v>
      </c>
      <c r="B495" s="17">
        <f t="shared" si="94"/>
        <v>60843</v>
      </c>
      <c r="C495" s="5">
        <f>125</f>
        <v>125</v>
      </c>
      <c r="D495" s="6">
        <f t="shared" si="95"/>
        <v>137463.92999999996</v>
      </c>
      <c r="E495" s="6">
        <f t="shared" si="96"/>
        <v>7.989632027777775</v>
      </c>
      <c r="F495" s="6">
        <f>SUM($D$8:D495)</f>
        <v>45366570.190000072</v>
      </c>
      <c r="G495" s="6">
        <f t="shared" si="97"/>
        <v>100000</v>
      </c>
      <c r="H495" s="23">
        <f t="shared" si="98"/>
        <v>0.28731964999999982</v>
      </c>
      <c r="I495" s="31">
        <f t="shared" si="93"/>
        <v>1.0019920829066666</v>
      </c>
      <c r="J495" s="16">
        <f t="shared" si="99"/>
        <v>640.61547121567389</v>
      </c>
      <c r="K495" s="24" t="s">
        <v>510</v>
      </c>
      <c r="L495" s="25">
        <f t="shared" si="89"/>
        <v>61698</v>
      </c>
      <c r="M495" s="26">
        <f t="shared" si="90"/>
        <v>0</v>
      </c>
      <c r="N495" s="27">
        <f t="shared" si="91"/>
        <v>0</v>
      </c>
      <c r="O495" s="27">
        <f t="shared" si="92"/>
        <v>0</v>
      </c>
    </row>
    <row r="496" spans="1:15" ht="13.2" x14ac:dyDescent="0.25">
      <c r="A496" s="13" t="s">
        <v>511</v>
      </c>
      <c r="B496" s="17">
        <f t="shared" si="94"/>
        <v>60874</v>
      </c>
      <c r="C496" s="5">
        <f>125</f>
        <v>125</v>
      </c>
      <c r="D496" s="6">
        <f t="shared" si="95"/>
        <v>137588.92999999996</v>
      </c>
      <c r="E496" s="6">
        <f t="shared" si="96"/>
        <v>9.1351647777777742</v>
      </c>
      <c r="F496" s="6">
        <f>SUM($D$8:D496)</f>
        <v>45504159.120000072</v>
      </c>
      <c r="G496" s="6">
        <f t="shared" si="97"/>
        <v>100000</v>
      </c>
      <c r="H496" s="23">
        <f t="shared" si="98"/>
        <v>0.2879446499999998</v>
      </c>
      <c r="I496" s="31">
        <f t="shared" si="93"/>
        <v>1.0019964162399999</v>
      </c>
      <c r="J496" s="16">
        <f t="shared" si="99"/>
        <v>641.48995874293053</v>
      </c>
      <c r="K496" s="24" t="s">
        <v>511</v>
      </c>
      <c r="L496" s="25">
        <f t="shared" si="89"/>
        <v>61729</v>
      </c>
      <c r="M496" s="26">
        <f t="shared" si="90"/>
        <v>0</v>
      </c>
      <c r="N496" s="27">
        <f t="shared" si="91"/>
        <v>0</v>
      </c>
      <c r="O496" s="27">
        <f t="shared" si="92"/>
        <v>0</v>
      </c>
    </row>
    <row r="497" spans="1:15" ht="13.2" x14ac:dyDescent="0.25">
      <c r="A497" s="13" t="s">
        <v>512</v>
      </c>
      <c r="B497" s="17">
        <f t="shared" si="94"/>
        <v>60905</v>
      </c>
      <c r="C497" s="5">
        <f>125</f>
        <v>125</v>
      </c>
      <c r="D497" s="6">
        <f t="shared" si="95"/>
        <v>137713.92999999996</v>
      </c>
      <c r="E497" s="6">
        <f t="shared" si="96"/>
        <v>10.281739194444441</v>
      </c>
      <c r="F497" s="6">
        <f>SUM($D$8:D497)</f>
        <v>45641873.050000072</v>
      </c>
      <c r="G497" s="6">
        <f t="shared" si="97"/>
        <v>100000</v>
      </c>
      <c r="H497" s="23">
        <f t="shared" si="98"/>
        <v>0.28856964999999979</v>
      </c>
      <c r="I497" s="31">
        <f t="shared" si="93"/>
        <v>1.0020007495733334</v>
      </c>
      <c r="J497" s="16">
        <f t="shared" si="99"/>
        <v>642.36237479911654</v>
      </c>
      <c r="K497" s="24" t="s">
        <v>512</v>
      </c>
      <c r="L497" s="25">
        <f t="shared" si="89"/>
        <v>61760</v>
      </c>
      <c r="M497" s="26">
        <f t="shared" si="90"/>
        <v>0</v>
      </c>
      <c r="N497" s="27">
        <f t="shared" si="91"/>
        <v>0</v>
      </c>
      <c r="O497" s="27">
        <f t="shared" si="92"/>
        <v>0</v>
      </c>
    </row>
    <row r="498" spans="1:15" ht="13.2" x14ac:dyDescent="0.25">
      <c r="A498" s="13" t="s">
        <v>513</v>
      </c>
      <c r="B498" s="17">
        <f t="shared" si="94"/>
        <v>60935</v>
      </c>
      <c r="C498" s="5">
        <f>125</f>
        <v>125</v>
      </c>
      <c r="D498" s="6">
        <f t="shared" si="95"/>
        <v>137838.92999999996</v>
      </c>
      <c r="E498" s="6">
        <f t="shared" si="96"/>
        <v>11.429355277777773</v>
      </c>
      <c r="F498" s="6">
        <f>SUM($D$8:D498)</f>
        <v>45779711.980000071</v>
      </c>
      <c r="G498" s="6">
        <f t="shared" si="97"/>
        <v>100000</v>
      </c>
      <c r="H498" s="23">
        <f t="shared" si="98"/>
        <v>0.28919464999999978</v>
      </c>
      <c r="I498" s="31">
        <f t="shared" si="93"/>
        <v>1.0020050829066667</v>
      </c>
      <c r="J498" s="16">
        <f t="shared" si="99"/>
        <v>643.23272571505072</v>
      </c>
      <c r="K498" s="24" t="s">
        <v>513</v>
      </c>
      <c r="L498" s="25">
        <f t="shared" si="89"/>
        <v>61788</v>
      </c>
      <c r="M498" s="26">
        <f t="shared" si="90"/>
        <v>0</v>
      </c>
      <c r="N498" s="27">
        <f t="shared" si="91"/>
        <v>0</v>
      </c>
      <c r="O498" s="27">
        <f t="shared" si="92"/>
        <v>0</v>
      </c>
    </row>
    <row r="499" spans="1:15" ht="13.2" x14ac:dyDescent="0.25">
      <c r="A499" s="13" t="s">
        <v>514</v>
      </c>
      <c r="B499" s="17">
        <f t="shared" si="94"/>
        <v>60966</v>
      </c>
      <c r="C499" s="5">
        <f>125</f>
        <v>125</v>
      </c>
      <c r="D499" s="6">
        <f t="shared" si="95"/>
        <v>137963.92999999996</v>
      </c>
      <c r="E499" s="6">
        <f t="shared" si="96"/>
        <v>12.578013027777773</v>
      </c>
      <c r="F499" s="6">
        <f>SUM($D$8:D499)</f>
        <v>45917675.910000071</v>
      </c>
      <c r="G499" s="6">
        <f t="shared" si="97"/>
        <v>100000</v>
      </c>
      <c r="H499" s="23">
        <f t="shared" si="98"/>
        <v>0.28981964999999976</v>
      </c>
      <c r="I499" s="31">
        <f t="shared" si="93"/>
        <v>1.00200941624</v>
      </c>
      <c r="J499" s="16">
        <f t="shared" si="99"/>
        <v>644.10101779843956</v>
      </c>
      <c r="K499" s="24" t="s">
        <v>514</v>
      </c>
      <c r="L499" s="25">
        <f t="shared" si="89"/>
        <v>61819</v>
      </c>
      <c r="M499" s="26">
        <f t="shared" si="90"/>
        <v>0</v>
      </c>
      <c r="N499" s="27">
        <f t="shared" si="91"/>
        <v>0</v>
      </c>
      <c r="O499" s="27">
        <f t="shared" si="92"/>
        <v>0</v>
      </c>
    </row>
    <row r="500" spans="1:15" ht="13.2" x14ac:dyDescent="0.25">
      <c r="A500" s="13" t="s">
        <v>515</v>
      </c>
      <c r="B500" s="17">
        <f t="shared" si="94"/>
        <v>60996</v>
      </c>
      <c r="C500" s="5">
        <f>125</f>
        <v>125</v>
      </c>
      <c r="D500" s="6">
        <f t="shared" si="95"/>
        <v>138088.92999999996</v>
      </c>
      <c r="E500" s="6">
        <f t="shared" si="96"/>
        <v>13.727712444444439</v>
      </c>
      <c r="F500" s="6">
        <f>SUM($D$8:D500)</f>
        <v>46055764.840000071</v>
      </c>
      <c r="G500" s="6">
        <f t="shared" si="97"/>
        <v>100000</v>
      </c>
      <c r="H500" s="23">
        <f t="shared" si="98"/>
        <v>0.29044464999999975</v>
      </c>
      <c r="I500" s="31">
        <f t="shared" si="93"/>
        <v>1.0020137495733332</v>
      </c>
      <c r="J500" s="16">
        <f t="shared" si="99"/>
        <v>644.96725733397284</v>
      </c>
      <c r="K500" s="24" t="s">
        <v>515</v>
      </c>
      <c r="L500" s="25">
        <f t="shared" si="89"/>
        <v>61849</v>
      </c>
      <c r="M500" s="26">
        <f t="shared" si="90"/>
        <v>0</v>
      </c>
      <c r="N500" s="27">
        <f t="shared" si="91"/>
        <v>0</v>
      </c>
      <c r="O500" s="27">
        <f t="shared" si="92"/>
        <v>0</v>
      </c>
    </row>
    <row r="501" spans="1:15" ht="13.2" x14ac:dyDescent="0.25">
      <c r="A501" s="13" t="s">
        <v>516</v>
      </c>
      <c r="B501" s="17">
        <f t="shared" si="94"/>
        <v>61027</v>
      </c>
      <c r="C501" s="5">
        <f>125</f>
        <v>125</v>
      </c>
      <c r="D501" s="6">
        <f t="shared" si="95"/>
        <v>138227.65999999997</v>
      </c>
      <c r="E501" s="6">
        <f t="shared" si="96"/>
        <v>1.1508554999999998</v>
      </c>
      <c r="F501" s="6">
        <f>SUM($D$8:D501)</f>
        <v>46193992.500000067</v>
      </c>
      <c r="G501" s="6">
        <f t="shared" si="97"/>
        <v>100000</v>
      </c>
      <c r="H501" s="23">
        <f t="shared" si="98"/>
        <v>0.29113829999999985</v>
      </c>
      <c r="I501" s="31">
        <f t="shared" si="93"/>
        <v>1.0020185588799999</v>
      </c>
      <c r="J501" s="16">
        <f t="shared" si="99"/>
        <v>645.83184279325906</v>
      </c>
      <c r="K501" s="24" t="s">
        <v>516</v>
      </c>
      <c r="L501" s="25">
        <f t="shared" si="89"/>
        <v>61880</v>
      </c>
      <c r="M501" s="26">
        <f t="shared" si="90"/>
        <v>0</v>
      </c>
      <c r="N501" s="27">
        <f t="shared" si="91"/>
        <v>0</v>
      </c>
      <c r="O501" s="27">
        <f t="shared" si="92"/>
        <v>0</v>
      </c>
    </row>
    <row r="502" spans="1:15" ht="13.2" x14ac:dyDescent="0.25">
      <c r="A502" s="13" t="s">
        <v>517</v>
      </c>
      <c r="B502" s="17">
        <f t="shared" si="94"/>
        <v>61056</v>
      </c>
      <c r="C502" s="5">
        <f>125</f>
        <v>125</v>
      </c>
      <c r="D502" s="6">
        <f t="shared" si="95"/>
        <v>138352.65999999997</v>
      </c>
      <c r="E502" s="6">
        <f t="shared" si="96"/>
        <v>2.3028221111111105</v>
      </c>
      <c r="F502" s="6">
        <f>SUM($D$8:D502)</f>
        <v>46332345.160000063</v>
      </c>
      <c r="G502" s="6">
        <f t="shared" si="97"/>
        <v>100000</v>
      </c>
      <c r="H502" s="23">
        <f t="shared" si="98"/>
        <v>0.29176329999999984</v>
      </c>
      <c r="I502" s="31">
        <f t="shared" si="93"/>
        <v>1.0020228922133334</v>
      </c>
      <c r="J502" s="16">
        <f t="shared" si="99"/>
        <v>646.69408127494012</v>
      </c>
      <c r="K502" s="24" t="s">
        <v>517</v>
      </c>
      <c r="L502" s="25">
        <f t="shared" si="89"/>
        <v>61910</v>
      </c>
      <c r="M502" s="26">
        <f t="shared" si="90"/>
        <v>0</v>
      </c>
      <c r="N502" s="27">
        <f t="shared" si="91"/>
        <v>0</v>
      </c>
      <c r="O502" s="27">
        <f t="shared" si="92"/>
        <v>0</v>
      </c>
    </row>
    <row r="503" spans="1:15" ht="13.2" x14ac:dyDescent="0.25">
      <c r="A503" s="13" t="s">
        <v>518</v>
      </c>
      <c r="B503" s="17">
        <f t="shared" si="94"/>
        <v>61086</v>
      </c>
      <c r="C503" s="5">
        <f>125</f>
        <v>125</v>
      </c>
      <c r="D503" s="6">
        <f t="shared" si="95"/>
        <v>138477.65999999997</v>
      </c>
      <c r="E503" s="6">
        <f t="shared" si="96"/>
        <v>3.4557609444444437</v>
      </c>
      <c r="F503" s="6">
        <f>SUM($D$8:D503)</f>
        <v>46470822.82000006</v>
      </c>
      <c r="G503" s="6">
        <f t="shared" si="97"/>
        <v>100000</v>
      </c>
      <c r="H503" s="23">
        <f t="shared" si="98"/>
        <v>0.29238829999999982</v>
      </c>
      <c r="I503" s="31">
        <f t="shared" si="93"/>
        <v>1.0020272255466667</v>
      </c>
      <c r="J503" s="16">
        <f t="shared" si="99"/>
        <v>647.55428536885279</v>
      </c>
      <c r="K503" s="24" t="s">
        <v>518</v>
      </c>
      <c r="L503" s="25">
        <f t="shared" si="89"/>
        <v>61941</v>
      </c>
      <c r="M503" s="26">
        <f t="shared" si="90"/>
        <v>0</v>
      </c>
      <c r="N503" s="27">
        <f t="shared" si="91"/>
        <v>0</v>
      </c>
      <c r="O503" s="27">
        <f t="shared" si="92"/>
        <v>0</v>
      </c>
    </row>
    <row r="504" spans="1:15" ht="13.2" x14ac:dyDescent="0.25">
      <c r="A504" s="13" t="s">
        <v>519</v>
      </c>
      <c r="B504" s="17">
        <f t="shared" si="94"/>
        <v>61117</v>
      </c>
      <c r="C504" s="5">
        <f>125</f>
        <v>125</v>
      </c>
      <c r="D504" s="6">
        <f t="shared" si="95"/>
        <v>138602.65999999997</v>
      </c>
      <c r="E504" s="6">
        <f t="shared" si="96"/>
        <v>4.6097414444444436</v>
      </c>
      <c r="F504" s="6">
        <f>SUM($D$8:D504)</f>
        <v>46609425.480000056</v>
      </c>
      <c r="G504" s="6">
        <f t="shared" si="97"/>
        <v>100000</v>
      </c>
      <c r="H504" s="23">
        <f t="shared" si="98"/>
        <v>0.29301329999999981</v>
      </c>
      <c r="I504" s="31">
        <f t="shared" si="93"/>
        <v>1.00203155888</v>
      </c>
      <c r="J504" s="16">
        <f t="shared" si="99"/>
        <v>648.41246127191323</v>
      </c>
      <c r="K504" s="24" t="s">
        <v>519</v>
      </c>
      <c r="L504" s="25">
        <f t="shared" si="89"/>
        <v>61972</v>
      </c>
      <c r="M504" s="26">
        <f t="shared" si="90"/>
        <v>0</v>
      </c>
      <c r="N504" s="27">
        <f t="shared" si="91"/>
        <v>0</v>
      </c>
      <c r="O504" s="27">
        <f t="shared" si="92"/>
        <v>0</v>
      </c>
    </row>
    <row r="505" spans="1:15" ht="13.2" x14ac:dyDescent="0.25">
      <c r="A505" s="13" t="s">
        <v>520</v>
      </c>
      <c r="B505" s="17">
        <f t="shared" si="94"/>
        <v>61147</v>
      </c>
      <c r="C505" s="5">
        <f>125</f>
        <v>125</v>
      </c>
      <c r="D505" s="6">
        <f t="shared" si="95"/>
        <v>138727.65999999997</v>
      </c>
      <c r="E505" s="6">
        <f t="shared" si="96"/>
        <v>5.7647636111111105</v>
      </c>
      <c r="F505" s="6">
        <f>SUM($D$8:D505)</f>
        <v>46748153.140000053</v>
      </c>
      <c r="G505" s="6">
        <f t="shared" si="97"/>
        <v>100000</v>
      </c>
      <c r="H505" s="23">
        <f t="shared" si="98"/>
        <v>0.2936382999999998</v>
      </c>
      <c r="I505" s="31">
        <f t="shared" si="93"/>
        <v>1.0020358922133332</v>
      </c>
      <c r="J505" s="16">
        <f t="shared" si="99"/>
        <v>649.26861515847236</v>
      </c>
      <c r="K505" s="24" t="s">
        <v>520</v>
      </c>
      <c r="L505" s="25">
        <f t="shared" si="89"/>
        <v>62002</v>
      </c>
      <c r="M505" s="26">
        <f t="shared" si="90"/>
        <v>0</v>
      </c>
      <c r="N505" s="27">
        <f t="shared" si="91"/>
        <v>0</v>
      </c>
      <c r="O505" s="27">
        <f t="shared" si="92"/>
        <v>0</v>
      </c>
    </row>
    <row r="506" spans="1:15" ht="13.2" x14ac:dyDescent="0.25">
      <c r="A506" s="13" t="s">
        <v>521</v>
      </c>
      <c r="B506" s="17">
        <f t="shared" si="94"/>
        <v>61178</v>
      </c>
      <c r="C506" s="5">
        <f>125</f>
        <v>125</v>
      </c>
      <c r="D506" s="6">
        <f t="shared" si="95"/>
        <v>138852.65999999997</v>
      </c>
      <c r="E506" s="6">
        <f t="shared" si="96"/>
        <v>6.9208274444444431</v>
      </c>
      <c r="F506" s="6">
        <f>SUM($D$8:D506)</f>
        <v>46887005.800000049</v>
      </c>
      <c r="G506" s="6">
        <f t="shared" si="97"/>
        <v>100000</v>
      </c>
      <c r="H506" s="23">
        <f t="shared" si="98"/>
        <v>0.29426329999999989</v>
      </c>
      <c r="I506" s="31">
        <f t="shared" si="93"/>
        <v>1.0020402255466667</v>
      </c>
      <c r="J506" s="16">
        <f t="shared" si="99"/>
        <v>650.12275318040827</v>
      </c>
      <c r="K506" s="24" t="s">
        <v>521</v>
      </c>
      <c r="L506" s="25">
        <f t="shared" si="89"/>
        <v>62033</v>
      </c>
      <c r="M506" s="26">
        <f t="shared" si="90"/>
        <v>0</v>
      </c>
      <c r="N506" s="27">
        <f t="shared" si="91"/>
        <v>0</v>
      </c>
      <c r="O506" s="27">
        <f t="shared" si="92"/>
        <v>0</v>
      </c>
    </row>
    <row r="507" spans="1:15" ht="13.2" x14ac:dyDescent="0.25">
      <c r="A507" s="13" t="s">
        <v>520</v>
      </c>
      <c r="B507" s="17">
        <f t="shared" si="94"/>
        <v>61208</v>
      </c>
      <c r="C507" s="5">
        <f>125</f>
        <v>125</v>
      </c>
      <c r="D507" s="6">
        <f t="shared" si="95"/>
        <v>138977.65999999997</v>
      </c>
      <c r="E507" s="6">
        <f t="shared" si="96"/>
        <v>8.0779329444444432</v>
      </c>
      <c r="F507" s="6">
        <f>SUM($D$8:D507)</f>
        <v>47025983.460000046</v>
      </c>
      <c r="G507" s="6">
        <f t="shared" si="97"/>
        <v>100000</v>
      </c>
      <c r="H507" s="23">
        <f t="shared" si="98"/>
        <v>0.29488829999999988</v>
      </c>
      <c r="I507" s="31">
        <f t="shared" si="93"/>
        <v>1.00204455888</v>
      </c>
      <c r="J507" s="16">
        <f t="shared" si="99"/>
        <v>650.97488146722003</v>
      </c>
      <c r="K507" s="24" t="s">
        <v>520</v>
      </c>
      <c r="L507" s="25">
        <f t="shared" si="89"/>
        <v>62063</v>
      </c>
      <c r="M507" s="26">
        <f t="shared" si="90"/>
        <v>0</v>
      </c>
      <c r="N507" s="27">
        <f t="shared" si="91"/>
        <v>0</v>
      </c>
      <c r="O507" s="27">
        <f t="shared" si="92"/>
        <v>0</v>
      </c>
    </row>
    <row r="508" spans="1:15" ht="13.2" x14ac:dyDescent="0.25">
      <c r="A508" s="13" t="s">
        <v>521</v>
      </c>
      <c r="B508" s="17">
        <f t="shared" si="94"/>
        <v>61239</v>
      </c>
      <c r="C508" s="5">
        <f>125</f>
        <v>125</v>
      </c>
      <c r="D508" s="6">
        <f t="shared" si="95"/>
        <v>139102.65999999997</v>
      </c>
      <c r="E508" s="6">
        <f t="shared" si="96"/>
        <v>9.2360801111111108</v>
      </c>
      <c r="F508" s="6">
        <f>SUM($D$8:D508)</f>
        <v>47165086.120000042</v>
      </c>
      <c r="G508" s="6">
        <f t="shared" si="97"/>
        <v>100000</v>
      </c>
      <c r="H508" s="23">
        <f t="shared" si="98"/>
        <v>0.29551329999999987</v>
      </c>
      <c r="I508" s="31">
        <f t="shared" si="93"/>
        <v>1.0020488922133333</v>
      </c>
      <c r="J508" s="16">
        <f t="shared" si="99"/>
        <v>651.82500612612012</v>
      </c>
      <c r="K508" s="24" t="s">
        <v>521</v>
      </c>
      <c r="L508" s="25">
        <f t="shared" si="89"/>
        <v>62094</v>
      </c>
      <c r="M508" s="26">
        <f t="shared" si="90"/>
        <v>0</v>
      </c>
      <c r="N508" s="27">
        <f t="shared" si="91"/>
        <v>0</v>
      </c>
      <c r="O508" s="27">
        <f t="shared" si="92"/>
        <v>0</v>
      </c>
    </row>
    <row r="509" spans="1:15" ht="13.2" x14ac:dyDescent="0.25">
      <c r="A509" s="13" t="s">
        <v>522</v>
      </c>
      <c r="B509" s="17">
        <f t="shared" si="94"/>
        <v>61270</v>
      </c>
      <c r="C509" s="5">
        <f>125</f>
        <v>125</v>
      </c>
      <c r="D509" s="6">
        <f t="shared" si="95"/>
        <v>139227.65999999997</v>
      </c>
      <c r="E509" s="6">
        <f t="shared" si="96"/>
        <v>10.395268944444444</v>
      </c>
      <c r="F509" s="6">
        <f>SUM($D$8:D509)</f>
        <v>47304313.780000038</v>
      </c>
      <c r="G509" s="6">
        <f t="shared" si="97"/>
        <v>100000</v>
      </c>
      <c r="H509" s="23">
        <f t="shared" si="98"/>
        <v>0.29613829999999985</v>
      </c>
      <c r="I509" s="31">
        <f t="shared" si="93"/>
        <v>1.0020532255466668</v>
      </c>
      <c r="J509" s="16">
        <f t="shared" si="99"/>
        <v>652.67313324212557</v>
      </c>
      <c r="K509" s="24" t="s">
        <v>522</v>
      </c>
      <c r="L509" s="25">
        <f t="shared" si="89"/>
        <v>62125</v>
      </c>
      <c r="M509" s="26">
        <f t="shared" si="90"/>
        <v>0</v>
      </c>
      <c r="N509" s="27">
        <f t="shared" si="91"/>
        <v>0</v>
      </c>
      <c r="O509" s="27">
        <f t="shared" si="92"/>
        <v>0</v>
      </c>
    </row>
    <row r="510" spans="1:15" ht="13.2" x14ac:dyDescent="0.25">
      <c r="A510" s="13" t="s">
        <v>523</v>
      </c>
      <c r="B510" s="17">
        <f t="shared" si="94"/>
        <v>61300</v>
      </c>
      <c r="C510" s="5">
        <f>125</f>
        <v>125</v>
      </c>
      <c r="D510" s="6">
        <f t="shared" si="95"/>
        <v>139352.65999999997</v>
      </c>
      <c r="E510" s="6">
        <f t="shared" si="96"/>
        <v>11.555499444444443</v>
      </c>
      <c r="F510" s="6">
        <f>SUM($D$8:D510)</f>
        <v>47443666.440000035</v>
      </c>
      <c r="G510" s="6">
        <f t="shared" si="97"/>
        <v>100000</v>
      </c>
      <c r="H510" s="23">
        <f t="shared" si="98"/>
        <v>0.29676329999999984</v>
      </c>
      <c r="I510" s="31">
        <f t="shared" si="93"/>
        <v>1.00205755888</v>
      </c>
      <c r="J510" s="16">
        <f t="shared" si="99"/>
        <v>653.51926887815068</v>
      </c>
      <c r="K510" s="24" t="s">
        <v>523</v>
      </c>
      <c r="L510" s="25">
        <f t="shared" si="89"/>
        <v>62153</v>
      </c>
      <c r="M510" s="26">
        <f t="shared" si="90"/>
        <v>0</v>
      </c>
      <c r="N510" s="27">
        <f t="shared" si="91"/>
        <v>0</v>
      </c>
      <c r="O510" s="27">
        <f t="shared" si="92"/>
        <v>0</v>
      </c>
    </row>
    <row r="511" spans="1:15" ht="13.2" x14ac:dyDescent="0.25">
      <c r="A511" s="13" t="s">
        <v>524</v>
      </c>
      <c r="B511" s="17">
        <f t="shared" si="94"/>
        <v>61331</v>
      </c>
      <c r="C511" s="5">
        <f>125</f>
        <v>125</v>
      </c>
      <c r="D511" s="6">
        <f t="shared" si="95"/>
        <v>139477.65999999997</v>
      </c>
      <c r="E511" s="6">
        <f t="shared" si="96"/>
        <v>12.71677161111111</v>
      </c>
      <c r="F511" s="6">
        <f>SUM($D$8:D511)</f>
        <v>47583144.100000031</v>
      </c>
      <c r="G511" s="6">
        <f t="shared" si="97"/>
        <v>100000</v>
      </c>
      <c r="H511" s="23">
        <f t="shared" si="98"/>
        <v>0.29738829999999983</v>
      </c>
      <c r="I511" s="31">
        <f t="shared" si="93"/>
        <v>1.0020618922133333</v>
      </c>
      <c r="J511" s="16">
        <f t="shared" si="99"/>
        <v>654.36341907509768</v>
      </c>
      <c r="K511" s="24" t="s">
        <v>524</v>
      </c>
      <c r="L511" s="25">
        <f t="shared" si="89"/>
        <v>62184</v>
      </c>
      <c r="M511" s="26">
        <f t="shared" si="90"/>
        <v>0</v>
      </c>
      <c r="N511" s="27">
        <f t="shared" si="91"/>
        <v>0</v>
      </c>
      <c r="O511" s="27">
        <f t="shared" si="92"/>
        <v>0</v>
      </c>
    </row>
    <row r="512" spans="1:15" ht="13.2" x14ac:dyDescent="0.25">
      <c r="A512" s="13" t="s">
        <v>525</v>
      </c>
      <c r="B512" s="17">
        <f t="shared" si="94"/>
        <v>61361</v>
      </c>
      <c r="C512" s="5">
        <f>125</f>
        <v>125</v>
      </c>
      <c r="D512" s="6">
        <f t="shared" si="95"/>
        <v>139602.65999999997</v>
      </c>
      <c r="E512" s="6">
        <f t="shared" si="96"/>
        <v>13.879085444444442</v>
      </c>
      <c r="F512" s="6">
        <f>SUM($D$8:D512)</f>
        <v>47722746.760000028</v>
      </c>
      <c r="G512" s="6">
        <f t="shared" si="97"/>
        <v>100000</v>
      </c>
      <c r="H512" s="23">
        <f t="shared" si="98"/>
        <v>0.29801329999999981</v>
      </c>
      <c r="I512" s="31">
        <f t="shared" si="93"/>
        <v>1.0020662255466666</v>
      </c>
      <c r="J512" s="16">
        <f t="shared" si="99"/>
        <v>655.20558985194748</v>
      </c>
      <c r="K512" s="24" t="s">
        <v>525</v>
      </c>
      <c r="L512" s="25">
        <f t="shared" si="89"/>
        <v>62214</v>
      </c>
      <c r="M512" s="26">
        <f t="shared" si="90"/>
        <v>0</v>
      </c>
      <c r="N512" s="27">
        <f t="shared" si="91"/>
        <v>0</v>
      </c>
      <c r="O512" s="27">
        <f t="shared" si="92"/>
        <v>0</v>
      </c>
    </row>
    <row r="513" spans="1:15" ht="13.2" x14ac:dyDescent="0.25">
      <c r="A513" s="13" t="s">
        <v>526</v>
      </c>
      <c r="B513" s="17">
        <f t="shared" si="94"/>
        <v>61392</v>
      </c>
      <c r="C513" s="5">
        <f>125</f>
        <v>125</v>
      </c>
      <c r="D513" s="6">
        <f t="shared" si="95"/>
        <v>139741.53999999998</v>
      </c>
      <c r="E513" s="6">
        <f t="shared" si="96"/>
        <v>1.1634711666666666</v>
      </c>
      <c r="F513" s="6">
        <f>SUM($D$8:D513)</f>
        <v>47862488.300000027</v>
      </c>
      <c r="G513" s="6">
        <f t="shared" si="97"/>
        <v>100000</v>
      </c>
      <c r="H513" s="23">
        <f t="shared" si="98"/>
        <v>0.29870769999999991</v>
      </c>
      <c r="I513" s="31">
        <f t="shared" si="93"/>
        <v>1.0020710400533333</v>
      </c>
      <c r="J513" s="16">
        <f t="shared" si="99"/>
        <v>656.04618527049229</v>
      </c>
      <c r="K513" s="24" t="s">
        <v>526</v>
      </c>
      <c r="L513" s="25">
        <f t="shared" si="89"/>
        <v>62245</v>
      </c>
      <c r="M513" s="26">
        <f t="shared" si="90"/>
        <v>0</v>
      </c>
      <c r="N513" s="27">
        <f t="shared" si="91"/>
        <v>0</v>
      </c>
      <c r="O513" s="27">
        <f t="shared" si="92"/>
        <v>0</v>
      </c>
    </row>
    <row r="514" spans="1:15" ht="13.2" x14ac:dyDescent="0.25">
      <c r="A514" s="13" t="s">
        <v>527</v>
      </c>
      <c r="B514" s="17">
        <f t="shared" si="94"/>
        <v>61421</v>
      </c>
      <c r="C514" s="5">
        <f>125</f>
        <v>125</v>
      </c>
      <c r="D514" s="6">
        <f t="shared" si="95"/>
        <v>139866.53999999998</v>
      </c>
      <c r="E514" s="6">
        <f t="shared" si="96"/>
        <v>2.3280534444444441</v>
      </c>
      <c r="F514" s="6">
        <f>SUM($D$8:D514)</f>
        <v>48002354.840000026</v>
      </c>
      <c r="G514" s="6">
        <f t="shared" si="97"/>
        <v>100000</v>
      </c>
      <c r="H514" s="23">
        <f t="shared" si="98"/>
        <v>0.2993326999999999</v>
      </c>
      <c r="I514" s="31">
        <f t="shared" si="93"/>
        <v>1.0020753733866667</v>
      </c>
      <c r="J514" s="16">
        <f t="shared" si="99"/>
        <v>656.8844980842739</v>
      </c>
      <c r="K514" s="24" t="s">
        <v>527</v>
      </c>
      <c r="L514" s="25">
        <f t="shared" si="89"/>
        <v>62275</v>
      </c>
      <c r="M514" s="26">
        <f t="shared" si="90"/>
        <v>0</v>
      </c>
      <c r="N514" s="27">
        <f t="shared" si="91"/>
        <v>0</v>
      </c>
      <c r="O514" s="27">
        <f t="shared" si="92"/>
        <v>0</v>
      </c>
    </row>
    <row r="515" spans="1:15" ht="13.2" x14ac:dyDescent="0.25">
      <c r="A515" s="13" t="s">
        <v>528</v>
      </c>
      <c r="B515" s="17">
        <f t="shared" si="94"/>
        <v>61452</v>
      </c>
      <c r="C515" s="5">
        <f>125</f>
        <v>125</v>
      </c>
      <c r="D515" s="6">
        <f t="shared" si="95"/>
        <v>139991.53999999998</v>
      </c>
      <c r="E515" s="6">
        <f t="shared" si="96"/>
        <v>3.4936079444444439</v>
      </c>
      <c r="F515" s="6">
        <f>SUM($D$8:D515)</f>
        <v>48142346.380000025</v>
      </c>
      <c r="G515" s="6">
        <f t="shared" si="97"/>
        <v>100000</v>
      </c>
      <c r="H515" s="23">
        <f t="shared" si="98"/>
        <v>0.29995769999999988</v>
      </c>
      <c r="I515" s="31">
        <f t="shared" si="93"/>
        <v>1.00207970672</v>
      </c>
      <c r="J515" s="16">
        <f t="shared" si="99"/>
        <v>657.72084886765276</v>
      </c>
      <c r="K515" s="24" t="s">
        <v>528</v>
      </c>
      <c r="L515" s="25">
        <f t="shared" si="89"/>
        <v>62306</v>
      </c>
      <c r="M515" s="26">
        <f t="shared" si="90"/>
        <v>0</v>
      </c>
      <c r="N515" s="27">
        <f t="shared" si="91"/>
        <v>0</v>
      </c>
      <c r="O515" s="27">
        <f t="shared" si="92"/>
        <v>0</v>
      </c>
    </row>
    <row r="516" spans="1:15" ht="13.2" x14ac:dyDescent="0.25">
      <c r="A516" s="13" t="s">
        <v>529</v>
      </c>
      <c r="B516" s="17">
        <f t="shared" si="94"/>
        <v>61483</v>
      </c>
      <c r="C516" s="5">
        <f>125</f>
        <v>125</v>
      </c>
      <c r="D516" s="6">
        <f t="shared" si="95"/>
        <v>140116.53999999998</v>
      </c>
      <c r="E516" s="6">
        <f t="shared" si="96"/>
        <v>4.6602041111111108</v>
      </c>
      <c r="F516" s="6">
        <f>SUM($D$8:D516)</f>
        <v>48282462.920000024</v>
      </c>
      <c r="G516" s="6">
        <f t="shared" si="97"/>
        <v>100000</v>
      </c>
      <c r="H516" s="23">
        <f t="shared" si="98"/>
        <v>0.30058269999999987</v>
      </c>
      <c r="I516" s="31">
        <f t="shared" si="93"/>
        <v>1.0020840400533333</v>
      </c>
      <c r="J516" s="16">
        <f t="shared" si="99"/>
        <v>658.5552435560212</v>
      </c>
      <c r="K516" s="24" t="s">
        <v>529</v>
      </c>
      <c r="L516" s="25">
        <f t="shared" si="89"/>
        <v>62337</v>
      </c>
      <c r="M516" s="26">
        <f t="shared" si="90"/>
        <v>0</v>
      </c>
      <c r="N516" s="27">
        <f t="shared" si="91"/>
        <v>0</v>
      </c>
      <c r="O516" s="27">
        <f t="shared" si="92"/>
        <v>0</v>
      </c>
    </row>
    <row r="517" spans="1:15" ht="13.2" x14ac:dyDescent="0.25">
      <c r="A517" s="13" t="s">
        <v>530</v>
      </c>
      <c r="B517" s="17">
        <f t="shared" si="94"/>
        <v>61513</v>
      </c>
      <c r="C517" s="5">
        <f>125</f>
        <v>125</v>
      </c>
      <c r="D517" s="6">
        <f t="shared" si="95"/>
        <v>140241.53999999998</v>
      </c>
      <c r="E517" s="6">
        <f t="shared" si="96"/>
        <v>5.8278419444444438</v>
      </c>
      <c r="F517" s="6">
        <f>SUM($D$8:D517)</f>
        <v>48422704.460000023</v>
      </c>
      <c r="G517" s="6">
        <f t="shared" si="97"/>
        <v>100000</v>
      </c>
      <c r="H517" s="23">
        <f t="shared" si="98"/>
        <v>0.30120769999999986</v>
      </c>
      <c r="I517" s="31">
        <f t="shared" si="93"/>
        <v>1.0020883733866666</v>
      </c>
      <c r="J517" s="16">
        <f t="shared" si="99"/>
        <v>659.38768806327778</v>
      </c>
      <c r="K517" s="24" t="s">
        <v>530</v>
      </c>
      <c r="L517" s="25">
        <f t="shared" si="89"/>
        <v>62367</v>
      </c>
      <c r="M517" s="26">
        <f t="shared" si="90"/>
        <v>0</v>
      </c>
      <c r="N517" s="27">
        <f t="shared" si="91"/>
        <v>0</v>
      </c>
      <c r="O517" s="27">
        <f t="shared" si="92"/>
        <v>0</v>
      </c>
    </row>
    <row r="518" spans="1:15" ht="13.2" x14ac:dyDescent="0.25">
      <c r="A518" s="13" t="s">
        <v>531</v>
      </c>
      <c r="B518" s="17">
        <f t="shared" si="94"/>
        <v>61544</v>
      </c>
      <c r="C518" s="5">
        <f>125</f>
        <v>125</v>
      </c>
      <c r="D518" s="6">
        <f t="shared" si="95"/>
        <v>140366.53999999998</v>
      </c>
      <c r="E518" s="6">
        <f t="shared" si="96"/>
        <v>6.9965214444444435</v>
      </c>
      <c r="F518" s="6">
        <f>SUM($D$8:D518)</f>
        <v>48563071.000000022</v>
      </c>
      <c r="G518" s="6">
        <f t="shared" si="97"/>
        <v>100000</v>
      </c>
      <c r="H518" s="23">
        <f t="shared" si="98"/>
        <v>0.30183269999999984</v>
      </c>
      <c r="I518" s="31">
        <f t="shared" si="93"/>
        <v>1.0020927067200001</v>
      </c>
      <c r="J518" s="16">
        <f t="shared" si="99"/>
        <v>660.21818828191726</v>
      </c>
      <c r="K518" s="24" t="s">
        <v>531</v>
      </c>
      <c r="L518" s="25">
        <f t="shared" si="89"/>
        <v>62398</v>
      </c>
      <c r="M518" s="26">
        <f t="shared" si="90"/>
        <v>0</v>
      </c>
      <c r="N518" s="27">
        <f t="shared" si="91"/>
        <v>0</v>
      </c>
      <c r="O518" s="27">
        <f t="shared" si="92"/>
        <v>0</v>
      </c>
    </row>
    <row r="519" spans="1:15" ht="13.2" x14ac:dyDescent="0.25">
      <c r="A519" s="13" t="s">
        <v>532</v>
      </c>
      <c r="B519" s="17">
        <f t="shared" si="94"/>
        <v>61574</v>
      </c>
      <c r="C519" s="5">
        <f>125</f>
        <v>125</v>
      </c>
      <c r="D519" s="6">
        <f t="shared" si="95"/>
        <v>140491.53999999998</v>
      </c>
      <c r="E519" s="6">
        <f t="shared" si="96"/>
        <v>8.1662426111111106</v>
      </c>
      <c r="F519" s="6">
        <f>SUM($D$8:D519)</f>
        <v>48703562.540000021</v>
      </c>
      <c r="G519" s="6">
        <f t="shared" si="97"/>
        <v>100000</v>
      </c>
      <c r="H519" s="23">
        <f t="shared" si="98"/>
        <v>0.30245769999999983</v>
      </c>
      <c r="I519" s="31">
        <f t="shared" si="93"/>
        <v>1.0020970400533333</v>
      </c>
      <c r="J519" s="16">
        <f t="shared" si="99"/>
        <v>661.04675008311654</v>
      </c>
      <c r="K519" s="24" t="s">
        <v>532</v>
      </c>
      <c r="L519" s="25">
        <f t="shared" si="89"/>
        <v>62428</v>
      </c>
      <c r="M519" s="26">
        <f t="shared" si="90"/>
        <v>0</v>
      </c>
      <c r="N519" s="27">
        <f t="shared" si="91"/>
        <v>0</v>
      </c>
      <c r="O519" s="27">
        <f t="shared" si="92"/>
        <v>0</v>
      </c>
    </row>
    <row r="520" spans="1:15" ht="13.2" x14ac:dyDescent="0.25">
      <c r="A520" s="13" t="s">
        <v>533</v>
      </c>
      <c r="B520" s="17">
        <f t="shared" si="94"/>
        <v>61605</v>
      </c>
      <c r="C520" s="5">
        <f>125</f>
        <v>125</v>
      </c>
      <c r="D520" s="6">
        <f t="shared" si="95"/>
        <v>140616.53999999998</v>
      </c>
      <c r="E520" s="6">
        <f t="shared" si="96"/>
        <v>9.3370054444444435</v>
      </c>
      <c r="F520" s="6">
        <f>SUM($D$8:D520)</f>
        <v>48844179.080000021</v>
      </c>
      <c r="G520" s="6">
        <f t="shared" si="97"/>
        <v>100000</v>
      </c>
      <c r="H520" s="23">
        <f t="shared" si="98"/>
        <v>0.30308269999999993</v>
      </c>
      <c r="I520" s="31">
        <f t="shared" si="93"/>
        <v>1.0021013733866666</v>
      </c>
      <c r="J520" s="16">
        <f t="shared" si="99"/>
        <v>661.87337931682509</v>
      </c>
      <c r="K520" s="24" t="s">
        <v>533</v>
      </c>
      <c r="L520" s="25">
        <f t="shared" si="89"/>
        <v>62459</v>
      </c>
      <c r="M520" s="26">
        <f t="shared" si="90"/>
        <v>0</v>
      </c>
      <c r="N520" s="27">
        <f t="shared" si="91"/>
        <v>0</v>
      </c>
      <c r="O520" s="27">
        <f t="shared" si="92"/>
        <v>0</v>
      </c>
    </row>
    <row r="521" spans="1:15" ht="13.2" x14ac:dyDescent="0.25">
      <c r="A521" s="13" t="s">
        <v>532</v>
      </c>
      <c r="B521" s="17">
        <f t="shared" si="94"/>
        <v>61636</v>
      </c>
      <c r="C521" s="5">
        <f>125</f>
        <v>125</v>
      </c>
      <c r="D521" s="6">
        <f t="shared" si="95"/>
        <v>140741.53999999998</v>
      </c>
      <c r="E521" s="6">
        <f t="shared" si="96"/>
        <v>10.508809944444444</v>
      </c>
      <c r="F521" s="6">
        <f>SUM($D$8:D521)</f>
        <v>48984920.62000002</v>
      </c>
      <c r="G521" s="6">
        <f t="shared" si="97"/>
        <v>100000</v>
      </c>
      <c r="H521" s="23">
        <f t="shared" si="98"/>
        <v>0.30370769999999991</v>
      </c>
      <c r="I521" s="31">
        <f t="shared" si="93"/>
        <v>1.0021057067200001</v>
      </c>
      <c r="J521" s="16">
        <f t="shared" si="99"/>
        <v>662.69808181185044</v>
      </c>
      <c r="K521" s="24" t="s">
        <v>532</v>
      </c>
      <c r="L521" s="25">
        <f t="shared" si="89"/>
        <v>62490</v>
      </c>
      <c r="M521" s="26">
        <f t="shared" si="90"/>
        <v>0</v>
      </c>
      <c r="N521" s="27">
        <f t="shared" si="91"/>
        <v>0</v>
      </c>
      <c r="O521" s="27">
        <f t="shared" si="92"/>
        <v>0</v>
      </c>
    </row>
    <row r="522" spans="1:15" ht="13.2" x14ac:dyDescent="0.25">
      <c r="A522" s="13" t="s">
        <v>533</v>
      </c>
      <c r="B522" s="17">
        <f t="shared" si="94"/>
        <v>61666</v>
      </c>
      <c r="C522" s="5">
        <f>125</f>
        <v>125</v>
      </c>
      <c r="D522" s="6">
        <f t="shared" si="95"/>
        <v>140866.53999999998</v>
      </c>
      <c r="E522" s="6">
        <f t="shared" si="96"/>
        <v>11.68165611111111</v>
      </c>
      <c r="F522" s="6">
        <f>SUM($D$8:D522)</f>
        <v>49125787.160000019</v>
      </c>
      <c r="G522" s="6">
        <f t="shared" si="97"/>
        <v>100000</v>
      </c>
      <c r="H522" s="23">
        <f t="shared" si="98"/>
        <v>0.3043326999999999</v>
      </c>
      <c r="I522" s="31">
        <f t="shared" si="93"/>
        <v>1.0021100400533334</v>
      </c>
      <c r="J522" s="16">
        <f t="shared" si="99"/>
        <v>663.52086337594574</v>
      </c>
      <c r="K522" s="24" t="s">
        <v>533</v>
      </c>
      <c r="L522" s="25">
        <f t="shared" ref="L522:L585" si="100">DATE(YEAR(L521),MONTH(L521)+1,1)</f>
        <v>62518</v>
      </c>
      <c r="M522" s="26">
        <f t="shared" ref="M522:M585" si="101">MIN($M$5,-N521-O521)</f>
        <v>0</v>
      </c>
      <c r="N522" s="27">
        <f t="shared" ref="N522:N585" si="102">M522+N521+O521</f>
        <v>0</v>
      </c>
      <c r="O522" s="27">
        <f t="shared" ref="O522:O585" si="103">N522*$M$6/12</f>
        <v>0</v>
      </c>
    </row>
    <row r="523" spans="1:15" ht="13.2" x14ac:dyDescent="0.25">
      <c r="A523" s="13" t="s">
        <v>534</v>
      </c>
      <c r="B523" s="17">
        <f t="shared" si="94"/>
        <v>61697</v>
      </c>
      <c r="C523" s="5">
        <f>125</f>
        <v>125</v>
      </c>
      <c r="D523" s="6">
        <f t="shared" si="95"/>
        <v>140991.53999999998</v>
      </c>
      <c r="E523" s="6">
        <f t="shared" si="96"/>
        <v>12.855543944444443</v>
      </c>
      <c r="F523" s="6">
        <f>SUM($D$8:D523)</f>
        <v>49266778.700000018</v>
      </c>
      <c r="G523" s="6">
        <f t="shared" si="97"/>
        <v>100000</v>
      </c>
      <c r="H523" s="23">
        <f t="shared" si="98"/>
        <v>0.30495769999999989</v>
      </c>
      <c r="I523" s="31">
        <f t="shared" si="93"/>
        <v>1.0021143733866666</v>
      </c>
      <c r="J523" s="16">
        <f t="shared" si="99"/>
        <v>664.34172979589607</v>
      </c>
      <c r="K523" s="24" t="s">
        <v>534</v>
      </c>
      <c r="L523" s="25">
        <f t="shared" si="100"/>
        <v>62549</v>
      </c>
      <c r="M523" s="26">
        <f t="shared" si="101"/>
        <v>0</v>
      </c>
      <c r="N523" s="27">
        <f t="shared" si="102"/>
        <v>0</v>
      </c>
      <c r="O523" s="27">
        <f t="shared" si="103"/>
        <v>0</v>
      </c>
    </row>
    <row r="524" spans="1:15" ht="13.2" x14ac:dyDescent="0.25">
      <c r="A524" s="13" t="s">
        <v>535</v>
      </c>
      <c r="B524" s="17">
        <f t="shared" si="94"/>
        <v>61727</v>
      </c>
      <c r="C524" s="5">
        <f>125</f>
        <v>125</v>
      </c>
      <c r="D524" s="6">
        <f t="shared" si="95"/>
        <v>141116.53999999998</v>
      </c>
      <c r="E524" s="6">
        <f t="shared" si="96"/>
        <v>14.030473444444443</v>
      </c>
      <c r="F524" s="6">
        <f>SUM($D$8:D524)</f>
        <v>49407895.240000017</v>
      </c>
      <c r="G524" s="6">
        <f t="shared" si="97"/>
        <v>100000</v>
      </c>
      <c r="H524" s="23">
        <f t="shared" si="98"/>
        <v>0.30558269999999987</v>
      </c>
      <c r="I524" s="31">
        <f t="shared" si="93"/>
        <v>1.0021187067199999</v>
      </c>
      <c r="J524" s="16">
        <f t="shared" si="99"/>
        <v>665.16068683760534</v>
      </c>
      <c r="K524" s="24" t="s">
        <v>535</v>
      </c>
      <c r="L524" s="25">
        <f t="shared" si="100"/>
        <v>62579</v>
      </c>
      <c r="M524" s="26">
        <f t="shared" si="101"/>
        <v>0</v>
      </c>
      <c r="N524" s="27">
        <f t="shared" si="102"/>
        <v>0</v>
      </c>
      <c r="O524" s="27">
        <f t="shared" si="103"/>
        <v>0</v>
      </c>
    </row>
    <row r="525" spans="1:15" ht="13.2" x14ac:dyDescent="0.25">
      <c r="A525" s="13" t="s">
        <v>536</v>
      </c>
      <c r="B525" s="17">
        <f t="shared" si="94"/>
        <v>61758</v>
      </c>
      <c r="C525" s="5">
        <f>125</f>
        <v>125</v>
      </c>
      <c r="D525" s="6">
        <f t="shared" si="95"/>
        <v>141255.56999999998</v>
      </c>
      <c r="E525" s="6">
        <f t="shared" si="96"/>
        <v>1.1760880833333331</v>
      </c>
      <c r="F525" s="6">
        <f>SUM($D$8:D525)</f>
        <v>49549150.810000017</v>
      </c>
      <c r="G525" s="6">
        <f t="shared" si="97"/>
        <v>100000</v>
      </c>
      <c r="H525" s="23">
        <f t="shared" si="98"/>
        <v>0.30627784999999985</v>
      </c>
      <c r="I525" s="31">
        <f t="shared" si="93"/>
        <v>1.0021235264266666</v>
      </c>
      <c r="J525" s="16">
        <f t="shared" si="99"/>
        <v>665.97814421832857</v>
      </c>
      <c r="K525" s="24" t="s">
        <v>536</v>
      </c>
      <c r="L525" s="25">
        <f t="shared" si="100"/>
        <v>62610</v>
      </c>
      <c r="M525" s="26">
        <f t="shared" si="101"/>
        <v>0</v>
      </c>
      <c r="N525" s="27">
        <f t="shared" si="102"/>
        <v>0</v>
      </c>
      <c r="O525" s="27">
        <f t="shared" si="103"/>
        <v>0</v>
      </c>
    </row>
    <row r="526" spans="1:15" ht="13.2" x14ac:dyDescent="0.25">
      <c r="A526" s="13" t="s">
        <v>537</v>
      </c>
      <c r="B526" s="17">
        <f t="shared" si="94"/>
        <v>61787</v>
      </c>
      <c r="C526" s="5">
        <f>125</f>
        <v>125</v>
      </c>
      <c r="D526" s="6">
        <f t="shared" si="95"/>
        <v>141380.56999999998</v>
      </c>
      <c r="E526" s="6">
        <f t="shared" si="96"/>
        <v>2.3532872777777771</v>
      </c>
      <c r="F526" s="6">
        <f>SUM($D$8:D526)</f>
        <v>49690531.380000018</v>
      </c>
      <c r="G526" s="6">
        <f t="shared" si="97"/>
        <v>100000</v>
      </c>
      <c r="H526" s="23">
        <f t="shared" si="98"/>
        <v>0.30690284999999984</v>
      </c>
      <c r="I526" s="31">
        <f t="shared" ref="I526:I589" si="104">1-64*($M$5-0.004*$C$2)/$C$2*H526</f>
        <v>1.0021278597600001</v>
      </c>
      <c r="J526" s="16">
        <f t="shared" si="99"/>
        <v>666.79338033752038</v>
      </c>
      <c r="K526" s="24" t="s">
        <v>537</v>
      </c>
      <c r="L526" s="25">
        <f t="shared" si="100"/>
        <v>62640</v>
      </c>
      <c r="M526" s="26">
        <f t="shared" si="101"/>
        <v>0</v>
      </c>
      <c r="N526" s="27">
        <f t="shared" si="102"/>
        <v>0</v>
      </c>
      <c r="O526" s="27">
        <f t="shared" si="103"/>
        <v>0</v>
      </c>
    </row>
    <row r="527" spans="1:15" ht="13.2" x14ac:dyDescent="0.25">
      <c r="A527" s="13" t="s">
        <v>538</v>
      </c>
      <c r="B527" s="17">
        <f t="shared" si="94"/>
        <v>61817</v>
      </c>
      <c r="C527" s="5">
        <f>125</f>
        <v>125</v>
      </c>
      <c r="D527" s="6">
        <f t="shared" si="95"/>
        <v>141505.56999999998</v>
      </c>
      <c r="E527" s="6">
        <f t="shared" si="96"/>
        <v>3.5314586944444439</v>
      </c>
      <c r="F527" s="6">
        <f>SUM($D$8:D527)</f>
        <v>49832036.950000018</v>
      </c>
      <c r="G527" s="6">
        <f t="shared" si="97"/>
        <v>100000</v>
      </c>
      <c r="H527" s="23">
        <f t="shared" si="98"/>
        <v>0.30752784999999982</v>
      </c>
      <c r="I527" s="31">
        <f t="shared" si="104"/>
        <v>1.0021321930933333</v>
      </c>
      <c r="J527" s="16">
        <f t="shared" si="99"/>
        <v>667.60672373446016</v>
      </c>
      <c r="K527" s="24" t="s">
        <v>538</v>
      </c>
      <c r="L527" s="25">
        <f t="shared" si="100"/>
        <v>62671</v>
      </c>
      <c r="M527" s="26">
        <f t="shared" si="101"/>
        <v>0</v>
      </c>
      <c r="N527" s="27">
        <f t="shared" si="102"/>
        <v>0</v>
      </c>
      <c r="O527" s="27">
        <f t="shared" si="103"/>
        <v>0</v>
      </c>
    </row>
    <row r="528" spans="1:15" ht="13.2" x14ac:dyDescent="0.25">
      <c r="A528" s="13" t="s">
        <v>539</v>
      </c>
      <c r="B528" s="17">
        <f t="shared" si="94"/>
        <v>61848</v>
      </c>
      <c r="C528" s="5">
        <f>125</f>
        <v>125</v>
      </c>
      <c r="D528" s="6">
        <f t="shared" si="95"/>
        <v>141630.56999999998</v>
      </c>
      <c r="E528" s="6">
        <f t="shared" si="96"/>
        <v>4.7106717777777778</v>
      </c>
      <c r="F528" s="6">
        <f>SUM($D$8:D528)</f>
        <v>49973667.520000018</v>
      </c>
      <c r="G528" s="6">
        <f t="shared" si="97"/>
        <v>100000</v>
      </c>
      <c r="H528" s="23">
        <f t="shared" si="98"/>
        <v>0.30815284999999992</v>
      </c>
      <c r="I528" s="31">
        <f t="shared" si="104"/>
        <v>1.0021365264266666</v>
      </c>
      <c r="J528" s="16">
        <f t="shared" si="99"/>
        <v>668.41818009543442</v>
      </c>
      <c r="K528" s="24" t="s">
        <v>539</v>
      </c>
      <c r="L528" s="25">
        <f t="shared" si="100"/>
        <v>62702</v>
      </c>
      <c r="M528" s="26">
        <f t="shared" si="101"/>
        <v>0</v>
      </c>
      <c r="N528" s="27">
        <f t="shared" si="102"/>
        <v>0</v>
      </c>
      <c r="O528" s="27">
        <f t="shared" si="103"/>
        <v>0</v>
      </c>
    </row>
    <row r="529" spans="1:15" ht="13.2" x14ac:dyDescent="0.25">
      <c r="A529" s="13" t="s">
        <v>540</v>
      </c>
      <c r="B529" s="17">
        <f t="shared" si="94"/>
        <v>61878</v>
      </c>
      <c r="C529" s="5">
        <f>125</f>
        <v>125</v>
      </c>
      <c r="D529" s="6">
        <f t="shared" si="95"/>
        <v>141755.56999999998</v>
      </c>
      <c r="E529" s="6">
        <f t="shared" si="96"/>
        <v>5.8909265277777774</v>
      </c>
      <c r="F529" s="6">
        <f>SUM($D$8:D529)</f>
        <v>50115423.090000018</v>
      </c>
      <c r="G529" s="6">
        <f t="shared" si="97"/>
        <v>100000</v>
      </c>
      <c r="H529" s="23">
        <f t="shared" si="98"/>
        <v>0.30877784999999991</v>
      </c>
      <c r="I529" s="31">
        <f t="shared" si="104"/>
        <v>1.0021408597599999</v>
      </c>
      <c r="J529" s="16">
        <f t="shared" si="99"/>
        <v>669.22775508625443</v>
      </c>
      <c r="K529" s="24" t="s">
        <v>540</v>
      </c>
      <c r="L529" s="25">
        <f t="shared" si="100"/>
        <v>62732</v>
      </c>
      <c r="M529" s="26">
        <f t="shared" si="101"/>
        <v>0</v>
      </c>
      <c r="N529" s="27">
        <f t="shared" si="102"/>
        <v>0</v>
      </c>
      <c r="O529" s="27">
        <f t="shared" si="103"/>
        <v>0</v>
      </c>
    </row>
    <row r="530" spans="1:15" ht="13.2" x14ac:dyDescent="0.25">
      <c r="A530" s="13" t="s">
        <v>541</v>
      </c>
      <c r="B530" s="17">
        <f t="shared" si="94"/>
        <v>61909</v>
      </c>
      <c r="C530" s="5">
        <f>125</f>
        <v>125</v>
      </c>
      <c r="D530" s="6">
        <f t="shared" si="95"/>
        <v>141880.56999999998</v>
      </c>
      <c r="E530" s="6">
        <f t="shared" si="96"/>
        <v>7.0722229444444435</v>
      </c>
      <c r="F530" s="6">
        <f>SUM($D$8:D530)</f>
        <v>50257303.660000019</v>
      </c>
      <c r="G530" s="6">
        <f t="shared" si="97"/>
        <v>100000</v>
      </c>
      <c r="H530" s="23">
        <f t="shared" si="98"/>
        <v>0.3094028499999999</v>
      </c>
      <c r="I530" s="31">
        <f t="shared" si="104"/>
        <v>1.0021451930933334</v>
      </c>
      <c r="J530" s="16">
        <f t="shared" si="99"/>
        <v>670.03545435234003</v>
      </c>
      <c r="K530" s="24" t="s">
        <v>541</v>
      </c>
      <c r="L530" s="25">
        <f t="shared" si="100"/>
        <v>62763</v>
      </c>
      <c r="M530" s="26">
        <f t="shared" si="101"/>
        <v>0</v>
      </c>
      <c r="N530" s="27">
        <f t="shared" si="102"/>
        <v>0</v>
      </c>
      <c r="O530" s="27">
        <f t="shared" si="103"/>
        <v>0</v>
      </c>
    </row>
    <row r="531" spans="1:15" ht="13.2" x14ac:dyDescent="0.25">
      <c r="A531" s="13" t="s">
        <v>542</v>
      </c>
      <c r="B531" s="17">
        <f t="shared" si="94"/>
        <v>61939</v>
      </c>
      <c r="C531" s="5">
        <f>125</f>
        <v>125</v>
      </c>
      <c r="D531" s="6">
        <f t="shared" si="95"/>
        <v>142005.56999999998</v>
      </c>
      <c r="E531" s="6">
        <f t="shared" si="96"/>
        <v>8.2545610277777772</v>
      </c>
      <c r="F531" s="6">
        <f>SUM($D$8:D531)</f>
        <v>50399309.230000019</v>
      </c>
      <c r="G531" s="6">
        <f t="shared" si="97"/>
        <v>100000</v>
      </c>
      <c r="H531" s="23">
        <f t="shared" si="98"/>
        <v>0.31002784999999988</v>
      </c>
      <c r="I531" s="31">
        <f t="shared" si="104"/>
        <v>1.0021495264266667</v>
      </c>
      <c r="J531" s="16">
        <f t="shared" si="99"/>
        <v>670.84128351880315</v>
      </c>
      <c r="K531" s="24" t="s">
        <v>542</v>
      </c>
      <c r="L531" s="25">
        <f t="shared" si="100"/>
        <v>62793</v>
      </c>
      <c r="M531" s="26">
        <f t="shared" si="101"/>
        <v>0</v>
      </c>
      <c r="N531" s="27">
        <f t="shared" si="102"/>
        <v>0</v>
      </c>
      <c r="O531" s="27">
        <f t="shared" si="103"/>
        <v>0</v>
      </c>
    </row>
    <row r="532" spans="1:15" ht="13.2" x14ac:dyDescent="0.25">
      <c r="A532" s="13" t="s">
        <v>543</v>
      </c>
      <c r="B532" s="17">
        <f t="shared" si="94"/>
        <v>61970</v>
      </c>
      <c r="C532" s="5">
        <f>125</f>
        <v>125</v>
      </c>
      <c r="D532" s="6">
        <f t="shared" si="95"/>
        <v>142130.56999999998</v>
      </c>
      <c r="E532" s="6">
        <f t="shared" si="96"/>
        <v>9.4379407777777775</v>
      </c>
      <c r="F532" s="6">
        <f>SUM($D$8:D532)</f>
        <v>50541439.800000019</v>
      </c>
      <c r="G532" s="6">
        <f t="shared" si="97"/>
        <v>100000</v>
      </c>
      <c r="H532" s="23">
        <f t="shared" si="98"/>
        <v>0.31065284999999987</v>
      </c>
      <c r="I532" s="31">
        <f t="shared" si="104"/>
        <v>1.0021538597599999</v>
      </c>
      <c r="J532" s="16">
        <f t="shared" si="99"/>
        <v>671.64524819053122</v>
      </c>
      <c r="K532" s="24" t="s">
        <v>543</v>
      </c>
      <c r="L532" s="25">
        <f t="shared" si="100"/>
        <v>62824</v>
      </c>
      <c r="M532" s="26">
        <f t="shared" si="101"/>
        <v>0</v>
      </c>
      <c r="N532" s="27">
        <f t="shared" si="102"/>
        <v>0</v>
      </c>
      <c r="O532" s="27">
        <f t="shared" si="103"/>
        <v>0</v>
      </c>
    </row>
    <row r="533" spans="1:15" ht="13.2" x14ac:dyDescent="0.25">
      <c r="A533" s="13" t="s">
        <v>544</v>
      </c>
      <c r="B533" s="17">
        <f t="shared" si="94"/>
        <v>62001</v>
      </c>
      <c r="C533" s="5">
        <f>125</f>
        <v>125</v>
      </c>
      <c r="D533" s="6">
        <f t="shared" si="95"/>
        <v>142255.56999999998</v>
      </c>
      <c r="E533" s="6">
        <f t="shared" si="96"/>
        <v>10.622362194444444</v>
      </c>
      <c r="F533" s="6">
        <f>SUM($D$8:D533)</f>
        <v>50683695.37000002</v>
      </c>
      <c r="G533" s="6">
        <f t="shared" si="97"/>
        <v>100000</v>
      </c>
      <c r="H533" s="23">
        <f t="shared" si="98"/>
        <v>0.31127784999999986</v>
      </c>
      <c r="I533" s="31">
        <f t="shared" si="104"/>
        <v>1.0021581930933334</v>
      </c>
      <c r="J533" s="16">
        <f t="shared" si="99"/>
        <v>672.44735395227065</v>
      </c>
      <c r="K533" s="24" t="s">
        <v>544</v>
      </c>
      <c r="L533" s="25">
        <f t="shared" si="100"/>
        <v>62855</v>
      </c>
      <c r="M533" s="26">
        <f t="shared" si="101"/>
        <v>0</v>
      </c>
      <c r="N533" s="27">
        <f t="shared" si="102"/>
        <v>0</v>
      </c>
      <c r="O533" s="27">
        <f t="shared" si="103"/>
        <v>0</v>
      </c>
    </row>
    <row r="534" spans="1:15" ht="13.2" x14ac:dyDescent="0.25">
      <c r="A534" s="13" t="s">
        <v>545</v>
      </c>
      <c r="B534" s="17">
        <f t="shared" si="94"/>
        <v>62031</v>
      </c>
      <c r="C534" s="5">
        <f>125</f>
        <v>125</v>
      </c>
      <c r="D534" s="6">
        <f t="shared" si="95"/>
        <v>142380.56999999998</v>
      </c>
      <c r="E534" s="6">
        <f t="shared" si="96"/>
        <v>11.807825277777777</v>
      </c>
      <c r="F534" s="6">
        <f>SUM($D$8:D534)</f>
        <v>50826075.94000002</v>
      </c>
      <c r="G534" s="6">
        <f t="shared" si="97"/>
        <v>100000</v>
      </c>
      <c r="H534" s="23">
        <f t="shared" si="98"/>
        <v>0.31190284999999984</v>
      </c>
      <c r="I534" s="31">
        <f t="shared" si="104"/>
        <v>1.0021625264266667</v>
      </c>
      <c r="J534" s="16">
        <f t="shared" si="99"/>
        <v>673.24760636870803</v>
      </c>
      <c r="K534" s="24" t="s">
        <v>545</v>
      </c>
      <c r="L534" s="25">
        <f t="shared" si="100"/>
        <v>62884</v>
      </c>
      <c r="M534" s="26">
        <f t="shared" si="101"/>
        <v>0</v>
      </c>
      <c r="N534" s="27">
        <f t="shared" si="102"/>
        <v>0</v>
      </c>
      <c r="O534" s="27">
        <f t="shared" si="103"/>
        <v>0</v>
      </c>
    </row>
    <row r="535" spans="1:15" ht="13.2" x14ac:dyDescent="0.25">
      <c r="A535" s="13" t="s">
        <v>544</v>
      </c>
      <c r="B535" s="17">
        <f t="shared" si="94"/>
        <v>62062</v>
      </c>
      <c r="C535" s="5">
        <f>125</f>
        <v>125</v>
      </c>
      <c r="D535" s="6">
        <f t="shared" si="95"/>
        <v>142505.56999999998</v>
      </c>
      <c r="E535" s="6">
        <f t="shared" si="96"/>
        <v>12.994330027777776</v>
      </c>
      <c r="F535" s="6">
        <f>SUM($D$8:D535)</f>
        <v>50968581.51000002</v>
      </c>
      <c r="G535" s="6">
        <f t="shared" si="97"/>
        <v>100000</v>
      </c>
      <c r="H535" s="23">
        <f t="shared" si="98"/>
        <v>0.31252784999999983</v>
      </c>
      <c r="I535" s="31">
        <f t="shared" si="104"/>
        <v>1.00216685976</v>
      </c>
      <c r="J535" s="16">
        <f t="shared" si="99"/>
        <v>674.0460109845535</v>
      </c>
      <c r="K535" s="24" t="s">
        <v>544</v>
      </c>
      <c r="L535" s="25">
        <f t="shared" si="100"/>
        <v>62915</v>
      </c>
      <c r="M535" s="26">
        <f t="shared" si="101"/>
        <v>0</v>
      </c>
      <c r="N535" s="27">
        <f t="shared" si="102"/>
        <v>0</v>
      </c>
      <c r="O535" s="27">
        <f t="shared" si="103"/>
        <v>0</v>
      </c>
    </row>
    <row r="536" spans="1:15" ht="13.2" x14ac:dyDescent="0.25">
      <c r="A536" s="13" t="s">
        <v>545</v>
      </c>
      <c r="B536" s="17">
        <f t="shared" si="94"/>
        <v>62092</v>
      </c>
      <c r="C536" s="5">
        <f>125</f>
        <v>125</v>
      </c>
      <c r="D536" s="6">
        <f t="shared" si="95"/>
        <v>142630.56999999998</v>
      </c>
      <c r="E536" s="6">
        <f t="shared" si="96"/>
        <v>14.181876444444443</v>
      </c>
      <c r="F536" s="6">
        <f>SUM($D$8:D536)</f>
        <v>51111212.080000021</v>
      </c>
      <c r="G536" s="6">
        <f t="shared" si="97"/>
        <v>100000</v>
      </c>
      <c r="H536" s="23">
        <f t="shared" si="98"/>
        <v>0.31315284999999982</v>
      </c>
      <c r="I536" s="31">
        <f t="shared" si="104"/>
        <v>1.0021711930933332</v>
      </c>
      <c r="J536" s="16">
        <f t="shared" si="99"/>
        <v>674.84257332462232</v>
      </c>
      <c r="K536" s="24" t="s">
        <v>545</v>
      </c>
      <c r="L536" s="25">
        <f t="shared" si="100"/>
        <v>62945</v>
      </c>
      <c r="M536" s="26">
        <f t="shared" si="101"/>
        <v>0</v>
      </c>
      <c r="N536" s="27">
        <f t="shared" si="102"/>
        <v>0</v>
      </c>
      <c r="O536" s="27">
        <f t="shared" si="103"/>
        <v>0</v>
      </c>
    </row>
    <row r="537" spans="1:15" ht="13.2" x14ac:dyDescent="0.25">
      <c r="A537" s="13" t="s">
        <v>546</v>
      </c>
      <c r="B537" s="17">
        <f t="shared" si="94"/>
        <v>62123</v>
      </c>
      <c r="C537" s="5">
        <f>125</f>
        <v>125</v>
      </c>
      <c r="D537" s="6">
        <f t="shared" si="95"/>
        <v>142769.74999999997</v>
      </c>
      <c r="E537" s="6">
        <f t="shared" si="96"/>
        <v>1.1887062499999996</v>
      </c>
      <c r="F537" s="6">
        <f>SUM($D$8:D537)</f>
        <v>51253981.830000021</v>
      </c>
      <c r="G537" s="6">
        <f t="shared" si="97"/>
        <v>100000</v>
      </c>
      <c r="H537" s="23">
        <f t="shared" si="98"/>
        <v>0.31384874999999979</v>
      </c>
      <c r="I537" s="31">
        <f t="shared" si="104"/>
        <v>1.0021760179999999</v>
      </c>
      <c r="J537" s="16">
        <f t="shared" si="99"/>
        <v>675.63770882322365</v>
      </c>
      <c r="K537" s="24" t="s">
        <v>546</v>
      </c>
      <c r="L537" s="25">
        <f t="shared" si="100"/>
        <v>62976</v>
      </c>
      <c r="M537" s="26">
        <f t="shared" si="101"/>
        <v>0</v>
      </c>
      <c r="N537" s="27">
        <f t="shared" si="102"/>
        <v>0</v>
      </c>
      <c r="O537" s="27">
        <f t="shared" si="103"/>
        <v>0</v>
      </c>
    </row>
    <row r="538" spans="1:15" ht="13.2" x14ac:dyDescent="0.25">
      <c r="A538" s="13" t="s">
        <v>547</v>
      </c>
      <c r="B538" s="17">
        <f t="shared" si="94"/>
        <v>62152</v>
      </c>
      <c r="C538" s="5">
        <f>125</f>
        <v>125</v>
      </c>
      <c r="D538" s="6">
        <f t="shared" si="95"/>
        <v>142894.74999999997</v>
      </c>
      <c r="E538" s="6">
        <f t="shared" si="96"/>
        <v>2.3785236111111101</v>
      </c>
      <c r="F538" s="6">
        <f>SUM($D$8:D538)</f>
        <v>51396876.580000021</v>
      </c>
      <c r="G538" s="6">
        <f t="shared" si="97"/>
        <v>100000</v>
      </c>
      <c r="H538" s="23">
        <f t="shared" si="98"/>
        <v>0.31447374999999989</v>
      </c>
      <c r="I538" s="31">
        <f t="shared" si="104"/>
        <v>1.0021803513333334</v>
      </c>
      <c r="J538" s="16">
        <f t="shared" si="99"/>
        <v>676.43068151867908</v>
      </c>
      <c r="K538" s="24" t="s">
        <v>547</v>
      </c>
      <c r="L538" s="25">
        <f t="shared" si="100"/>
        <v>63006</v>
      </c>
      <c r="M538" s="26">
        <f t="shared" si="101"/>
        <v>0</v>
      </c>
      <c r="N538" s="27">
        <f t="shared" si="102"/>
        <v>0</v>
      </c>
      <c r="O538" s="27">
        <f t="shared" si="103"/>
        <v>0</v>
      </c>
    </row>
    <row r="539" spans="1:15" ht="13.2" x14ac:dyDescent="0.25">
      <c r="A539" s="13" t="s">
        <v>548</v>
      </c>
      <c r="B539" s="17">
        <f t="shared" si="94"/>
        <v>62182</v>
      </c>
      <c r="C539" s="5">
        <f>125</f>
        <v>125</v>
      </c>
      <c r="D539" s="6">
        <f t="shared" si="95"/>
        <v>143019.74999999997</v>
      </c>
      <c r="E539" s="6">
        <f t="shared" si="96"/>
        <v>3.5693131944444429</v>
      </c>
      <c r="F539" s="6">
        <f>SUM($D$8:D539)</f>
        <v>51539896.330000021</v>
      </c>
      <c r="G539" s="6">
        <f t="shared" si="97"/>
        <v>100000</v>
      </c>
      <c r="H539" s="23">
        <f t="shared" si="98"/>
        <v>0.31509874999999987</v>
      </c>
      <c r="I539" s="31">
        <f t="shared" si="104"/>
        <v>1.0021846846666667</v>
      </c>
      <c r="J539" s="16">
        <f t="shared" si="99"/>
        <v>677.22182789545923</v>
      </c>
      <c r="K539" s="24" t="s">
        <v>548</v>
      </c>
      <c r="L539" s="25">
        <f t="shared" si="100"/>
        <v>63037</v>
      </c>
      <c r="M539" s="26">
        <f t="shared" si="101"/>
        <v>0</v>
      </c>
      <c r="N539" s="27">
        <f t="shared" si="102"/>
        <v>0</v>
      </c>
      <c r="O539" s="27">
        <f t="shared" si="103"/>
        <v>0</v>
      </c>
    </row>
    <row r="540" spans="1:15" ht="13.2" x14ac:dyDescent="0.25">
      <c r="A540" s="13" t="s">
        <v>549</v>
      </c>
      <c r="B540" s="17">
        <f t="shared" si="94"/>
        <v>62213</v>
      </c>
      <c r="C540" s="5">
        <f>125</f>
        <v>125</v>
      </c>
      <c r="D540" s="6">
        <f t="shared" si="95"/>
        <v>143144.74999999997</v>
      </c>
      <c r="E540" s="6">
        <f t="shared" si="96"/>
        <v>4.7611444444444428</v>
      </c>
      <c r="F540" s="6">
        <f>SUM($D$8:D540)</f>
        <v>51683041.080000021</v>
      </c>
      <c r="G540" s="6">
        <f t="shared" si="97"/>
        <v>100000</v>
      </c>
      <c r="H540" s="23">
        <f t="shared" si="98"/>
        <v>0.31572374999999986</v>
      </c>
      <c r="I540" s="31">
        <f t="shared" si="104"/>
        <v>1.0021890179999999</v>
      </c>
      <c r="J540" s="16">
        <f t="shared" si="99"/>
        <v>678.01115340253205</v>
      </c>
      <c r="K540" s="24" t="s">
        <v>549</v>
      </c>
      <c r="L540" s="25">
        <f t="shared" si="100"/>
        <v>63068</v>
      </c>
      <c r="M540" s="26">
        <f t="shared" si="101"/>
        <v>0</v>
      </c>
      <c r="N540" s="27">
        <f t="shared" si="102"/>
        <v>0</v>
      </c>
      <c r="O540" s="27">
        <f t="shared" si="103"/>
        <v>0</v>
      </c>
    </row>
    <row r="541" spans="1:15" ht="13.2" x14ac:dyDescent="0.25">
      <c r="A541" s="13" t="s">
        <v>544</v>
      </c>
      <c r="B541" s="17">
        <f t="shared" ref="B541:B604" si="105">DATE(YEAR(B540),MONTH(B540)+1,IF(MONTH(B540)=1,28,30))</f>
        <v>62243</v>
      </c>
      <c r="C541" s="5">
        <f>125</f>
        <v>125</v>
      </c>
      <c r="D541" s="6">
        <f t="shared" ref="D541:D604" si="106">C541+D540+IF(MONTH(B541)=1,ROUND(E540,2),0)</f>
        <v>143269.74999999997</v>
      </c>
      <c r="E541" s="6">
        <f t="shared" ref="E541:E604" si="107">MAX(0,IF(MONTH(B541)=1,0,E540)+(D541-C541)*$C$5*30/360+C541*$C$5*(30-DAY(B541))/360)</f>
        <v>5.9540173611111094</v>
      </c>
      <c r="F541" s="6">
        <f>SUM($D$8:D541)</f>
        <v>51826310.830000021</v>
      </c>
      <c r="G541" s="6">
        <f t="shared" ref="G541:G604" si="108">MAX($C$2-D541,50%*$C$2)</f>
        <v>100000</v>
      </c>
      <c r="H541" s="23">
        <f t="shared" ref="H541:H604" si="109">D541/$C$2-$H$3</f>
        <v>0.31634874999999985</v>
      </c>
      <c r="I541" s="31">
        <f t="shared" si="104"/>
        <v>1.0021933513333334</v>
      </c>
      <c r="J541" s="16">
        <f t="shared" ref="J541:J604" si="110">(200*$M$5*I541)/(G541/750+$H$2*G541*G541/(F541+3*G541))</f>
        <v>678.79866346935614</v>
      </c>
      <c r="K541" s="24" t="s">
        <v>544</v>
      </c>
      <c r="L541" s="25">
        <f t="shared" si="100"/>
        <v>63098</v>
      </c>
      <c r="M541" s="26">
        <f t="shared" si="101"/>
        <v>0</v>
      </c>
      <c r="N541" s="27">
        <f t="shared" si="102"/>
        <v>0</v>
      </c>
      <c r="O541" s="27">
        <f t="shared" si="103"/>
        <v>0</v>
      </c>
    </row>
    <row r="542" spans="1:15" ht="13.2" x14ac:dyDescent="0.25">
      <c r="A542" s="13" t="s">
        <v>545</v>
      </c>
      <c r="B542" s="17">
        <f t="shared" si="105"/>
        <v>62274</v>
      </c>
      <c r="C542" s="5">
        <f>125</f>
        <v>125</v>
      </c>
      <c r="D542" s="6">
        <f t="shared" si="106"/>
        <v>143394.74999999997</v>
      </c>
      <c r="E542" s="6">
        <f t="shared" si="107"/>
        <v>7.1479319444444425</v>
      </c>
      <c r="F542" s="6">
        <f>SUM($D$8:D542)</f>
        <v>51969705.580000021</v>
      </c>
      <c r="G542" s="6">
        <f t="shared" si="108"/>
        <v>100000</v>
      </c>
      <c r="H542" s="23">
        <f t="shared" si="109"/>
        <v>0.31697374999999983</v>
      </c>
      <c r="I542" s="31">
        <f t="shared" si="104"/>
        <v>1.0021976846666667</v>
      </c>
      <c r="J542" s="16">
        <f t="shared" si="110"/>
        <v>679.58436350595923</v>
      </c>
      <c r="K542" s="24" t="s">
        <v>545</v>
      </c>
      <c r="L542" s="25">
        <f t="shared" si="100"/>
        <v>63129</v>
      </c>
      <c r="M542" s="26">
        <f t="shared" si="101"/>
        <v>0</v>
      </c>
      <c r="N542" s="27">
        <f t="shared" si="102"/>
        <v>0</v>
      </c>
      <c r="O542" s="27">
        <f t="shared" si="103"/>
        <v>0</v>
      </c>
    </row>
    <row r="543" spans="1:15" ht="13.2" x14ac:dyDescent="0.25">
      <c r="A543" s="13" t="s">
        <v>544</v>
      </c>
      <c r="B543" s="17">
        <f t="shared" si="105"/>
        <v>62304</v>
      </c>
      <c r="C543" s="5">
        <f>125</f>
        <v>125</v>
      </c>
      <c r="D543" s="6">
        <f t="shared" si="106"/>
        <v>143519.74999999997</v>
      </c>
      <c r="E543" s="6">
        <f t="shared" si="107"/>
        <v>8.3428881944444431</v>
      </c>
      <c r="F543" s="6">
        <f>SUM($D$8:D543)</f>
        <v>52113225.330000021</v>
      </c>
      <c r="G543" s="6">
        <f t="shared" si="108"/>
        <v>100000</v>
      </c>
      <c r="H543" s="23">
        <f t="shared" si="109"/>
        <v>0.31759874999999982</v>
      </c>
      <c r="I543" s="31">
        <f t="shared" si="104"/>
        <v>1.002202018</v>
      </c>
      <c r="J543" s="16">
        <f t="shared" si="110"/>
        <v>680.36825890301986</v>
      </c>
      <c r="K543" s="24" t="s">
        <v>544</v>
      </c>
      <c r="L543" s="25">
        <f t="shared" si="100"/>
        <v>63159</v>
      </c>
      <c r="M543" s="26">
        <f t="shared" si="101"/>
        <v>0</v>
      </c>
      <c r="N543" s="27">
        <f t="shared" si="102"/>
        <v>0</v>
      </c>
      <c r="O543" s="27">
        <f t="shared" si="103"/>
        <v>0</v>
      </c>
    </row>
    <row r="544" spans="1:15" ht="13.2" x14ac:dyDescent="0.25">
      <c r="A544" s="13" t="s">
        <v>545</v>
      </c>
      <c r="B544" s="17">
        <f t="shared" si="105"/>
        <v>62335</v>
      </c>
      <c r="C544" s="5">
        <f>125</f>
        <v>125</v>
      </c>
      <c r="D544" s="6">
        <f t="shared" si="106"/>
        <v>143644.74999999997</v>
      </c>
      <c r="E544" s="6">
        <f t="shared" si="107"/>
        <v>9.5388861111111094</v>
      </c>
      <c r="F544" s="6">
        <f>SUM($D$8:D544)</f>
        <v>52256870.080000021</v>
      </c>
      <c r="G544" s="6">
        <f t="shared" si="108"/>
        <v>100000</v>
      </c>
      <c r="H544" s="23">
        <f t="shared" si="109"/>
        <v>0.31822374999999981</v>
      </c>
      <c r="I544" s="31">
        <f t="shared" si="104"/>
        <v>1.0022063513333332</v>
      </c>
      <c r="J544" s="16">
        <f t="shared" si="110"/>
        <v>681.15035503194531</v>
      </c>
      <c r="K544" s="24" t="s">
        <v>545</v>
      </c>
      <c r="L544" s="25">
        <f t="shared" si="100"/>
        <v>63190</v>
      </c>
      <c r="M544" s="26">
        <f t="shared" si="101"/>
        <v>0</v>
      </c>
      <c r="N544" s="27">
        <f t="shared" si="102"/>
        <v>0</v>
      </c>
      <c r="O544" s="27">
        <f t="shared" si="103"/>
        <v>0</v>
      </c>
    </row>
    <row r="545" spans="1:15" ht="13.2" x14ac:dyDescent="0.25">
      <c r="A545" s="13" t="s">
        <v>550</v>
      </c>
      <c r="B545" s="17">
        <f t="shared" si="105"/>
        <v>62366</v>
      </c>
      <c r="C545" s="5">
        <f>125</f>
        <v>125</v>
      </c>
      <c r="D545" s="6">
        <f t="shared" si="106"/>
        <v>143769.74999999997</v>
      </c>
      <c r="E545" s="6">
        <f t="shared" si="107"/>
        <v>10.735925694444443</v>
      </c>
      <c r="F545" s="6">
        <f>SUM($D$8:D545)</f>
        <v>52400639.830000021</v>
      </c>
      <c r="G545" s="6">
        <f t="shared" si="108"/>
        <v>100000</v>
      </c>
      <c r="H545" s="23">
        <f t="shared" si="109"/>
        <v>0.31884874999999979</v>
      </c>
      <c r="I545" s="31">
        <f t="shared" si="104"/>
        <v>1.0022106846666667</v>
      </c>
      <c r="J545" s="16">
        <f t="shared" si="110"/>
        <v>681.93065724494977</v>
      </c>
      <c r="K545" s="24" t="s">
        <v>550</v>
      </c>
      <c r="L545" s="25">
        <f t="shared" si="100"/>
        <v>63221</v>
      </c>
      <c r="M545" s="26">
        <f t="shared" si="101"/>
        <v>0</v>
      </c>
      <c r="N545" s="27">
        <f t="shared" si="102"/>
        <v>0</v>
      </c>
      <c r="O545" s="27">
        <f t="shared" si="103"/>
        <v>0</v>
      </c>
    </row>
    <row r="546" spans="1:15" ht="13.2" x14ac:dyDescent="0.25">
      <c r="A546" s="13" t="s">
        <v>551</v>
      </c>
      <c r="B546" s="17">
        <f t="shared" si="105"/>
        <v>62396</v>
      </c>
      <c r="C546" s="5">
        <f>125</f>
        <v>125</v>
      </c>
      <c r="D546" s="6">
        <f t="shared" si="106"/>
        <v>143894.74999999997</v>
      </c>
      <c r="E546" s="6">
        <f t="shared" si="107"/>
        <v>11.934006944444443</v>
      </c>
      <c r="F546" s="6">
        <f>SUM($D$8:D546)</f>
        <v>52544534.580000021</v>
      </c>
      <c r="G546" s="6">
        <f t="shared" si="108"/>
        <v>100000</v>
      </c>
      <c r="H546" s="23">
        <f t="shared" si="109"/>
        <v>0.31947374999999978</v>
      </c>
      <c r="I546" s="31">
        <f t="shared" si="104"/>
        <v>1.002215018</v>
      </c>
      <c r="J546" s="16">
        <f t="shared" si="110"/>
        <v>682.70917087513283</v>
      </c>
      <c r="K546" s="24" t="s">
        <v>551</v>
      </c>
      <c r="L546" s="25">
        <f t="shared" si="100"/>
        <v>63249</v>
      </c>
      <c r="M546" s="26">
        <f t="shared" si="101"/>
        <v>0</v>
      </c>
      <c r="N546" s="27">
        <f t="shared" si="102"/>
        <v>0</v>
      </c>
      <c r="O546" s="27">
        <f t="shared" si="103"/>
        <v>0</v>
      </c>
    </row>
    <row r="547" spans="1:15" ht="13.2" x14ac:dyDescent="0.25">
      <c r="A547" s="13" t="s">
        <v>552</v>
      </c>
      <c r="B547" s="17">
        <f t="shared" si="105"/>
        <v>62427</v>
      </c>
      <c r="C547" s="5">
        <f>125</f>
        <v>125</v>
      </c>
      <c r="D547" s="6">
        <f t="shared" si="106"/>
        <v>144019.74999999997</v>
      </c>
      <c r="E547" s="6">
        <f t="shared" si="107"/>
        <v>13.13312986111111</v>
      </c>
      <c r="F547" s="6">
        <f>SUM($D$8:D547)</f>
        <v>52688554.330000021</v>
      </c>
      <c r="G547" s="6">
        <f t="shared" si="108"/>
        <v>100000</v>
      </c>
      <c r="H547" s="23">
        <f t="shared" si="109"/>
        <v>0.32009874999999988</v>
      </c>
      <c r="I547" s="31">
        <f t="shared" si="104"/>
        <v>1.0022193513333333</v>
      </c>
      <c r="J547" s="16">
        <f t="shared" si="110"/>
        <v>683.48590123655856</v>
      </c>
      <c r="K547" s="24" t="s">
        <v>552</v>
      </c>
      <c r="L547" s="25">
        <f t="shared" si="100"/>
        <v>63280</v>
      </c>
      <c r="M547" s="26">
        <f t="shared" si="101"/>
        <v>0</v>
      </c>
      <c r="N547" s="27">
        <f t="shared" si="102"/>
        <v>0</v>
      </c>
      <c r="O547" s="27">
        <f t="shared" si="103"/>
        <v>0</v>
      </c>
    </row>
    <row r="548" spans="1:15" ht="13.2" x14ac:dyDescent="0.25">
      <c r="A548" s="13" t="s">
        <v>553</v>
      </c>
      <c r="B548" s="17">
        <f t="shared" si="105"/>
        <v>62457</v>
      </c>
      <c r="C548" s="5">
        <f>125</f>
        <v>125</v>
      </c>
      <c r="D548" s="6">
        <f t="shared" si="106"/>
        <v>144144.74999999997</v>
      </c>
      <c r="E548" s="6">
        <f t="shared" si="107"/>
        <v>14.333294444444443</v>
      </c>
      <c r="F548" s="6">
        <f>SUM($D$8:D548)</f>
        <v>52832699.080000021</v>
      </c>
      <c r="G548" s="6">
        <f t="shared" si="108"/>
        <v>100000</v>
      </c>
      <c r="H548" s="23">
        <f t="shared" si="109"/>
        <v>0.32072374999999986</v>
      </c>
      <c r="I548" s="31">
        <f t="shared" si="104"/>
        <v>1.0022236846666666</v>
      </c>
      <c r="J548" s="16">
        <f t="shared" si="110"/>
        <v>684.26085362433196</v>
      </c>
      <c r="K548" s="24" t="s">
        <v>553</v>
      </c>
      <c r="L548" s="25">
        <f t="shared" si="100"/>
        <v>63310</v>
      </c>
      <c r="M548" s="26">
        <f t="shared" si="101"/>
        <v>0</v>
      </c>
      <c r="N548" s="27">
        <f t="shared" si="102"/>
        <v>0</v>
      </c>
      <c r="O548" s="27">
        <f t="shared" si="103"/>
        <v>0</v>
      </c>
    </row>
    <row r="549" spans="1:15" ht="13.2" x14ac:dyDescent="0.25">
      <c r="A549" s="13" t="s">
        <v>544</v>
      </c>
      <c r="B549" s="17">
        <f t="shared" si="105"/>
        <v>62488</v>
      </c>
      <c r="C549" s="5">
        <f>125</f>
        <v>125</v>
      </c>
      <c r="D549" s="6">
        <f t="shared" si="106"/>
        <v>144284.07999999996</v>
      </c>
      <c r="E549" s="6">
        <f t="shared" si="107"/>
        <v>1.2013256666666663</v>
      </c>
      <c r="F549" s="6">
        <f>SUM($D$8:D549)</f>
        <v>52976983.160000019</v>
      </c>
      <c r="G549" s="6">
        <f t="shared" si="108"/>
        <v>100000</v>
      </c>
      <c r="H549" s="23">
        <f t="shared" si="109"/>
        <v>0.32142039999999972</v>
      </c>
      <c r="I549" s="31">
        <f t="shared" si="104"/>
        <v>1.0022285147733334</v>
      </c>
      <c r="J549" s="16">
        <f t="shared" si="110"/>
        <v>685.03444924792132</v>
      </c>
      <c r="K549" s="24" t="s">
        <v>544</v>
      </c>
      <c r="L549" s="25">
        <f t="shared" si="100"/>
        <v>63341</v>
      </c>
      <c r="M549" s="26">
        <f t="shared" si="101"/>
        <v>0</v>
      </c>
      <c r="N549" s="27">
        <f t="shared" si="102"/>
        <v>0</v>
      </c>
      <c r="O549" s="27">
        <f t="shared" si="103"/>
        <v>0</v>
      </c>
    </row>
    <row r="550" spans="1:15" ht="13.2" x14ac:dyDescent="0.25">
      <c r="A550" s="13" t="s">
        <v>545</v>
      </c>
      <c r="B550" s="17">
        <f t="shared" si="105"/>
        <v>62517</v>
      </c>
      <c r="C550" s="5">
        <f>125</f>
        <v>125</v>
      </c>
      <c r="D550" s="6">
        <f t="shared" si="106"/>
        <v>144409.07999999996</v>
      </c>
      <c r="E550" s="6">
        <f t="shared" si="107"/>
        <v>2.4037624444444434</v>
      </c>
      <c r="F550" s="6">
        <f>SUM($D$8:D550)</f>
        <v>53121392.240000017</v>
      </c>
      <c r="G550" s="6">
        <f t="shared" si="108"/>
        <v>100000</v>
      </c>
      <c r="H550" s="23">
        <f t="shared" si="109"/>
        <v>0.32204539999999982</v>
      </c>
      <c r="I550" s="31">
        <f t="shared" si="104"/>
        <v>1.0022328481066667</v>
      </c>
      <c r="J550" s="16">
        <f t="shared" si="110"/>
        <v>685.80593777927095</v>
      </c>
      <c r="K550" s="24" t="s">
        <v>545</v>
      </c>
      <c r="L550" s="25">
        <f t="shared" si="100"/>
        <v>63371</v>
      </c>
      <c r="M550" s="26">
        <f t="shared" si="101"/>
        <v>0</v>
      </c>
      <c r="N550" s="27">
        <f t="shared" si="102"/>
        <v>0</v>
      </c>
      <c r="O550" s="27">
        <f t="shared" si="103"/>
        <v>0</v>
      </c>
    </row>
    <row r="551" spans="1:15" ht="13.2" x14ac:dyDescent="0.25">
      <c r="A551" s="13" t="s">
        <v>544</v>
      </c>
      <c r="B551" s="17">
        <f t="shared" si="105"/>
        <v>62547</v>
      </c>
      <c r="C551" s="5">
        <f>125</f>
        <v>125</v>
      </c>
      <c r="D551" s="6">
        <f t="shared" si="106"/>
        <v>144534.07999999996</v>
      </c>
      <c r="E551" s="6">
        <f t="shared" si="107"/>
        <v>3.6071714444444432</v>
      </c>
      <c r="F551" s="6">
        <f>SUM($D$8:D551)</f>
        <v>53265926.320000015</v>
      </c>
      <c r="G551" s="6">
        <f t="shared" si="108"/>
        <v>100000</v>
      </c>
      <c r="H551" s="23">
        <f t="shared" si="109"/>
        <v>0.3226703999999998</v>
      </c>
      <c r="I551" s="31">
        <f t="shared" si="104"/>
        <v>1.00223718144</v>
      </c>
      <c r="J551" s="16">
        <f t="shared" si="110"/>
        <v>686.57566362822718</v>
      </c>
      <c r="K551" s="24" t="s">
        <v>544</v>
      </c>
      <c r="L551" s="25">
        <f t="shared" si="100"/>
        <v>63402</v>
      </c>
      <c r="M551" s="26">
        <f t="shared" si="101"/>
        <v>0</v>
      </c>
      <c r="N551" s="27">
        <f t="shared" si="102"/>
        <v>0</v>
      </c>
      <c r="O551" s="27">
        <f t="shared" si="103"/>
        <v>0</v>
      </c>
    </row>
    <row r="552" spans="1:15" ht="13.2" x14ac:dyDescent="0.25">
      <c r="A552" s="13" t="s">
        <v>545</v>
      </c>
      <c r="B552" s="17">
        <f t="shared" si="105"/>
        <v>62578</v>
      </c>
      <c r="C552" s="5">
        <f>125</f>
        <v>125</v>
      </c>
      <c r="D552" s="6">
        <f t="shared" si="106"/>
        <v>144659.07999999996</v>
      </c>
      <c r="E552" s="6">
        <f t="shared" si="107"/>
        <v>4.8116221111111095</v>
      </c>
      <c r="F552" s="6">
        <f>SUM($D$8:D552)</f>
        <v>53410585.400000013</v>
      </c>
      <c r="G552" s="6">
        <f t="shared" si="108"/>
        <v>100000</v>
      </c>
      <c r="H552" s="23">
        <f t="shared" si="109"/>
        <v>0.32329539999999979</v>
      </c>
      <c r="I552" s="31">
        <f t="shared" si="104"/>
        <v>1.0022415147733332</v>
      </c>
      <c r="J552" s="16">
        <f t="shared" si="110"/>
        <v>687.34363201762562</v>
      </c>
      <c r="K552" s="24" t="s">
        <v>545</v>
      </c>
      <c r="L552" s="25">
        <f t="shared" si="100"/>
        <v>63433</v>
      </c>
      <c r="M552" s="26">
        <f t="shared" si="101"/>
        <v>0</v>
      </c>
      <c r="N552" s="27">
        <f t="shared" si="102"/>
        <v>0</v>
      </c>
      <c r="O552" s="27">
        <f t="shared" si="103"/>
        <v>0</v>
      </c>
    </row>
    <row r="553" spans="1:15" ht="13.2" x14ac:dyDescent="0.25">
      <c r="A553" s="13" t="s">
        <v>554</v>
      </c>
      <c r="B553" s="17">
        <f t="shared" si="105"/>
        <v>62608</v>
      </c>
      <c r="C553" s="5">
        <f>125</f>
        <v>125</v>
      </c>
      <c r="D553" s="6">
        <f t="shared" si="106"/>
        <v>144784.07999999996</v>
      </c>
      <c r="E553" s="6">
        <f t="shared" si="107"/>
        <v>6.0171144444444424</v>
      </c>
      <c r="F553" s="6">
        <f>SUM($D$8:D553)</f>
        <v>53555369.480000012</v>
      </c>
      <c r="G553" s="6">
        <f t="shared" si="108"/>
        <v>100000</v>
      </c>
      <c r="H553" s="23">
        <f t="shared" si="109"/>
        <v>0.32392039999999978</v>
      </c>
      <c r="I553" s="31">
        <f t="shared" si="104"/>
        <v>1.0022458481066667</v>
      </c>
      <c r="J553" s="16">
        <f t="shared" si="110"/>
        <v>688.10984815170934</v>
      </c>
      <c r="K553" s="24" t="s">
        <v>554</v>
      </c>
      <c r="L553" s="25">
        <f t="shared" si="100"/>
        <v>63463</v>
      </c>
      <c r="M553" s="26">
        <f t="shared" si="101"/>
        <v>0</v>
      </c>
      <c r="N553" s="27">
        <f t="shared" si="102"/>
        <v>0</v>
      </c>
      <c r="O553" s="27">
        <f t="shared" si="103"/>
        <v>0</v>
      </c>
    </row>
    <row r="554" spans="1:15" ht="13.2" x14ac:dyDescent="0.25">
      <c r="A554" s="13" t="s">
        <v>555</v>
      </c>
      <c r="B554" s="17">
        <f t="shared" si="105"/>
        <v>62639</v>
      </c>
      <c r="C554" s="5">
        <f>125</f>
        <v>125</v>
      </c>
      <c r="D554" s="6">
        <f t="shared" si="106"/>
        <v>144909.07999999996</v>
      </c>
      <c r="E554" s="6">
        <f t="shared" si="107"/>
        <v>7.223648444444442</v>
      </c>
      <c r="F554" s="6">
        <f>SUM($D$8:D554)</f>
        <v>53700278.56000001</v>
      </c>
      <c r="G554" s="6">
        <f t="shared" si="108"/>
        <v>100000</v>
      </c>
      <c r="H554" s="23">
        <f t="shared" si="109"/>
        <v>0.32454539999999976</v>
      </c>
      <c r="I554" s="31">
        <f t="shared" si="104"/>
        <v>1.00225018144</v>
      </c>
      <c r="J554" s="16">
        <f t="shared" si="110"/>
        <v>688.87431721620408</v>
      </c>
      <c r="K554" s="24" t="s">
        <v>555</v>
      </c>
      <c r="L554" s="25">
        <f t="shared" si="100"/>
        <v>63494</v>
      </c>
      <c r="M554" s="26">
        <f t="shared" si="101"/>
        <v>0</v>
      </c>
      <c r="N554" s="27">
        <f t="shared" si="102"/>
        <v>0</v>
      </c>
      <c r="O554" s="27">
        <f t="shared" si="103"/>
        <v>0</v>
      </c>
    </row>
    <row r="555" spans="1:15" ht="13.2" x14ac:dyDescent="0.25">
      <c r="A555" s="13" t="s">
        <v>556</v>
      </c>
      <c r="B555" s="17">
        <f t="shared" si="105"/>
        <v>62669</v>
      </c>
      <c r="C555" s="5">
        <f>125</f>
        <v>125</v>
      </c>
      <c r="D555" s="6">
        <f t="shared" si="106"/>
        <v>145034.07999999996</v>
      </c>
      <c r="E555" s="6">
        <f t="shared" si="107"/>
        <v>8.4312241111111081</v>
      </c>
      <c r="F555" s="6">
        <f>SUM($D$8:D555)</f>
        <v>53845312.640000008</v>
      </c>
      <c r="G555" s="6">
        <f t="shared" si="108"/>
        <v>100000</v>
      </c>
      <c r="H555" s="23">
        <f t="shared" si="109"/>
        <v>0.32517039999999975</v>
      </c>
      <c r="I555" s="31">
        <f t="shared" si="104"/>
        <v>1.0022545147733333</v>
      </c>
      <c r="J555" s="16">
        <f t="shared" si="110"/>
        <v>689.63704437839408</v>
      </c>
      <c r="K555" s="24" t="s">
        <v>556</v>
      </c>
      <c r="L555" s="25">
        <f t="shared" si="100"/>
        <v>63524</v>
      </c>
      <c r="M555" s="26">
        <f t="shared" si="101"/>
        <v>0</v>
      </c>
      <c r="N555" s="27">
        <f t="shared" si="102"/>
        <v>0</v>
      </c>
      <c r="O555" s="27">
        <f t="shared" si="103"/>
        <v>0</v>
      </c>
    </row>
    <row r="556" spans="1:15" ht="13.2" x14ac:dyDescent="0.25">
      <c r="A556" s="13" t="s">
        <v>557</v>
      </c>
      <c r="B556" s="17">
        <f t="shared" si="105"/>
        <v>62700</v>
      </c>
      <c r="C556" s="5">
        <f>125</f>
        <v>125</v>
      </c>
      <c r="D556" s="6">
        <f t="shared" si="106"/>
        <v>145159.07999999996</v>
      </c>
      <c r="E556" s="6">
        <f t="shared" si="107"/>
        <v>9.6398414444444409</v>
      </c>
      <c r="F556" s="6">
        <f>SUM($D$8:D556)</f>
        <v>53990471.720000006</v>
      </c>
      <c r="G556" s="6">
        <f t="shared" si="108"/>
        <v>100000</v>
      </c>
      <c r="H556" s="23">
        <f t="shared" si="109"/>
        <v>0.32579539999999974</v>
      </c>
      <c r="I556" s="31">
        <f t="shared" si="104"/>
        <v>1.0022588481066668</v>
      </c>
      <c r="J556" s="16">
        <f t="shared" si="110"/>
        <v>690.3980347871975</v>
      </c>
      <c r="K556" s="24" t="s">
        <v>557</v>
      </c>
      <c r="L556" s="25">
        <f t="shared" si="100"/>
        <v>63555</v>
      </c>
      <c r="M556" s="26">
        <f t="shared" si="101"/>
        <v>0</v>
      </c>
      <c r="N556" s="27">
        <f t="shared" si="102"/>
        <v>0</v>
      </c>
      <c r="O556" s="27">
        <f t="shared" si="103"/>
        <v>0</v>
      </c>
    </row>
    <row r="557" spans="1:15" ht="13.2" x14ac:dyDescent="0.25">
      <c r="A557" s="13" t="s">
        <v>544</v>
      </c>
      <c r="B557" s="17">
        <f t="shared" si="105"/>
        <v>62731</v>
      </c>
      <c r="C557" s="5">
        <f>125</f>
        <v>125</v>
      </c>
      <c r="D557" s="6">
        <f t="shared" si="106"/>
        <v>145284.07999999996</v>
      </c>
      <c r="E557" s="6">
        <f t="shared" si="107"/>
        <v>10.849500444444441</v>
      </c>
      <c r="F557" s="6">
        <f>SUM($D$8:D557)</f>
        <v>54135755.800000004</v>
      </c>
      <c r="G557" s="6">
        <f t="shared" si="108"/>
        <v>100000</v>
      </c>
      <c r="H557" s="23">
        <f t="shared" si="109"/>
        <v>0.32642039999999972</v>
      </c>
      <c r="I557" s="31">
        <f t="shared" si="104"/>
        <v>1.00226318144</v>
      </c>
      <c r="J557" s="16">
        <f t="shared" si="110"/>
        <v>691.15729357323983</v>
      </c>
      <c r="K557" s="24" t="s">
        <v>544</v>
      </c>
      <c r="L557" s="25">
        <f t="shared" si="100"/>
        <v>63586</v>
      </c>
      <c r="M557" s="26">
        <f t="shared" si="101"/>
        <v>0</v>
      </c>
      <c r="N557" s="27">
        <f t="shared" si="102"/>
        <v>0</v>
      </c>
      <c r="O557" s="27">
        <f t="shared" si="103"/>
        <v>0</v>
      </c>
    </row>
    <row r="558" spans="1:15" ht="13.2" x14ac:dyDescent="0.25">
      <c r="A558" s="13" t="s">
        <v>545</v>
      </c>
      <c r="B558" s="17">
        <f t="shared" si="105"/>
        <v>62761</v>
      </c>
      <c r="C558" s="5">
        <f>125</f>
        <v>125</v>
      </c>
      <c r="D558" s="6">
        <f t="shared" si="106"/>
        <v>145409.07999999996</v>
      </c>
      <c r="E558" s="6">
        <f t="shared" si="107"/>
        <v>12.060201111111107</v>
      </c>
      <c r="F558" s="6">
        <f>SUM($D$8:D558)</f>
        <v>54281164.880000003</v>
      </c>
      <c r="G558" s="6">
        <f t="shared" si="108"/>
        <v>100000</v>
      </c>
      <c r="H558" s="23">
        <f t="shared" si="109"/>
        <v>0.32704539999999982</v>
      </c>
      <c r="I558" s="31">
        <f t="shared" si="104"/>
        <v>1.0022675147733333</v>
      </c>
      <c r="J558" s="16">
        <f t="shared" si="110"/>
        <v>691.91482584892935</v>
      </c>
      <c r="K558" s="24" t="s">
        <v>545</v>
      </c>
      <c r="L558" s="25">
        <f t="shared" si="100"/>
        <v>63614</v>
      </c>
      <c r="M558" s="26">
        <f t="shared" si="101"/>
        <v>0</v>
      </c>
      <c r="N558" s="27">
        <f t="shared" si="102"/>
        <v>0</v>
      </c>
      <c r="O558" s="27">
        <f t="shared" si="103"/>
        <v>0</v>
      </c>
    </row>
    <row r="559" spans="1:15" ht="13.2" x14ac:dyDescent="0.25">
      <c r="A559" s="13" t="s">
        <v>544</v>
      </c>
      <c r="B559" s="17">
        <f t="shared" si="105"/>
        <v>62792</v>
      </c>
      <c r="C559" s="5">
        <f>125</f>
        <v>125</v>
      </c>
      <c r="D559" s="6">
        <f t="shared" si="106"/>
        <v>145534.07999999996</v>
      </c>
      <c r="E559" s="6">
        <f t="shared" si="107"/>
        <v>13.271943444444441</v>
      </c>
      <c r="F559" s="6">
        <f>SUM($D$8:D559)</f>
        <v>54426698.960000001</v>
      </c>
      <c r="G559" s="6">
        <f t="shared" si="108"/>
        <v>100000</v>
      </c>
      <c r="H559" s="23">
        <f t="shared" si="109"/>
        <v>0.32767039999999981</v>
      </c>
      <c r="I559" s="31">
        <f t="shared" si="104"/>
        <v>1.0022718481066666</v>
      </c>
      <c r="J559" s="16">
        <f t="shared" si="110"/>
        <v>692.67063670853099</v>
      </c>
      <c r="K559" s="24" t="s">
        <v>544</v>
      </c>
      <c r="L559" s="25">
        <f t="shared" si="100"/>
        <v>63645</v>
      </c>
      <c r="M559" s="26">
        <f t="shared" si="101"/>
        <v>0</v>
      </c>
      <c r="N559" s="27">
        <f t="shared" si="102"/>
        <v>0</v>
      </c>
      <c r="O559" s="27">
        <f t="shared" si="103"/>
        <v>0</v>
      </c>
    </row>
    <row r="560" spans="1:15" ht="13.2" x14ac:dyDescent="0.25">
      <c r="A560" s="13" t="s">
        <v>545</v>
      </c>
      <c r="B560" s="17">
        <f t="shared" si="105"/>
        <v>62822</v>
      </c>
      <c r="C560" s="5">
        <f>125</f>
        <v>125</v>
      </c>
      <c r="D560" s="6">
        <f t="shared" si="106"/>
        <v>145659.07999999996</v>
      </c>
      <c r="E560" s="6">
        <f t="shared" si="107"/>
        <v>14.48472744444444</v>
      </c>
      <c r="F560" s="6">
        <f>SUM($D$8:D560)</f>
        <v>54572358.039999999</v>
      </c>
      <c r="G560" s="6">
        <f t="shared" si="108"/>
        <v>100000</v>
      </c>
      <c r="H560" s="23">
        <f t="shared" si="109"/>
        <v>0.32829539999999979</v>
      </c>
      <c r="I560" s="31">
        <f t="shared" si="104"/>
        <v>1.0022761814400001</v>
      </c>
      <c r="J560" s="16">
        <f t="shared" si="110"/>
        <v>693.42473122823981</v>
      </c>
      <c r="K560" s="24" t="s">
        <v>545</v>
      </c>
      <c r="L560" s="25">
        <f t="shared" si="100"/>
        <v>63675</v>
      </c>
      <c r="M560" s="26">
        <f t="shared" si="101"/>
        <v>0</v>
      </c>
      <c r="N560" s="27">
        <f t="shared" si="102"/>
        <v>0</v>
      </c>
      <c r="O560" s="27">
        <f t="shared" si="103"/>
        <v>0</v>
      </c>
    </row>
    <row r="561" spans="1:15" ht="13.2" x14ac:dyDescent="0.25">
      <c r="A561" s="13" t="s">
        <v>558</v>
      </c>
      <c r="B561" s="17">
        <f t="shared" si="105"/>
        <v>62853</v>
      </c>
      <c r="C561" s="5">
        <f>125</f>
        <v>125</v>
      </c>
      <c r="D561" s="6">
        <f t="shared" si="106"/>
        <v>145798.55999999997</v>
      </c>
      <c r="E561" s="6">
        <f t="shared" si="107"/>
        <v>1.2139463333333333</v>
      </c>
      <c r="F561" s="6">
        <f>SUM($D$8:D561)</f>
        <v>54718156.600000001</v>
      </c>
      <c r="G561" s="6">
        <f t="shared" si="108"/>
        <v>100000</v>
      </c>
      <c r="H561" s="23">
        <f t="shared" si="109"/>
        <v>0.32899279999999986</v>
      </c>
      <c r="I561" s="31">
        <f t="shared" si="104"/>
        <v>1.0022810167466667</v>
      </c>
      <c r="J561" s="16">
        <f t="shared" si="110"/>
        <v>694.17753644748927</v>
      </c>
      <c r="K561" s="24" t="s">
        <v>558</v>
      </c>
      <c r="L561" s="25">
        <f t="shared" si="100"/>
        <v>63706</v>
      </c>
      <c r="M561" s="26">
        <f t="shared" si="101"/>
        <v>0</v>
      </c>
      <c r="N561" s="27">
        <f t="shared" si="102"/>
        <v>0</v>
      </c>
      <c r="O561" s="27">
        <f t="shared" si="103"/>
        <v>0</v>
      </c>
    </row>
    <row r="562" spans="1:15" ht="13.2" x14ac:dyDescent="0.25">
      <c r="A562" s="13" t="s">
        <v>559</v>
      </c>
      <c r="B562" s="17">
        <f t="shared" si="105"/>
        <v>62882</v>
      </c>
      <c r="C562" s="5">
        <f>125</f>
        <v>125</v>
      </c>
      <c r="D562" s="6">
        <f t="shared" si="106"/>
        <v>145923.55999999997</v>
      </c>
      <c r="E562" s="6">
        <f t="shared" si="107"/>
        <v>2.4290037777777775</v>
      </c>
      <c r="F562" s="6">
        <f>SUM($D$8:D562)</f>
        <v>54864080.160000004</v>
      </c>
      <c r="G562" s="6">
        <f t="shared" si="108"/>
        <v>100000</v>
      </c>
      <c r="H562" s="23">
        <f t="shared" si="109"/>
        <v>0.32961779999999985</v>
      </c>
      <c r="I562" s="31">
        <f t="shared" si="104"/>
        <v>1.00228535008</v>
      </c>
      <c r="J562" s="16">
        <f t="shared" si="110"/>
        <v>694.92828766828029</v>
      </c>
      <c r="K562" s="24" t="s">
        <v>559</v>
      </c>
      <c r="L562" s="25">
        <f t="shared" si="100"/>
        <v>63736</v>
      </c>
      <c r="M562" s="26">
        <f t="shared" si="101"/>
        <v>0</v>
      </c>
      <c r="N562" s="27">
        <f t="shared" si="102"/>
        <v>0</v>
      </c>
      <c r="O562" s="27">
        <f t="shared" si="103"/>
        <v>0</v>
      </c>
    </row>
    <row r="563" spans="1:15" ht="13.2" x14ac:dyDescent="0.25">
      <c r="A563" s="13" t="s">
        <v>560</v>
      </c>
      <c r="B563" s="17">
        <f t="shared" si="105"/>
        <v>62913</v>
      </c>
      <c r="C563" s="5">
        <f>125</f>
        <v>125</v>
      </c>
      <c r="D563" s="6">
        <f t="shared" si="106"/>
        <v>146048.55999999997</v>
      </c>
      <c r="E563" s="6">
        <f t="shared" si="107"/>
        <v>3.6450334444444437</v>
      </c>
      <c r="F563" s="6">
        <f>SUM($D$8:D563)</f>
        <v>55010128.720000006</v>
      </c>
      <c r="G563" s="6">
        <f t="shared" si="108"/>
        <v>100000</v>
      </c>
      <c r="H563" s="23">
        <f t="shared" si="109"/>
        <v>0.33024279999999984</v>
      </c>
      <c r="I563" s="31">
        <f t="shared" si="104"/>
        <v>1.0022896834133332</v>
      </c>
      <c r="J563" s="16">
        <f t="shared" si="110"/>
        <v>695.67733720595675</v>
      </c>
      <c r="K563" s="24" t="s">
        <v>560</v>
      </c>
      <c r="L563" s="25">
        <f t="shared" si="100"/>
        <v>63767</v>
      </c>
      <c r="M563" s="26">
        <f t="shared" si="101"/>
        <v>0</v>
      </c>
      <c r="N563" s="27">
        <f t="shared" si="102"/>
        <v>0</v>
      </c>
      <c r="O563" s="27">
        <f t="shared" si="103"/>
        <v>0</v>
      </c>
    </row>
    <row r="564" spans="1:15" ht="13.2" x14ac:dyDescent="0.25">
      <c r="A564" s="13" t="s">
        <v>561</v>
      </c>
      <c r="B564" s="17">
        <f t="shared" si="105"/>
        <v>62944</v>
      </c>
      <c r="C564" s="5">
        <f>125</f>
        <v>125</v>
      </c>
      <c r="D564" s="6">
        <f t="shared" si="106"/>
        <v>146173.55999999997</v>
      </c>
      <c r="E564" s="6">
        <f t="shared" si="107"/>
        <v>4.8621047777777768</v>
      </c>
      <c r="F564" s="6">
        <f>SUM($D$8:D564)</f>
        <v>55156302.280000009</v>
      </c>
      <c r="G564" s="6">
        <f t="shared" si="108"/>
        <v>100000</v>
      </c>
      <c r="H564" s="23">
        <f t="shared" si="109"/>
        <v>0.33086779999999982</v>
      </c>
      <c r="I564" s="31">
        <f t="shared" si="104"/>
        <v>1.0022940167466667</v>
      </c>
      <c r="J564" s="16">
        <f t="shared" si="110"/>
        <v>696.42469006784052</v>
      </c>
      <c r="K564" s="24" t="s">
        <v>561</v>
      </c>
      <c r="L564" s="25">
        <f t="shared" si="100"/>
        <v>63798</v>
      </c>
      <c r="M564" s="26">
        <f t="shared" si="101"/>
        <v>0</v>
      </c>
      <c r="N564" s="27">
        <f t="shared" si="102"/>
        <v>0</v>
      </c>
      <c r="O564" s="27">
        <f t="shared" si="103"/>
        <v>0</v>
      </c>
    </row>
    <row r="565" spans="1:15" ht="13.2" x14ac:dyDescent="0.25">
      <c r="A565" s="13" t="s">
        <v>544</v>
      </c>
      <c r="B565" s="17">
        <f t="shared" si="105"/>
        <v>62974</v>
      </c>
      <c r="C565" s="5">
        <f>125</f>
        <v>125</v>
      </c>
      <c r="D565" s="6">
        <f t="shared" si="106"/>
        <v>146298.55999999997</v>
      </c>
      <c r="E565" s="6">
        <f t="shared" si="107"/>
        <v>6.0802177777777766</v>
      </c>
      <c r="F565" s="6">
        <f>SUM($D$8:D565)</f>
        <v>55302600.840000011</v>
      </c>
      <c r="G565" s="6">
        <f t="shared" si="108"/>
        <v>100000</v>
      </c>
      <c r="H565" s="23">
        <f t="shared" si="109"/>
        <v>0.33149279999999981</v>
      </c>
      <c r="I565" s="31">
        <f t="shared" si="104"/>
        <v>1.00229835008</v>
      </c>
      <c r="J565" s="16">
        <f t="shared" si="110"/>
        <v>697.17035124352947</v>
      </c>
      <c r="K565" s="24" t="s">
        <v>544</v>
      </c>
      <c r="L565" s="25">
        <f t="shared" si="100"/>
        <v>63828</v>
      </c>
      <c r="M565" s="26">
        <f t="shared" si="101"/>
        <v>0</v>
      </c>
      <c r="N565" s="27">
        <f t="shared" si="102"/>
        <v>0</v>
      </c>
      <c r="O565" s="27">
        <f t="shared" si="103"/>
        <v>0</v>
      </c>
    </row>
    <row r="566" spans="1:15" ht="13.2" x14ac:dyDescent="0.25">
      <c r="A566" s="13" t="s">
        <v>545</v>
      </c>
      <c r="B566" s="17">
        <f t="shared" si="105"/>
        <v>63005</v>
      </c>
      <c r="C566" s="5">
        <f>125</f>
        <v>125</v>
      </c>
      <c r="D566" s="6">
        <f t="shared" si="106"/>
        <v>146423.55999999997</v>
      </c>
      <c r="E566" s="6">
        <f t="shared" si="107"/>
        <v>7.299372444444443</v>
      </c>
      <c r="F566" s="6">
        <f>SUM($D$8:D566)</f>
        <v>55449024.400000013</v>
      </c>
      <c r="G566" s="6">
        <f t="shared" si="108"/>
        <v>100000</v>
      </c>
      <c r="H566" s="23">
        <f t="shared" si="109"/>
        <v>0.3321177999999998</v>
      </c>
      <c r="I566" s="31">
        <f t="shared" si="104"/>
        <v>1.0023026834133333</v>
      </c>
      <c r="J566" s="16">
        <f t="shared" si="110"/>
        <v>697.91432570497238</v>
      </c>
      <c r="K566" s="24" t="s">
        <v>545</v>
      </c>
      <c r="L566" s="25">
        <f t="shared" si="100"/>
        <v>63859</v>
      </c>
      <c r="M566" s="26">
        <f t="shared" si="101"/>
        <v>0</v>
      </c>
      <c r="N566" s="27">
        <f t="shared" si="102"/>
        <v>0</v>
      </c>
      <c r="O566" s="27">
        <f t="shared" si="103"/>
        <v>0</v>
      </c>
    </row>
    <row r="567" spans="1:15" ht="13.2" x14ac:dyDescent="0.25">
      <c r="A567" s="13" t="s">
        <v>544</v>
      </c>
      <c r="B567" s="17">
        <f t="shared" si="105"/>
        <v>63035</v>
      </c>
      <c r="C567" s="5">
        <f>125</f>
        <v>125</v>
      </c>
      <c r="D567" s="6">
        <f t="shared" si="106"/>
        <v>146548.55999999997</v>
      </c>
      <c r="E567" s="6">
        <f t="shared" si="107"/>
        <v>8.519568777777776</v>
      </c>
      <c r="F567" s="6">
        <f>SUM($D$8:D567)</f>
        <v>55595572.960000016</v>
      </c>
      <c r="G567" s="6">
        <f t="shared" si="108"/>
        <v>100000</v>
      </c>
      <c r="H567" s="23">
        <f t="shared" si="109"/>
        <v>0.33274279999999978</v>
      </c>
      <c r="I567" s="31">
        <f t="shared" si="104"/>
        <v>1.0023070167466666</v>
      </c>
      <c r="J567" s="16">
        <f t="shared" si="110"/>
        <v>698.65661840653831</v>
      </c>
      <c r="K567" s="24" t="s">
        <v>544</v>
      </c>
      <c r="L567" s="25">
        <f t="shared" si="100"/>
        <v>63889</v>
      </c>
      <c r="M567" s="26">
        <f t="shared" si="101"/>
        <v>0</v>
      </c>
      <c r="N567" s="27">
        <f t="shared" si="102"/>
        <v>0</v>
      </c>
      <c r="O567" s="27">
        <f t="shared" si="103"/>
        <v>0</v>
      </c>
    </row>
    <row r="568" spans="1:15" ht="13.2" x14ac:dyDescent="0.25">
      <c r="A568" s="13" t="s">
        <v>545</v>
      </c>
      <c r="B568" s="17">
        <f t="shared" si="105"/>
        <v>63066</v>
      </c>
      <c r="C568" s="5">
        <f>125</f>
        <v>125</v>
      </c>
      <c r="D568" s="6">
        <f t="shared" si="106"/>
        <v>146673.55999999997</v>
      </c>
      <c r="E568" s="6">
        <f t="shared" si="107"/>
        <v>9.7408067777777756</v>
      </c>
      <c r="F568" s="6">
        <f>SUM($D$8:D568)</f>
        <v>55742246.520000018</v>
      </c>
      <c r="G568" s="6">
        <f t="shared" si="108"/>
        <v>100000</v>
      </c>
      <c r="H568" s="23">
        <f t="shared" si="109"/>
        <v>0.33336779999999977</v>
      </c>
      <c r="I568" s="31">
        <f t="shared" si="104"/>
        <v>1.0023113500800001</v>
      </c>
      <c r="J568" s="16">
        <f t="shared" si="110"/>
        <v>699.39723428508876</v>
      </c>
      <c r="K568" s="24" t="s">
        <v>545</v>
      </c>
      <c r="L568" s="25">
        <f t="shared" si="100"/>
        <v>63920</v>
      </c>
      <c r="M568" s="26">
        <f t="shared" si="101"/>
        <v>0</v>
      </c>
      <c r="N568" s="27">
        <f t="shared" si="102"/>
        <v>0</v>
      </c>
      <c r="O568" s="27">
        <f t="shared" si="103"/>
        <v>0</v>
      </c>
    </row>
    <row r="569" spans="1:15" ht="13.2" x14ac:dyDescent="0.25">
      <c r="A569" s="13" t="s">
        <v>562</v>
      </c>
      <c r="B569" s="17">
        <f t="shared" si="105"/>
        <v>63097</v>
      </c>
      <c r="C569" s="5">
        <f>125</f>
        <v>125</v>
      </c>
      <c r="D569" s="6">
        <f t="shared" si="106"/>
        <v>146798.55999999997</v>
      </c>
      <c r="E569" s="6">
        <f t="shared" si="107"/>
        <v>10.963086444444443</v>
      </c>
      <c r="F569" s="6">
        <f>SUM($D$8:D569)</f>
        <v>55889045.080000021</v>
      </c>
      <c r="G569" s="6">
        <f t="shared" si="108"/>
        <v>100000</v>
      </c>
      <c r="H569" s="23">
        <f t="shared" si="109"/>
        <v>0.33399279999999987</v>
      </c>
      <c r="I569" s="31">
        <f t="shared" si="104"/>
        <v>1.0023156834133333</v>
      </c>
      <c r="J569" s="16">
        <f t="shared" si="110"/>
        <v>700.13617826004759</v>
      </c>
      <c r="K569" s="24" t="s">
        <v>562</v>
      </c>
      <c r="L569" s="25">
        <f t="shared" si="100"/>
        <v>63951</v>
      </c>
      <c r="M569" s="26">
        <f t="shared" si="101"/>
        <v>0</v>
      </c>
      <c r="N569" s="27">
        <f t="shared" si="102"/>
        <v>0</v>
      </c>
      <c r="O569" s="27">
        <f t="shared" si="103"/>
        <v>0</v>
      </c>
    </row>
    <row r="570" spans="1:15" ht="13.2" x14ac:dyDescent="0.25">
      <c r="A570" s="13" t="s">
        <v>563</v>
      </c>
      <c r="B570" s="17">
        <f t="shared" si="105"/>
        <v>63127</v>
      </c>
      <c r="C570" s="5">
        <f>125</f>
        <v>125</v>
      </c>
      <c r="D570" s="6">
        <f t="shared" si="106"/>
        <v>146923.55999999997</v>
      </c>
      <c r="E570" s="6">
        <f t="shared" si="107"/>
        <v>12.186407777777776</v>
      </c>
      <c r="F570" s="6">
        <f>SUM($D$8:D570)</f>
        <v>56035968.640000023</v>
      </c>
      <c r="G570" s="6">
        <f t="shared" si="108"/>
        <v>100000</v>
      </c>
      <c r="H570" s="23">
        <f t="shared" si="109"/>
        <v>0.33461779999999985</v>
      </c>
      <c r="I570" s="31">
        <f t="shared" si="104"/>
        <v>1.0023200167466666</v>
      </c>
      <c r="J570" s="16">
        <f t="shared" si="110"/>
        <v>700.87345523347301</v>
      </c>
      <c r="K570" s="24" t="s">
        <v>563</v>
      </c>
      <c r="L570" s="25">
        <f t="shared" si="100"/>
        <v>63979</v>
      </c>
      <c r="M570" s="26">
        <f t="shared" si="101"/>
        <v>0</v>
      </c>
      <c r="N570" s="27">
        <f t="shared" si="102"/>
        <v>0</v>
      </c>
      <c r="O570" s="27">
        <f t="shared" si="103"/>
        <v>0</v>
      </c>
    </row>
    <row r="571" spans="1:15" ht="13.2" x14ac:dyDescent="0.25">
      <c r="A571" s="13" t="s">
        <v>564</v>
      </c>
      <c r="B571" s="17">
        <f t="shared" si="105"/>
        <v>63158</v>
      </c>
      <c r="C571" s="5">
        <f>125</f>
        <v>125</v>
      </c>
      <c r="D571" s="6">
        <f t="shared" si="106"/>
        <v>147048.55999999997</v>
      </c>
      <c r="E571" s="6">
        <f t="shared" si="107"/>
        <v>13.410770777777776</v>
      </c>
      <c r="F571" s="6">
        <f>SUM($D$8:D571)</f>
        <v>56183017.200000025</v>
      </c>
      <c r="G571" s="6">
        <f t="shared" si="108"/>
        <v>100000</v>
      </c>
      <c r="H571" s="23">
        <f t="shared" si="109"/>
        <v>0.33524279999999984</v>
      </c>
      <c r="I571" s="31">
        <f t="shared" si="104"/>
        <v>1.0023243500800001</v>
      </c>
      <c r="J571" s="16">
        <f t="shared" si="110"/>
        <v>701.60907009012692</v>
      </c>
      <c r="K571" s="24" t="s">
        <v>564</v>
      </c>
      <c r="L571" s="25">
        <f t="shared" si="100"/>
        <v>64010</v>
      </c>
      <c r="M571" s="26">
        <f t="shared" si="101"/>
        <v>0</v>
      </c>
      <c r="N571" s="27">
        <f t="shared" si="102"/>
        <v>0</v>
      </c>
      <c r="O571" s="27">
        <f t="shared" si="103"/>
        <v>0</v>
      </c>
    </row>
    <row r="572" spans="1:15" ht="13.2" x14ac:dyDescent="0.25">
      <c r="A572" s="13" t="s">
        <v>565</v>
      </c>
      <c r="B572" s="17">
        <f t="shared" si="105"/>
        <v>63188</v>
      </c>
      <c r="C572" s="5">
        <f>125</f>
        <v>125</v>
      </c>
      <c r="D572" s="6">
        <f t="shared" si="106"/>
        <v>147173.55999999997</v>
      </c>
      <c r="E572" s="6">
        <f t="shared" si="107"/>
        <v>14.636175444444442</v>
      </c>
      <c r="F572" s="6">
        <f>SUM($D$8:D572)</f>
        <v>56330190.760000028</v>
      </c>
      <c r="G572" s="6">
        <f t="shared" si="108"/>
        <v>100000</v>
      </c>
      <c r="H572" s="23">
        <f t="shared" si="109"/>
        <v>0.33586779999999983</v>
      </c>
      <c r="I572" s="31">
        <f t="shared" si="104"/>
        <v>1.0023286834133334</v>
      </c>
      <c r="J572" s="16">
        <f t="shared" si="110"/>
        <v>702.34302769754458</v>
      </c>
      <c r="K572" s="24" t="s">
        <v>565</v>
      </c>
      <c r="L572" s="25">
        <f t="shared" si="100"/>
        <v>64040</v>
      </c>
      <c r="M572" s="26">
        <f t="shared" si="101"/>
        <v>0</v>
      </c>
      <c r="N572" s="27">
        <f t="shared" si="102"/>
        <v>0</v>
      </c>
      <c r="O572" s="27">
        <f t="shared" si="103"/>
        <v>0</v>
      </c>
    </row>
    <row r="573" spans="1:15" ht="13.2" x14ac:dyDescent="0.25">
      <c r="A573" s="13" t="s">
        <v>544</v>
      </c>
      <c r="B573" s="17">
        <f t="shared" si="105"/>
        <v>63219</v>
      </c>
      <c r="C573" s="5">
        <f>125</f>
        <v>125</v>
      </c>
      <c r="D573" s="6">
        <f t="shared" si="106"/>
        <v>147313.19999999998</v>
      </c>
      <c r="E573" s="6">
        <f t="shared" si="107"/>
        <v>1.2265683333333333</v>
      </c>
      <c r="F573" s="6">
        <f>SUM($D$8:D573)</f>
        <v>56477503.960000031</v>
      </c>
      <c r="G573" s="6">
        <f t="shared" si="108"/>
        <v>100000</v>
      </c>
      <c r="H573" s="23">
        <f t="shared" si="109"/>
        <v>0.33656599999999992</v>
      </c>
      <c r="I573" s="31">
        <f t="shared" si="104"/>
        <v>1.0023335242666667</v>
      </c>
      <c r="J573" s="16">
        <f t="shared" si="110"/>
        <v>703.07576126941342</v>
      </c>
      <c r="K573" s="24" t="s">
        <v>544</v>
      </c>
      <c r="L573" s="25">
        <f t="shared" si="100"/>
        <v>64071</v>
      </c>
      <c r="M573" s="26">
        <f t="shared" si="101"/>
        <v>0</v>
      </c>
      <c r="N573" s="27">
        <f t="shared" si="102"/>
        <v>0</v>
      </c>
      <c r="O573" s="27">
        <f t="shared" si="103"/>
        <v>0</v>
      </c>
    </row>
    <row r="574" spans="1:15" ht="13.2" x14ac:dyDescent="0.25">
      <c r="A574" s="13" t="s">
        <v>545</v>
      </c>
      <c r="B574" s="17">
        <f t="shared" si="105"/>
        <v>63248</v>
      </c>
      <c r="C574" s="5">
        <f>125</f>
        <v>125</v>
      </c>
      <c r="D574" s="6">
        <f t="shared" si="106"/>
        <v>147438.19999999998</v>
      </c>
      <c r="E574" s="6">
        <f t="shared" si="107"/>
        <v>2.4542477777777774</v>
      </c>
      <c r="F574" s="6">
        <f>SUM($D$8:D574)</f>
        <v>56624942.160000034</v>
      </c>
      <c r="G574" s="6">
        <f t="shared" si="108"/>
        <v>100000</v>
      </c>
      <c r="H574" s="23">
        <f t="shared" si="109"/>
        <v>0.33719099999999991</v>
      </c>
      <c r="I574" s="31">
        <f t="shared" si="104"/>
        <v>1.0023378575999999</v>
      </c>
      <c r="J574" s="16">
        <f t="shared" si="110"/>
        <v>703.80649119995826</v>
      </c>
      <c r="K574" s="24" t="s">
        <v>545</v>
      </c>
      <c r="L574" s="25">
        <f t="shared" si="100"/>
        <v>64101</v>
      </c>
      <c r="M574" s="26">
        <f t="shared" si="101"/>
        <v>0</v>
      </c>
      <c r="N574" s="27">
        <f t="shared" si="102"/>
        <v>0</v>
      </c>
      <c r="O574" s="27">
        <f t="shared" si="103"/>
        <v>0</v>
      </c>
    </row>
    <row r="575" spans="1:15" ht="13.2" x14ac:dyDescent="0.25">
      <c r="A575" s="13" t="s">
        <v>544</v>
      </c>
      <c r="B575" s="17">
        <f t="shared" si="105"/>
        <v>63278</v>
      </c>
      <c r="C575" s="5">
        <f>125</f>
        <v>125</v>
      </c>
      <c r="D575" s="6">
        <f t="shared" si="106"/>
        <v>147563.19999999998</v>
      </c>
      <c r="E575" s="6">
        <f t="shared" si="107"/>
        <v>3.6828994444444438</v>
      </c>
      <c r="F575" s="6">
        <f>SUM($D$8:D575)</f>
        <v>56772505.360000037</v>
      </c>
      <c r="G575" s="6">
        <f t="shared" si="108"/>
        <v>100000</v>
      </c>
      <c r="H575" s="23">
        <f t="shared" si="109"/>
        <v>0.33781599999999989</v>
      </c>
      <c r="I575" s="31">
        <f t="shared" si="104"/>
        <v>1.0023421909333334</v>
      </c>
      <c r="J575" s="16">
        <f t="shared" si="110"/>
        <v>704.53557793302673</v>
      </c>
      <c r="K575" s="24" t="s">
        <v>544</v>
      </c>
      <c r="L575" s="25">
        <f t="shared" si="100"/>
        <v>64132</v>
      </c>
      <c r="M575" s="26">
        <f t="shared" si="101"/>
        <v>0</v>
      </c>
      <c r="N575" s="27">
        <f t="shared" si="102"/>
        <v>0</v>
      </c>
      <c r="O575" s="27">
        <f t="shared" si="103"/>
        <v>0</v>
      </c>
    </row>
    <row r="576" spans="1:15" ht="13.2" x14ac:dyDescent="0.25">
      <c r="A576" s="13" t="s">
        <v>545</v>
      </c>
      <c r="B576" s="17">
        <f t="shared" si="105"/>
        <v>63309</v>
      </c>
      <c r="C576" s="5">
        <f>125</f>
        <v>125</v>
      </c>
      <c r="D576" s="6">
        <f t="shared" si="106"/>
        <v>147688.19999999998</v>
      </c>
      <c r="E576" s="6">
        <f t="shared" si="107"/>
        <v>4.9125927777777774</v>
      </c>
      <c r="F576" s="6">
        <f>SUM($D$8:D576)</f>
        <v>56920193.56000004</v>
      </c>
      <c r="G576" s="6">
        <f t="shared" si="108"/>
        <v>100000</v>
      </c>
      <c r="H576" s="23">
        <f t="shared" si="109"/>
        <v>0.33844099999999988</v>
      </c>
      <c r="I576" s="31">
        <f t="shared" si="104"/>
        <v>1.0023465242666667</v>
      </c>
      <c r="J576" s="16">
        <f t="shared" si="110"/>
        <v>705.26302627050575</v>
      </c>
      <c r="K576" s="24" t="s">
        <v>545</v>
      </c>
      <c r="L576" s="25">
        <f t="shared" si="100"/>
        <v>64163</v>
      </c>
      <c r="M576" s="26">
        <f t="shared" si="101"/>
        <v>0</v>
      </c>
      <c r="N576" s="27">
        <f t="shared" si="102"/>
        <v>0</v>
      </c>
      <c r="O576" s="27">
        <f t="shared" si="103"/>
        <v>0</v>
      </c>
    </row>
    <row r="577" spans="1:15" ht="13.2" x14ac:dyDescent="0.25">
      <c r="A577" s="13" t="s">
        <v>566</v>
      </c>
      <c r="B577" s="17">
        <f t="shared" si="105"/>
        <v>63339</v>
      </c>
      <c r="C577" s="5">
        <f>125</f>
        <v>125</v>
      </c>
      <c r="D577" s="6">
        <f t="shared" si="106"/>
        <v>147813.19999999998</v>
      </c>
      <c r="E577" s="6">
        <f t="shared" si="107"/>
        <v>6.1433277777777775</v>
      </c>
      <c r="F577" s="6">
        <f>SUM($D$8:D577)</f>
        <v>57068006.760000043</v>
      </c>
      <c r="G577" s="6">
        <f t="shared" si="108"/>
        <v>100000</v>
      </c>
      <c r="H577" s="23">
        <f t="shared" si="109"/>
        <v>0.33906599999999987</v>
      </c>
      <c r="I577" s="31">
        <f t="shared" si="104"/>
        <v>1.0023508576</v>
      </c>
      <c r="J577" s="16">
        <f t="shared" si="110"/>
        <v>705.98884099738564</v>
      </c>
      <c r="K577" s="24" t="s">
        <v>566</v>
      </c>
      <c r="L577" s="25">
        <f t="shared" si="100"/>
        <v>64193</v>
      </c>
      <c r="M577" s="26">
        <f t="shared" si="101"/>
        <v>0</v>
      </c>
      <c r="N577" s="27">
        <f t="shared" si="102"/>
        <v>0</v>
      </c>
      <c r="O577" s="27">
        <f t="shared" si="103"/>
        <v>0</v>
      </c>
    </row>
    <row r="578" spans="1:15" ht="13.2" x14ac:dyDescent="0.25">
      <c r="A578" s="13" t="s">
        <v>567</v>
      </c>
      <c r="B578" s="17">
        <f t="shared" si="105"/>
        <v>63370</v>
      </c>
      <c r="C578" s="5">
        <f>125</f>
        <v>125</v>
      </c>
      <c r="D578" s="6">
        <f t="shared" si="106"/>
        <v>147938.19999999998</v>
      </c>
      <c r="E578" s="6">
        <f t="shared" si="107"/>
        <v>7.3751044444444442</v>
      </c>
      <c r="F578" s="6">
        <f>SUM($D$8:D578)</f>
        <v>57215944.960000046</v>
      </c>
      <c r="G578" s="6">
        <f t="shared" si="108"/>
        <v>100000</v>
      </c>
      <c r="H578" s="23">
        <f t="shared" si="109"/>
        <v>0.33969099999999985</v>
      </c>
      <c r="I578" s="31">
        <f t="shared" si="104"/>
        <v>1.0023551909333333</v>
      </c>
      <c r="J578" s="16">
        <f t="shared" si="110"/>
        <v>706.71302688182936</v>
      </c>
      <c r="K578" s="24" t="s">
        <v>567</v>
      </c>
      <c r="L578" s="25">
        <f t="shared" si="100"/>
        <v>64224</v>
      </c>
      <c r="M578" s="26">
        <f t="shared" si="101"/>
        <v>0</v>
      </c>
      <c r="N578" s="27">
        <f t="shared" si="102"/>
        <v>0</v>
      </c>
      <c r="O578" s="27">
        <f t="shared" si="103"/>
        <v>0</v>
      </c>
    </row>
    <row r="579" spans="1:15" ht="13.2" x14ac:dyDescent="0.25">
      <c r="A579" s="13" t="s">
        <v>568</v>
      </c>
      <c r="B579" s="17">
        <f t="shared" si="105"/>
        <v>63400</v>
      </c>
      <c r="C579" s="5">
        <f>125</f>
        <v>125</v>
      </c>
      <c r="D579" s="6">
        <f t="shared" si="106"/>
        <v>148063.19999999998</v>
      </c>
      <c r="E579" s="6">
        <f t="shared" si="107"/>
        <v>8.6079227777777767</v>
      </c>
      <c r="F579" s="6">
        <f>SUM($D$8:D579)</f>
        <v>57364008.160000049</v>
      </c>
      <c r="G579" s="6">
        <f t="shared" si="108"/>
        <v>100000</v>
      </c>
      <c r="H579" s="23">
        <f t="shared" si="109"/>
        <v>0.34031599999999984</v>
      </c>
      <c r="I579" s="31">
        <f t="shared" si="104"/>
        <v>1.0023595242666667</v>
      </c>
      <c r="J579" s="16">
        <f t="shared" si="110"/>
        <v>707.43558867523882</v>
      </c>
      <c r="K579" s="24" t="s">
        <v>568</v>
      </c>
      <c r="L579" s="25">
        <f t="shared" si="100"/>
        <v>64254</v>
      </c>
      <c r="M579" s="26">
        <f t="shared" si="101"/>
        <v>0</v>
      </c>
      <c r="N579" s="27">
        <f t="shared" si="102"/>
        <v>0</v>
      </c>
      <c r="O579" s="27">
        <f t="shared" si="103"/>
        <v>0</v>
      </c>
    </row>
    <row r="580" spans="1:15" ht="13.2" x14ac:dyDescent="0.25">
      <c r="A580" s="13" t="s">
        <v>569</v>
      </c>
      <c r="B580" s="17">
        <f t="shared" si="105"/>
        <v>63431</v>
      </c>
      <c r="C580" s="5">
        <f>125</f>
        <v>125</v>
      </c>
      <c r="D580" s="6">
        <f t="shared" si="106"/>
        <v>148188.19999999998</v>
      </c>
      <c r="E580" s="6">
        <f t="shared" si="107"/>
        <v>9.8417827777777767</v>
      </c>
      <c r="F580" s="6">
        <f>SUM($D$8:D580)</f>
        <v>57512196.360000052</v>
      </c>
      <c r="G580" s="6">
        <f t="shared" si="108"/>
        <v>100000</v>
      </c>
      <c r="H580" s="23">
        <f t="shared" si="109"/>
        <v>0.34094099999999994</v>
      </c>
      <c r="I580" s="31">
        <f t="shared" si="104"/>
        <v>1.0023638576</v>
      </c>
      <c r="J580" s="16">
        <f t="shared" si="110"/>
        <v>708.15653111232314</v>
      </c>
      <c r="K580" s="24" t="s">
        <v>569</v>
      </c>
      <c r="L580" s="25">
        <f t="shared" si="100"/>
        <v>64285</v>
      </c>
      <c r="M580" s="26">
        <f t="shared" si="101"/>
        <v>0</v>
      </c>
      <c r="N580" s="27">
        <f t="shared" si="102"/>
        <v>0</v>
      </c>
      <c r="O580" s="27">
        <f t="shared" si="103"/>
        <v>0</v>
      </c>
    </row>
    <row r="581" spans="1:15" ht="13.2" x14ac:dyDescent="0.25">
      <c r="A581" s="13" t="s">
        <v>544</v>
      </c>
      <c r="B581" s="17">
        <f t="shared" si="105"/>
        <v>63462</v>
      </c>
      <c r="C581" s="5">
        <f>125</f>
        <v>125</v>
      </c>
      <c r="D581" s="6">
        <f t="shared" si="106"/>
        <v>148313.19999999998</v>
      </c>
      <c r="E581" s="6">
        <f t="shared" si="107"/>
        <v>11.076684444444442</v>
      </c>
      <c r="F581" s="6">
        <f>SUM($D$8:D581)</f>
        <v>57660509.560000055</v>
      </c>
      <c r="G581" s="6">
        <f t="shared" si="108"/>
        <v>100000</v>
      </c>
      <c r="H581" s="23">
        <f t="shared" si="109"/>
        <v>0.34156599999999993</v>
      </c>
      <c r="I581" s="31">
        <f t="shared" si="104"/>
        <v>1.0023681909333333</v>
      </c>
      <c r="J581" s="16">
        <f t="shared" si="110"/>
        <v>708.87585891116669</v>
      </c>
      <c r="K581" s="24" t="s">
        <v>544</v>
      </c>
      <c r="L581" s="25">
        <f t="shared" si="100"/>
        <v>64316</v>
      </c>
      <c r="M581" s="26">
        <f t="shared" si="101"/>
        <v>0</v>
      </c>
      <c r="N581" s="27">
        <f t="shared" si="102"/>
        <v>0</v>
      </c>
      <c r="O581" s="27">
        <f t="shared" si="103"/>
        <v>0</v>
      </c>
    </row>
    <row r="582" spans="1:15" ht="13.2" x14ac:dyDescent="0.25">
      <c r="A582" s="13" t="s">
        <v>545</v>
      </c>
      <c r="B582" s="17">
        <f t="shared" si="105"/>
        <v>63492</v>
      </c>
      <c r="C582" s="5">
        <f>125</f>
        <v>125</v>
      </c>
      <c r="D582" s="6">
        <f t="shared" si="106"/>
        <v>148438.19999999998</v>
      </c>
      <c r="E582" s="6">
        <f t="shared" si="107"/>
        <v>12.312627777777776</v>
      </c>
      <c r="F582" s="6">
        <f>SUM($D$8:D582)</f>
        <v>57808947.760000058</v>
      </c>
      <c r="G582" s="6">
        <f t="shared" si="108"/>
        <v>100000</v>
      </c>
      <c r="H582" s="23">
        <f t="shared" si="109"/>
        <v>0.34219099999999991</v>
      </c>
      <c r="I582" s="31">
        <f t="shared" si="104"/>
        <v>1.0023725242666666</v>
      </c>
      <c r="J582" s="16">
        <f t="shared" si="110"/>
        <v>709.5935767732949</v>
      </c>
      <c r="K582" s="24" t="s">
        <v>545</v>
      </c>
      <c r="L582" s="25">
        <f t="shared" si="100"/>
        <v>64345</v>
      </c>
      <c r="M582" s="26">
        <f t="shared" si="101"/>
        <v>0</v>
      </c>
      <c r="N582" s="27">
        <f t="shared" si="102"/>
        <v>0</v>
      </c>
      <c r="O582" s="27">
        <f t="shared" si="103"/>
        <v>0</v>
      </c>
    </row>
    <row r="583" spans="1:15" ht="13.2" x14ac:dyDescent="0.25">
      <c r="A583" s="13" t="s">
        <v>544</v>
      </c>
      <c r="B583" s="17">
        <f t="shared" si="105"/>
        <v>63523</v>
      </c>
      <c r="C583" s="5">
        <f>125</f>
        <v>125</v>
      </c>
      <c r="D583" s="6">
        <f t="shared" si="106"/>
        <v>148563.19999999998</v>
      </c>
      <c r="E583" s="6">
        <f t="shared" si="107"/>
        <v>13.549612777777776</v>
      </c>
      <c r="F583" s="6">
        <f>SUM($D$8:D583)</f>
        <v>57957510.96000006</v>
      </c>
      <c r="G583" s="6">
        <f t="shared" si="108"/>
        <v>100000</v>
      </c>
      <c r="H583" s="23">
        <f t="shared" si="109"/>
        <v>0.3428159999999999</v>
      </c>
      <c r="I583" s="31">
        <f t="shared" si="104"/>
        <v>1.0023768576000001</v>
      </c>
      <c r="J583" s="16">
        <f t="shared" si="110"/>
        <v>710.30968938374178</v>
      </c>
      <c r="K583" s="24" t="s">
        <v>544</v>
      </c>
      <c r="L583" s="25">
        <f t="shared" si="100"/>
        <v>64376</v>
      </c>
      <c r="M583" s="26">
        <f t="shared" si="101"/>
        <v>0</v>
      </c>
      <c r="N583" s="27">
        <f t="shared" si="102"/>
        <v>0</v>
      </c>
      <c r="O583" s="27">
        <f t="shared" si="103"/>
        <v>0</v>
      </c>
    </row>
    <row r="584" spans="1:15" ht="13.2" x14ac:dyDescent="0.25">
      <c r="A584" s="13" t="s">
        <v>545</v>
      </c>
      <c r="B584" s="17">
        <f t="shared" si="105"/>
        <v>63553</v>
      </c>
      <c r="C584" s="5">
        <f>125</f>
        <v>125</v>
      </c>
      <c r="D584" s="6">
        <f t="shared" si="106"/>
        <v>148688.19999999998</v>
      </c>
      <c r="E584" s="6">
        <f t="shared" si="107"/>
        <v>14.787639444444443</v>
      </c>
      <c r="F584" s="6">
        <f>SUM($D$8:D584)</f>
        <v>58106199.160000063</v>
      </c>
      <c r="G584" s="6">
        <f t="shared" si="108"/>
        <v>100000</v>
      </c>
      <c r="H584" s="23">
        <f t="shared" si="109"/>
        <v>0.34344099999999989</v>
      </c>
      <c r="I584" s="31">
        <f t="shared" si="104"/>
        <v>1.0023811909333333</v>
      </c>
      <c r="J584" s="16">
        <f t="shared" si="110"/>
        <v>711.02420141111554</v>
      </c>
      <c r="K584" s="24" t="s">
        <v>545</v>
      </c>
      <c r="L584" s="25">
        <f t="shared" si="100"/>
        <v>64406</v>
      </c>
      <c r="M584" s="26">
        <f t="shared" si="101"/>
        <v>0</v>
      </c>
      <c r="N584" s="27">
        <f t="shared" si="102"/>
        <v>0</v>
      </c>
      <c r="O584" s="27">
        <f t="shared" si="103"/>
        <v>0</v>
      </c>
    </row>
    <row r="585" spans="1:15" ht="13.2" x14ac:dyDescent="0.25">
      <c r="A585" s="13" t="s">
        <v>570</v>
      </c>
      <c r="B585" s="17">
        <f t="shared" si="105"/>
        <v>63584</v>
      </c>
      <c r="C585" s="5">
        <f>125</f>
        <v>125</v>
      </c>
      <c r="D585" s="6">
        <f t="shared" si="106"/>
        <v>148827.99</v>
      </c>
      <c r="E585" s="6">
        <f t="shared" si="107"/>
        <v>1.2391915833333333</v>
      </c>
      <c r="F585" s="6">
        <f>SUM($D$8:D585)</f>
        <v>58255027.150000066</v>
      </c>
      <c r="G585" s="6">
        <f t="shared" si="108"/>
        <v>100000</v>
      </c>
      <c r="H585" s="23">
        <f t="shared" si="109"/>
        <v>0.34413994999999997</v>
      </c>
      <c r="I585" s="31">
        <f t="shared" si="104"/>
        <v>1.0023860369866666</v>
      </c>
      <c r="J585" s="16">
        <f t="shared" si="110"/>
        <v>711.73755200067842</v>
      </c>
      <c r="K585" s="24" t="s">
        <v>570</v>
      </c>
      <c r="L585" s="25">
        <f t="shared" si="100"/>
        <v>64437</v>
      </c>
      <c r="M585" s="26">
        <f t="shared" si="101"/>
        <v>0</v>
      </c>
      <c r="N585" s="27">
        <f t="shared" si="102"/>
        <v>0</v>
      </c>
      <c r="O585" s="27">
        <f t="shared" si="103"/>
        <v>0</v>
      </c>
    </row>
    <row r="586" spans="1:15" ht="13.2" x14ac:dyDescent="0.25">
      <c r="A586" s="13" t="s">
        <v>571</v>
      </c>
      <c r="B586" s="17">
        <f t="shared" si="105"/>
        <v>63613</v>
      </c>
      <c r="C586" s="5">
        <f>125</f>
        <v>125</v>
      </c>
      <c r="D586" s="6">
        <f t="shared" si="106"/>
        <v>148952.99</v>
      </c>
      <c r="E586" s="6">
        <f t="shared" si="107"/>
        <v>2.4794942777777775</v>
      </c>
      <c r="F586" s="6">
        <f>SUM($D$8:D586)</f>
        <v>58403980.140000068</v>
      </c>
      <c r="G586" s="6">
        <f t="shared" si="108"/>
        <v>100000</v>
      </c>
      <c r="H586" s="23">
        <f t="shared" si="109"/>
        <v>0.34476494999999996</v>
      </c>
      <c r="I586" s="31">
        <f t="shared" si="104"/>
        <v>1.0023903703199999</v>
      </c>
      <c r="J586" s="16">
        <f t="shared" si="110"/>
        <v>712.44894716997885</v>
      </c>
      <c r="K586" s="24" t="s">
        <v>571</v>
      </c>
      <c r="L586" s="25">
        <f t="shared" ref="L586:L649" si="111">DATE(YEAR(L585),MONTH(L585)+1,1)</f>
        <v>64467</v>
      </c>
      <c r="M586" s="26">
        <f t="shared" ref="M586:M649" si="112">MIN($M$5,-N585-O585)</f>
        <v>0</v>
      </c>
      <c r="N586" s="27">
        <f t="shared" ref="N586:N649" si="113">M586+N585+O585</f>
        <v>0</v>
      </c>
      <c r="O586" s="27">
        <f t="shared" ref="O586:O649" si="114">N586*$M$6/12</f>
        <v>0</v>
      </c>
    </row>
    <row r="587" spans="1:15" ht="13.2" x14ac:dyDescent="0.25">
      <c r="A587" s="13" t="s">
        <v>572</v>
      </c>
      <c r="B587" s="17">
        <f t="shared" si="105"/>
        <v>63643</v>
      </c>
      <c r="C587" s="5">
        <f>125</f>
        <v>125</v>
      </c>
      <c r="D587" s="6">
        <f t="shared" si="106"/>
        <v>149077.99</v>
      </c>
      <c r="E587" s="6">
        <f t="shared" si="107"/>
        <v>3.7207691944444443</v>
      </c>
      <c r="F587" s="6">
        <f>SUM($D$8:D587)</f>
        <v>58553058.13000007</v>
      </c>
      <c r="G587" s="6">
        <f t="shared" si="108"/>
        <v>100000</v>
      </c>
      <c r="H587" s="23">
        <f t="shared" si="109"/>
        <v>0.34538994999999995</v>
      </c>
      <c r="I587" s="31">
        <f t="shared" si="104"/>
        <v>1.0023947036533334</v>
      </c>
      <c r="J587" s="16">
        <f t="shared" si="110"/>
        <v>713.15875523152692</v>
      </c>
      <c r="K587" s="24" t="s">
        <v>572</v>
      </c>
      <c r="L587" s="25">
        <f t="shared" si="111"/>
        <v>64498</v>
      </c>
      <c r="M587" s="26">
        <f t="shared" si="112"/>
        <v>0</v>
      </c>
      <c r="N587" s="27">
        <f t="shared" si="113"/>
        <v>0</v>
      </c>
      <c r="O587" s="27">
        <f t="shared" si="114"/>
        <v>0</v>
      </c>
    </row>
    <row r="588" spans="1:15" ht="13.2" x14ac:dyDescent="0.25">
      <c r="A588" s="13" t="s">
        <v>573</v>
      </c>
      <c r="B588" s="17">
        <f t="shared" si="105"/>
        <v>63674</v>
      </c>
      <c r="C588" s="5">
        <f>125</f>
        <v>125</v>
      </c>
      <c r="D588" s="6">
        <f t="shared" si="106"/>
        <v>149202.99</v>
      </c>
      <c r="E588" s="6">
        <f t="shared" si="107"/>
        <v>4.9630857777777777</v>
      </c>
      <c r="F588" s="6">
        <f>SUM($D$8:D588)</f>
        <v>58702261.120000072</v>
      </c>
      <c r="G588" s="6">
        <f t="shared" si="108"/>
        <v>100000</v>
      </c>
      <c r="H588" s="23">
        <f t="shared" si="109"/>
        <v>0.34601494999999993</v>
      </c>
      <c r="I588" s="31">
        <f t="shared" si="104"/>
        <v>1.0023990369866667</v>
      </c>
      <c r="J588" s="16">
        <f t="shared" si="110"/>
        <v>713.86698079134169</v>
      </c>
      <c r="K588" s="24" t="s">
        <v>573</v>
      </c>
      <c r="L588" s="25">
        <f t="shared" si="111"/>
        <v>64529</v>
      </c>
      <c r="M588" s="26">
        <f t="shared" si="112"/>
        <v>0</v>
      </c>
      <c r="N588" s="27">
        <f t="shared" si="113"/>
        <v>0</v>
      </c>
      <c r="O588" s="27">
        <f t="shared" si="114"/>
        <v>0</v>
      </c>
    </row>
    <row r="589" spans="1:15" ht="13.2" x14ac:dyDescent="0.25">
      <c r="A589" s="13" t="s">
        <v>544</v>
      </c>
      <c r="B589" s="17">
        <f t="shared" si="105"/>
        <v>63704</v>
      </c>
      <c r="C589" s="5">
        <f>125</f>
        <v>125</v>
      </c>
      <c r="D589" s="6">
        <f t="shared" si="106"/>
        <v>149327.99</v>
      </c>
      <c r="E589" s="6">
        <f t="shared" si="107"/>
        <v>6.2064440277777777</v>
      </c>
      <c r="F589" s="6">
        <f>SUM($D$8:D589)</f>
        <v>58851589.110000074</v>
      </c>
      <c r="G589" s="6">
        <f t="shared" si="108"/>
        <v>100000</v>
      </c>
      <c r="H589" s="23">
        <f t="shared" si="109"/>
        <v>0.34663994999999992</v>
      </c>
      <c r="I589" s="31">
        <f t="shared" si="104"/>
        <v>1.0024033703199999</v>
      </c>
      <c r="J589" s="16">
        <f t="shared" si="110"/>
        <v>714.57362843933072</v>
      </c>
      <c r="K589" s="24" t="s">
        <v>544</v>
      </c>
      <c r="L589" s="25">
        <f t="shared" si="111"/>
        <v>64559</v>
      </c>
      <c r="M589" s="26">
        <f t="shared" si="112"/>
        <v>0</v>
      </c>
      <c r="N589" s="27">
        <f t="shared" si="113"/>
        <v>0</v>
      </c>
      <c r="O589" s="27">
        <f t="shared" si="114"/>
        <v>0</v>
      </c>
    </row>
    <row r="590" spans="1:15" ht="13.2" x14ac:dyDescent="0.25">
      <c r="A590" s="13" t="s">
        <v>545</v>
      </c>
      <c r="B590" s="17">
        <f t="shared" si="105"/>
        <v>63735</v>
      </c>
      <c r="C590" s="5">
        <f>125</f>
        <v>125</v>
      </c>
      <c r="D590" s="6">
        <f t="shared" si="106"/>
        <v>149452.99</v>
      </c>
      <c r="E590" s="6">
        <f t="shared" si="107"/>
        <v>7.4508439444444443</v>
      </c>
      <c r="F590" s="6">
        <f>SUM($D$8:D590)</f>
        <v>59001042.100000076</v>
      </c>
      <c r="G590" s="6">
        <f t="shared" si="108"/>
        <v>100000</v>
      </c>
      <c r="H590" s="23">
        <f t="shared" si="109"/>
        <v>0.34726494999999991</v>
      </c>
      <c r="I590" s="31">
        <f t="shared" ref="I590:I653" si="115">1-64*($M$5-0.004*$C$2)/$C$2*H590</f>
        <v>1.0024077036533334</v>
      </c>
      <c r="J590" s="16">
        <f t="shared" si="110"/>
        <v>715.27870274935412</v>
      </c>
      <c r="K590" s="24" t="s">
        <v>545</v>
      </c>
      <c r="L590" s="25">
        <f t="shared" si="111"/>
        <v>64590</v>
      </c>
      <c r="M590" s="26">
        <f t="shared" si="112"/>
        <v>0</v>
      </c>
      <c r="N590" s="27">
        <f t="shared" si="113"/>
        <v>0</v>
      </c>
      <c r="O590" s="27">
        <f t="shared" si="114"/>
        <v>0</v>
      </c>
    </row>
    <row r="591" spans="1:15" ht="13.2" x14ac:dyDescent="0.25">
      <c r="A591" s="13" t="s">
        <v>544</v>
      </c>
      <c r="B591" s="17">
        <f t="shared" si="105"/>
        <v>63765</v>
      </c>
      <c r="C591" s="5">
        <f>125</f>
        <v>125</v>
      </c>
      <c r="D591" s="6">
        <f t="shared" si="106"/>
        <v>149577.99</v>
      </c>
      <c r="E591" s="6">
        <f t="shared" si="107"/>
        <v>8.6962855277777784</v>
      </c>
      <c r="F591" s="6">
        <f>SUM($D$8:D591)</f>
        <v>59150620.090000078</v>
      </c>
      <c r="G591" s="6">
        <f t="shared" si="108"/>
        <v>100000</v>
      </c>
      <c r="H591" s="23">
        <f t="shared" si="109"/>
        <v>0.34788994999999989</v>
      </c>
      <c r="I591" s="31">
        <f t="shared" si="115"/>
        <v>1.0024120369866667</v>
      </c>
      <c r="J591" s="16">
        <f t="shared" si="110"/>
        <v>715.98220827928856</v>
      </c>
      <c r="K591" s="24" t="s">
        <v>544</v>
      </c>
      <c r="L591" s="25">
        <f t="shared" si="111"/>
        <v>64620</v>
      </c>
      <c r="M591" s="26">
        <f t="shared" si="112"/>
        <v>0</v>
      </c>
      <c r="N591" s="27">
        <f t="shared" si="113"/>
        <v>0</v>
      </c>
      <c r="O591" s="27">
        <f t="shared" si="114"/>
        <v>0</v>
      </c>
    </row>
    <row r="592" spans="1:15" ht="13.2" x14ac:dyDescent="0.25">
      <c r="A592" s="13" t="s">
        <v>545</v>
      </c>
      <c r="B592" s="17">
        <f t="shared" si="105"/>
        <v>63796</v>
      </c>
      <c r="C592" s="5">
        <f>125</f>
        <v>125</v>
      </c>
      <c r="D592" s="6">
        <f t="shared" si="106"/>
        <v>149702.99</v>
      </c>
      <c r="E592" s="6">
        <f t="shared" si="107"/>
        <v>9.9427687777777791</v>
      </c>
      <c r="F592" s="6">
        <f>SUM($D$8:D592)</f>
        <v>59300323.08000008</v>
      </c>
      <c r="G592" s="6">
        <f t="shared" si="108"/>
        <v>100000</v>
      </c>
      <c r="H592" s="23">
        <f t="shared" si="109"/>
        <v>0.34851494999999988</v>
      </c>
      <c r="I592" s="31">
        <f t="shared" si="115"/>
        <v>1.00241637032</v>
      </c>
      <c r="J592" s="16">
        <f t="shared" si="110"/>
        <v>716.68414957109201</v>
      </c>
      <c r="K592" s="24" t="s">
        <v>545</v>
      </c>
      <c r="L592" s="25">
        <f t="shared" si="111"/>
        <v>64651</v>
      </c>
      <c r="M592" s="26">
        <f t="shared" si="112"/>
        <v>0</v>
      </c>
      <c r="N592" s="27">
        <f t="shared" si="113"/>
        <v>0</v>
      </c>
      <c r="O592" s="27">
        <f t="shared" si="114"/>
        <v>0</v>
      </c>
    </row>
    <row r="593" spans="1:15" ht="13.2" x14ac:dyDescent="0.25">
      <c r="A593" s="13" t="s">
        <v>574</v>
      </c>
      <c r="B593" s="17">
        <f t="shared" si="105"/>
        <v>63827</v>
      </c>
      <c r="C593" s="5">
        <f>125</f>
        <v>125</v>
      </c>
      <c r="D593" s="6">
        <f t="shared" si="106"/>
        <v>149827.99</v>
      </c>
      <c r="E593" s="6">
        <f t="shared" si="107"/>
        <v>11.190293694444446</v>
      </c>
      <c r="F593" s="6">
        <f>SUM($D$8:D593)</f>
        <v>59450151.070000082</v>
      </c>
      <c r="G593" s="6">
        <f t="shared" si="108"/>
        <v>100000</v>
      </c>
      <c r="H593" s="23">
        <f t="shared" si="109"/>
        <v>0.34913994999999998</v>
      </c>
      <c r="I593" s="31">
        <f t="shared" si="115"/>
        <v>1.0024207036533332</v>
      </c>
      <c r="J593" s="16">
        <f t="shared" si="110"/>
        <v>717.3845311508677</v>
      </c>
      <c r="K593" s="24" t="s">
        <v>574</v>
      </c>
      <c r="L593" s="25">
        <f t="shared" si="111"/>
        <v>64682</v>
      </c>
      <c r="M593" s="26">
        <f t="shared" si="112"/>
        <v>0</v>
      </c>
      <c r="N593" s="27">
        <f t="shared" si="113"/>
        <v>0</v>
      </c>
      <c r="O593" s="27">
        <f t="shared" si="114"/>
        <v>0</v>
      </c>
    </row>
    <row r="594" spans="1:15" ht="13.2" x14ac:dyDescent="0.25">
      <c r="A594" s="13" t="s">
        <v>575</v>
      </c>
      <c r="B594" s="17">
        <f t="shared" si="105"/>
        <v>63857</v>
      </c>
      <c r="C594" s="5">
        <f>125</f>
        <v>125</v>
      </c>
      <c r="D594" s="6">
        <f t="shared" si="106"/>
        <v>149952.99</v>
      </c>
      <c r="E594" s="6">
        <f t="shared" si="107"/>
        <v>12.438860277777779</v>
      </c>
      <c r="F594" s="6">
        <f>SUM($D$8:D594)</f>
        <v>59600104.060000084</v>
      </c>
      <c r="G594" s="6">
        <f t="shared" si="108"/>
        <v>100000</v>
      </c>
      <c r="H594" s="23">
        <f t="shared" si="109"/>
        <v>0.34976494999999996</v>
      </c>
      <c r="I594" s="31">
        <f t="shared" si="115"/>
        <v>1.0024250369866667</v>
      </c>
      <c r="J594" s="16">
        <f t="shared" si="110"/>
        <v>718.08335752892742</v>
      </c>
      <c r="K594" s="24" t="s">
        <v>575</v>
      </c>
      <c r="L594" s="25">
        <f t="shared" si="111"/>
        <v>64710</v>
      </c>
      <c r="M594" s="26">
        <f t="shared" si="112"/>
        <v>0</v>
      </c>
      <c r="N594" s="27">
        <f t="shared" si="113"/>
        <v>0</v>
      </c>
      <c r="O594" s="27">
        <f t="shared" si="114"/>
        <v>0</v>
      </c>
    </row>
    <row r="595" spans="1:15" ht="13.2" x14ac:dyDescent="0.25">
      <c r="A595" s="13" t="s">
        <v>576</v>
      </c>
      <c r="B595" s="17">
        <f t="shared" si="105"/>
        <v>63888</v>
      </c>
      <c r="C595" s="5">
        <f>125</f>
        <v>125</v>
      </c>
      <c r="D595" s="6">
        <f t="shared" si="106"/>
        <v>150077.99</v>
      </c>
      <c r="E595" s="6">
        <f t="shared" si="107"/>
        <v>13.688468527777779</v>
      </c>
      <c r="F595" s="6">
        <f>SUM($D$8:D595)</f>
        <v>59750182.050000086</v>
      </c>
      <c r="G595" s="6">
        <f t="shared" si="108"/>
        <v>100000</v>
      </c>
      <c r="H595" s="23">
        <f t="shared" si="109"/>
        <v>0.35038994999999995</v>
      </c>
      <c r="I595" s="31">
        <f t="shared" si="115"/>
        <v>1.00242937032</v>
      </c>
      <c r="J595" s="16">
        <f t="shared" si="110"/>
        <v>718.78063319985449</v>
      </c>
      <c r="K595" s="24" t="s">
        <v>576</v>
      </c>
      <c r="L595" s="25">
        <f t="shared" si="111"/>
        <v>64741</v>
      </c>
      <c r="M595" s="26">
        <f t="shared" si="112"/>
        <v>0</v>
      </c>
      <c r="N595" s="27">
        <f t="shared" si="113"/>
        <v>0</v>
      </c>
      <c r="O595" s="27">
        <f t="shared" si="114"/>
        <v>0</v>
      </c>
    </row>
    <row r="596" spans="1:15" ht="13.2" x14ac:dyDescent="0.25">
      <c r="A596" s="13" t="s">
        <v>577</v>
      </c>
      <c r="B596" s="17">
        <f t="shared" si="105"/>
        <v>63918</v>
      </c>
      <c r="C596" s="5">
        <f>125</f>
        <v>125</v>
      </c>
      <c r="D596" s="6">
        <f t="shared" si="106"/>
        <v>150202.99</v>
      </c>
      <c r="E596" s="6">
        <f t="shared" si="107"/>
        <v>14.939118444444446</v>
      </c>
      <c r="F596" s="6">
        <f>SUM($D$8:D596)</f>
        <v>59900385.040000089</v>
      </c>
      <c r="G596" s="6">
        <f t="shared" si="108"/>
        <v>100000</v>
      </c>
      <c r="H596" s="23">
        <f t="shared" si="109"/>
        <v>0.35101494999999994</v>
      </c>
      <c r="I596" s="31">
        <f t="shared" si="115"/>
        <v>1.0024337036533333</v>
      </c>
      <c r="J596" s="16">
        <f t="shared" si="110"/>
        <v>719.47636264256778</v>
      </c>
      <c r="K596" s="24" t="s">
        <v>577</v>
      </c>
      <c r="L596" s="25">
        <f t="shared" si="111"/>
        <v>64771</v>
      </c>
      <c r="M596" s="26">
        <f t="shared" si="112"/>
        <v>0</v>
      </c>
      <c r="N596" s="27">
        <f t="shared" si="113"/>
        <v>0</v>
      </c>
      <c r="O596" s="27">
        <f t="shared" si="114"/>
        <v>0</v>
      </c>
    </row>
    <row r="597" spans="1:15" ht="13.2" x14ac:dyDescent="0.25">
      <c r="A597" s="13" t="s">
        <v>544</v>
      </c>
      <c r="B597" s="17">
        <f t="shared" si="105"/>
        <v>63949</v>
      </c>
      <c r="C597" s="5">
        <f>125</f>
        <v>125</v>
      </c>
      <c r="D597" s="6">
        <f t="shared" si="106"/>
        <v>150342.93</v>
      </c>
      <c r="E597" s="6">
        <f t="shared" si="107"/>
        <v>1.2518160833333334</v>
      </c>
      <c r="F597" s="6">
        <f>SUM($D$8:D597)</f>
        <v>60050727.970000088</v>
      </c>
      <c r="G597" s="6">
        <f t="shared" si="108"/>
        <v>100000</v>
      </c>
      <c r="H597" s="23">
        <f t="shared" si="109"/>
        <v>0.35171464999999991</v>
      </c>
      <c r="I597" s="31">
        <f t="shared" si="115"/>
        <v>1.0024385549066666</v>
      </c>
      <c r="J597" s="16">
        <f t="shared" si="110"/>
        <v>720.17099097985647</v>
      </c>
      <c r="K597" s="24" t="s">
        <v>544</v>
      </c>
      <c r="L597" s="25">
        <f t="shared" si="111"/>
        <v>64802</v>
      </c>
      <c r="M597" s="26">
        <f t="shared" si="112"/>
        <v>0</v>
      </c>
      <c r="N597" s="27">
        <f t="shared" si="113"/>
        <v>0</v>
      </c>
      <c r="O597" s="27">
        <f t="shared" si="114"/>
        <v>0</v>
      </c>
    </row>
    <row r="598" spans="1:15" ht="13.2" x14ac:dyDescent="0.25">
      <c r="A598" s="13" t="s">
        <v>545</v>
      </c>
      <c r="B598" s="17">
        <f t="shared" si="105"/>
        <v>63978</v>
      </c>
      <c r="C598" s="5">
        <f>125</f>
        <v>125</v>
      </c>
      <c r="D598" s="6">
        <f t="shared" si="106"/>
        <v>150467.93</v>
      </c>
      <c r="E598" s="6">
        <f t="shared" si="107"/>
        <v>2.5047432777777776</v>
      </c>
      <c r="F598" s="6">
        <f>SUM($D$8:D598)</f>
        <v>60201195.900000088</v>
      </c>
      <c r="G598" s="6">
        <f t="shared" si="108"/>
        <v>100000</v>
      </c>
      <c r="H598" s="23">
        <f t="shared" si="109"/>
        <v>0.35233964999999989</v>
      </c>
      <c r="I598" s="31">
        <f t="shared" si="115"/>
        <v>1.0024428882400001</v>
      </c>
      <c r="J598" s="16">
        <f t="shared" si="110"/>
        <v>720.86370985344331</v>
      </c>
      <c r="K598" s="24" t="s">
        <v>545</v>
      </c>
      <c r="L598" s="25">
        <f t="shared" si="111"/>
        <v>64832</v>
      </c>
      <c r="M598" s="26">
        <f t="shared" si="112"/>
        <v>0</v>
      </c>
      <c r="N598" s="27">
        <f t="shared" si="113"/>
        <v>0</v>
      </c>
      <c r="O598" s="27">
        <f t="shared" si="114"/>
        <v>0</v>
      </c>
    </row>
    <row r="599" spans="1:15" ht="13.2" x14ac:dyDescent="0.25">
      <c r="A599" s="13" t="s">
        <v>544</v>
      </c>
      <c r="B599" s="17">
        <f t="shared" si="105"/>
        <v>64008</v>
      </c>
      <c r="C599" s="5">
        <f>125</f>
        <v>125</v>
      </c>
      <c r="D599" s="6">
        <f t="shared" si="106"/>
        <v>150592.93</v>
      </c>
      <c r="E599" s="6">
        <f t="shared" si="107"/>
        <v>3.7586426944444442</v>
      </c>
      <c r="F599" s="6">
        <f>SUM($D$8:D599)</f>
        <v>60351788.830000088</v>
      </c>
      <c r="G599" s="6">
        <f t="shared" si="108"/>
        <v>100000</v>
      </c>
      <c r="H599" s="23">
        <f t="shared" si="109"/>
        <v>0.35296464999999999</v>
      </c>
      <c r="I599" s="31">
        <f t="shared" si="115"/>
        <v>1.0024472215733333</v>
      </c>
      <c r="J599" s="16">
        <f t="shared" si="110"/>
        <v>721.55489542451744</v>
      </c>
      <c r="K599" s="24" t="s">
        <v>544</v>
      </c>
      <c r="L599" s="25">
        <f t="shared" si="111"/>
        <v>64863</v>
      </c>
      <c r="M599" s="26">
        <f t="shared" si="112"/>
        <v>0</v>
      </c>
      <c r="N599" s="27">
        <f t="shared" si="113"/>
        <v>0</v>
      </c>
      <c r="O599" s="27">
        <f t="shared" si="114"/>
        <v>0</v>
      </c>
    </row>
    <row r="600" spans="1:15" ht="13.2" x14ac:dyDescent="0.25">
      <c r="A600" s="13" t="s">
        <v>545</v>
      </c>
      <c r="B600" s="17">
        <f t="shared" si="105"/>
        <v>64039</v>
      </c>
      <c r="C600" s="5">
        <f>125</f>
        <v>125</v>
      </c>
      <c r="D600" s="6">
        <f t="shared" si="106"/>
        <v>150717.93</v>
      </c>
      <c r="E600" s="6">
        <f t="shared" si="107"/>
        <v>5.0135837777777779</v>
      </c>
      <c r="F600" s="6">
        <f>SUM($D$8:D600)</f>
        <v>60502506.760000087</v>
      </c>
      <c r="G600" s="6">
        <f t="shared" si="108"/>
        <v>100000</v>
      </c>
      <c r="H600" s="23">
        <f t="shared" si="109"/>
        <v>0.35358964999999998</v>
      </c>
      <c r="I600" s="31">
        <f t="shared" si="115"/>
        <v>1.0024515549066666</v>
      </c>
      <c r="J600" s="16">
        <f t="shared" si="110"/>
        <v>722.24455211231361</v>
      </c>
      <c r="K600" s="24" t="s">
        <v>545</v>
      </c>
      <c r="L600" s="25">
        <f t="shared" si="111"/>
        <v>64894</v>
      </c>
      <c r="M600" s="26">
        <f t="shared" si="112"/>
        <v>0</v>
      </c>
      <c r="N600" s="27">
        <f t="shared" si="113"/>
        <v>0</v>
      </c>
      <c r="O600" s="27">
        <f t="shared" si="114"/>
        <v>0</v>
      </c>
    </row>
    <row r="601" spans="1:15" ht="13.2" x14ac:dyDescent="0.25">
      <c r="A601" s="13" t="s">
        <v>578</v>
      </c>
      <c r="B601" s="17">
        <f t="shared" si="105"/>
        <v>64069</v>
      </c>
      <c r="C601" s="5">
        <f>125</f>
        <v>125</v>
      </c>
      <c r="D601" s="6">
        <f t="shared" si="106"/>
        <v>150842.93</v>
      </c>
      <c r="E601" s="6">
        <f t="shared" si="107"/>
        <v>6.2695665277777781</v>
      </c>
      <c r="F601" s="6">
        <f>SUM($D$8:D601)</f>
        <v>60653349.690000087</v>
      </c>
      <c r="G601" s="6">
        <f t="shared" si="108"/>
        <v>100000</v>
      </c>
      <c r="H601" s="23">
        <f t="shared" si="109"/>
        <v>0.35421464999999996</v>
      </c>
      <c r="I601" s="31">
        <f t="shared" si="115"/>
        <v>1.0024558882400001</v>
      </c>
      <c r="J601" s="16">
        <f t="shared" si="110"/>
        <v>722.93268432069874</v>
      </c>
      <c r="K601" s="24" t="s">
        <v>578</v>
      </c>
      <c r="L601" s="25">
        <f t="shared" si="111"/>
        <v>64924</v>
      </c>
      <c r="M601" s="26">
        <f t="shared" si="112"/>
        <v>0</v>
      </c>
      <c r="N601" s="27">
        <f t="shared" si="113"/>
        <v>0</v>
      </c>
      <c r="O601" s="27">
        <f t="shared" si="114"/>
        <v>0</v>
      </c>
    </row>
    <row r="602" spans="1:15" ht="13.2" x14ac:dyDescent="0.25">
      <c r="A602" s="13" t="s">
        <v>579</v>
      </c>
      <c r="B602" s="17">
        <f t="shared" si="105"/>
        <v>64100</v>
      </c>
      <c r="C602" s="5">
        <f>125</f>
        <v>125</v>
      </c>
      <c r="D602" s="6">
        <f t="shared" si="106"/>
        <v>150967.93</v>
      </c>
      <c r="E602" s="6">
        <f t="shared" si="107"/>
        <v>7.526590944444445</v>
      </c>
      <c r="F602" s="6">
        <f>SUM($D$8:D602)</f>
        <v>60804317.620000087</v>
      </c>
      <c r="G602" s="6">
        <f t="shared" si="108"/>
        <v>100000</v>
      </c>
      <c r="H602" s="23">
        <f t="shared" si="109"/>
        <v>0.35483964999999995</v>
      </c>
      <c r="I602" s="31">
        <f t="shared" si="115"/>
        <v>1.0024602215733334</v>
      </c>
      <c r="J602" s="16">
        <f t="shared" si="110"/>
        <v>723.61929643823271</v>
      </c>
      <c r="K602" s="24" t="s">
        <v>579</v>
      </c>
      <c r="L602" s="25">
        <f t="shared" si="111"/>
        <v>64955</v>
      </c>
      <c r="M602" s="26">
        <f t="shared" si="112"/>
        <v>0</v>
      </c>
      <c r="N602" s="27">
        <f t="shared" si="113"/>
        <v>0</v>
      </c>
      <c r="O602" s="27">
        <f t="shared" si="114"/>
        <v>0</v>
      </c>
    </row>
    <row r="603" spans="1:15" ht="13.2" x14ac:dyDescent="0.25">
      <c r="A603" s="13" t="s">
        <v>580</v>
      </c>
      <c r="B603" s="17">
        <f t="shared" si="105"/>
        <v>64130</v>
      </c>
      <c r="C603" s="5">
        <f>125</f>
        <v>125</v>
      </c>
      <c r="D603" s="6">
        <f t="shared" si="106"/>
        <v>151092.93</v>
      </c>
      <c r="E603" s="6">
        <f t="shared" si="107"/>
        <v>8.7846570277777793</v>
      </c>
      <c r="F603" s="6">
        <f>SUM($D$8:D603)</f>
        <v>60955410.550000086</v>
      </c>
      <c r="G603" s="6">
        <f t="shared" si="108"/>
        <v>100000</v>
      </c>
      <c r="H603" s="23">
        <f t="shared" si="109"/>
        <v>0.35546464999999994</v>
      </c>
      <c r="I603" s="31">
        <f t="shared" si="115"/>
        <v>1.0024645549066666</v>
      </c>
      <c r="J603" s="16">
        <f t="shared" si="110"/>
        <v>724.30439283823102</v>
      </c>
      <c r="K603" s="24" t="s">
        <v>580</v>
      </c>
      <c r="L603" s="25">
        <f t="shared" si="111"/>
        <v>64985</v>
      </c>
      <c r="M603" s="26">
        <f t="shared" si="112"/>
        <v>0</v>
      </c>
      <c r="N603" s="27">
        <f t="shared" si="113"/>
        <v>0</v>
      </c>
      <c r="O603" s="27">
        <f t="shared" si="114"/>
        <v>0</v>
      </c>
    </row>
    <row r="604" spans="1:15" ht="13.2" x14ac:dyDescent="0.25">
      <c r="A604" s="13" t="s">
        <v>581</v>
      </c>
      <c r="B604" s="17">
        <f t="shared" si="105"/>
        <v>64161</v>
      </c>
      <c r="C604" s="5">
        <f>125</f>
        <v>125</v>
      </c>
      <c r="D604" s="6">
        <f t="shared" si="106"/>
        <v>151217.93</v>
      </c>
      <c r="E604" s="6">
        <f t="shared" si="107"/>
        <v>10.043764777777779</v>
      </c>
      <c r="F604" s="6">
        <f>SUM($D$8:D604)</f>
        <v>61106628.480000086</v>
      </c>
      <c r="G604" s="6">
        <f t="shared" si="108"/>
        <v>100000</v>
      </c>
      <c r="H604" s="23">
        <f t="shared" si="109"/>
        <v>0.35608964999999992</v>
      </c>
      <c r="I604" s="31">
        <f t="shared" si="115"/>
        <v>1.0024688882399999</v>
      </c>
      <c r="J604" s="16">
        <f t="shared" si="110"/>
        <v>724.9879778788254</v>
      </c>
      <c r="K604" s="24" t="s">
        <v>581</v>
      </c>
      <c r="L604" s="25">
        <f t="shared" si="111"/>
        <v>65016</v>
      </c>
      <c r="M604" s="26">
        <f t="shared" si="112"/>
        <v>0</v>
      </c>
      <c r="N604" s="27">
        <f t="shared" si="113"/>
        <v>0</v>
      </c>
      <c r="O604" s="27">
        <f t="shared" si="114"/>
        <v>0</v>
      </c>
    </row>
    <row r="605" spans="1:15" ht="13.2" x14ac:dyDescent="0.25">
      <c r="A605" s="13" t="s">
        <v>544</v>
      </c>
      <c r="B605" s="17">
        <f t="shared" ref="B605:B668" si="116">DATE(YEAR(B604),MONTH(B604)+1,IF(MONTH(B604)=1,28,30))</f>
        <v>64192</v>
      </c>
      <c r="C605" s="5">
        <f>125</f>
        <v>125</v>
      </c>
      <c r="D605" s="6">
        <f t="shared" ref="D605:D668" si="117">C605+D604+IF(MONTH(B605)=1,ROUND(E604,2),0)</f>
        <v>151342.93</v>
      </c>
      <c r="E605" s="6">
        <f t="shared" ref="E605:E668" si="118">MAX(0,IF(MONTH(B605)=1,0,E604)+(D605-C605)*$C$5*30/360+C605*$C$5*(30-DAY(B605))/360)</f>
        <v>11.303914194444445</v>
      </c>
      <c r="F605" s="6">
        <f>SUM($D$8:D605)</f>
        <v>61257971.410000086</v>
      </c>
      <c r="G605" s="6">
        <f t="shared" ref="G605:G668" si="119">MAX($C$2-D605,50%*$C$2)</f>
        <v>100000</v>
      </c>
      <c r="H605" s="23">
        <f t="shared" ref="H605:H668" si="120">D605/$C$2-$H$3</f>
        <v>0.35671464999999991</v>
      </c>
      <c r="I605" s="31">
        <f t="shared" si="115"/>
        <v>1.0024732215733334</v>
      </c>
      <c r="J605" s="16">
        <f t="shared" ref="J605:J668" si="121">(200*$M$5*I605)/(G605/750+$H$2*G605*G605/(F605+3*G605))</f>
        <v>725.67005590302313</v>
      </c>
      <c r="K605" s="24" t="s">
        <v>544</v>
      </c>
      <c r="L605" s="25">
        <f t="shared" si="111"/>
        <v>65047</v>
      </c>
      <c r="M605" s="26">
        <f t="shared" si="112"/>
        <v>0</v>
      </c>
      <c r="N605" s="27">
        <f t="shared" si="113"/>
        <v>0</v>
      </c>
      <c r="O605" s="27">
        <f t="shared" si="114"/>
        <v>0</v>
      </c>
    </row>
    <row r="606" spans="1:15" ht="13.2" x14ac:dyDescent="0.25">
      <c r="A606" s="13" t="s">
        <v>545</v>
      </c>
      <c r="B606" s="17">
        <f t="shared" si="116"/>
        <v>64222</v>
      </c>
      <c r="C606" s="5">
        <f>125</f>
        <v>125</v>
      </c>
      <c r="D606" s="6">
        <f t="shared" si="117"/>
        <v>151467.93</v>
      </c>
      <c r="E606" s="6">
        <f t="shared" si="118"/>
        <v>12.565105277777779</v>
      </c>
      <c r="F606" s="6">
        <f>SUM($D$8:D606)</f>
        <v>61409439.340000086</v>
      </c>
      <c r="G606" s="6">
        <f t="shared" si="119"/>
        <v>100000</v>
      </c>
      <c r="H606" s="23">
        <f t="shared" si="120"/>
        <v>0.3573396499999999</v>
      </c>
      <c r="I606" s="31">
        <f t="shared" si="115"/>
        <v>1.0024775549066667</v>
      </c>
      <c r="J606" s="16">
        <f t="shared" si="121"/>
        <v>726.35063123876921</v>
      </c>
      <c r="K606" s="24" t="s">
        <v>545</v>
      </c>
      <c r="L606" s="25">
        <f t="shared" si="111"/>
        <v>65075</v>
      </c>
      <c r="M606" s="26">
        <f t="shared" si="112"/>
        <v>0</v>
      </c>
      <c r="N606" s="27">
        <f t="shared" si="113"/>
        <v>0</v>
      </c>
      <c r="O606" s="27">
        <f t="shared" si="114"/>
        <v>0</v>
      </c>
    </row>
    <row r="607" spans="1:15" ht="13.2" x14ac:dyDescent="0.25">
      <c r="A607" s="13" t="s">
        <v>544</v>
      </c>
      <c r="B607" s="17">
        <f t="shared" si="116"/>
        <v>64253</v>
      </c>
      <c r="C607" s="5">
        <f>125</f>
        <v>125</v>
      </c>
      <c r="D607" s="6">
        <f t="shared" si="117"/>
        <v>151592.93</v>
      </c>
      <c r="E607" s="6">
        <f t="shared" si="118"/>
        <v>13.827338027777779</v>
      </c>
      <c r="F607" s="6">
        <f>SUM($D$8:D607)</f>
        <v>61561032.270000085</v>
      </c>
      <c r="G607" s="6">
        <f t="shared" si="119"/>
        <v>100000</v>
      </c>
      <c r="H607" s="23">
        <f t="shared" si="120"/>
        <v>0.35796465</v>
      </c>
      <c r="I607" s="31">
        <f t="shared" si="115"/>
        <v>1.00248188824</v>
      </c>
      <c r="J607" s="16">
        <f t="shared" si="121"/>
        <v>727.02970819900543</v>
      </c>
      <c r="K607" s="24" t="s">
        <v>544</v>
      </c>
      <c r="L607" s="25">
        <f t="shared" si="111"/>
        <v>65106</v>
      </c>
      <c r="M607" s="26">
        <f t="shared" si="112"/>
        <v>0</v>
      </c>
      <c r="N607" s="27">
        <f t="shared" si="113"/>
        <v>0</v>
      </c>
      <c r="O607" s="27">
        <f t="shared" si="114"/>
        <v>0</v>
      </c>
    </row>
    <row r="608" spans="1:15" ht="13.2" x14ac:dyDescent="0.25">
      <c r="A608" s="13" t="s">
        <v>545</v>
      </c>
      <c r="B608" s="17">
        <f t="shared" si="116"/>
        <v>64283</v>
      </c>
      <c r="C608" s="5">
        <f>125</f>
        <v>125</v>
      </c>
      <c r="D608" s="6">
        <f t="shared" si="117"/>
        <v>151717.93</v>
      </c>
      <c r="E608" s="6">
        <f t="shared" si="118"/>
        <v>15.090612444444446</v>
      </c>
      <c r="F608" s="6">
        <f>SUM($D$8:D608)</f>
        <v>61712750.200000085</v>
      </c>
      <c r="G608" s="6">
        <f t="shared" si="119"/>
        <v>100000</v>
      </c>
      <c r="H608" s="23">
        <f t="shared" si="120"/>
        <v>0.35858964999999998</v>
      </c>
      <c r="I608" s="31">
        <f t="shared" si="115"/>
        <v>1.0024862215733332</v>
      </c>
      <c r="J608" s="16">
        <f t="shared" si="121"/>
        <v>727.70729108173032</v>
      </c>
      <c r="K608" s="24" t="s">
        <v>545</v>
      </c>
      <c r="L608" s="25">
        <f t="shared" si="111"/>
        <v>65136</v>
      </c>
      <c r="M608" s="26">
        <f t="shared" si="112"/>
        <v>0</v>
      </c>
      <c r="N608" s="27">
        <f t="shared" si="113"/>
        <v>0</v>
      </c>
      <c r="O608" s="27">
        <f t="shared" si="114"/>
        <v>0</v>
      </c>
    </row>
    <row r="609" spans="1:15" ht="13.2" x14ac:dyDescent="0.25">
      <c r="A609" s="13" t="s">
        <v>582</v>
      </c>
      <c r="B609" s="17">
        <f t="shared" si="116"/>
        <v>64314</v>
      </c>
      <c r="C609" s="5">
        <f>125</f>
        <v>125</v>
      </c>
      <c r="D609" s="6">
        <f t="shared" si="117"/>
        <v>151858.01999999999</v>
      </c>
      <c r="E609" s="6">
        <f t="shared" si="118"/>
        <v>1.2644418333333332</v>
      </c>
      <c r="F609" s="6">
        <f>SUM($D$8:D609)</f>
        <v>61864608.220000088</v>
      </c>
      <c r="G609" s="6">
        <f t="shared" si="119"/>
        <v>100000</v>
      </c>
      <c r="H609" s="23">
        <f t="shared" si="120"/>
        <v>0.35929009999999995</v>
      </c>
      <c r="I609" s="31">
        <f t="shared" si="115"/>
        <v>1.0024910780266667</v>
      </c>
      <c r="J609" s="16">
        <f t="shared" si="121"/>
        <v>728.38383103057424</v>
      </c>
      <c r="K609" s="24" t="s">
        <v>582</v>
      </c>
      <c r="L609" s="25">
        <f t="shared" si="111"/>
        <v>65167</v>
      </c>
      <c r="M609" s="26">
        <f t="shared" si="112"/>
        <v>0</v>
      </c>
      <c r="N609" s="27">
        <f t="shared" si="113"/>
        <v>0</v>
      </c>
      <c r="O609" s="27">
        <f t="shared" si="114"/>
        <v>0</v>
      </c>
    </row>
    <row r="610" spans="1:15" ht="13.2" x14ac:dyDescent="0.25">
      <c r="A610" s="13" t="s">
        <v>583</v>
      </c>
      <c r="B610" s="17">
        <f t="shared" si="116"/>
        <v>64343</v>
      </c>
      <c r="C610" s="5">
        <f>125</f>
        <v>125</v>
      </c>
      <c r="D610" s="6">
        <f t="shared" si="117"/>
        <v>151983.01999999999</v>
      </c>
      <c r="E610" s="6">
        <f t="shared" si="118"/>
        <v>2.5299947777777771</v>
      </c>
      <c r="F610" s="6">
        <f>SUM($D$8:D610)</f>
        <v>62016591.240000091</v>
      </c>
      <c r="G610" s="6">
        <f t="shared" si="119"/>
        <v>100000</v>
      </c>
      <c r="H610" s="23">
        <f t="shared" si="120"/>
        <v>0.35991509999999993</v>
      </c>
      <c r="I610" s="31">
        <f t="shared" si="115"/>
        <v>1.00249541136</v>
      </c>
      <c r="J610" s="16">
        <f t="shared" si="121"/>
        <v>729.05850531352485</v>
      </c>
      <c r="K610" s="24" t="s">
        <v>583</v>
      </c>
      <c r="L610" s="25">
        <f t="shared" si="111"/>
        <v>65197</v>
      </c>
      <c r="M610" s="26">
        <f t="shared" si="112"/>
        <v>0</v>
      </c>
      <c r="N610" s="27">
        <f t="shared" si="113"/>
        <v>0</v>
      </c>
      <c r="O610" s="27">
        <f t="shared" si="114"/>
        <v>0</v>
      </c>
    </row>
    <row r="611" spans="1:15" ht="13.2" x14ac:dyDescent="0.25">
      <c r="A611" s="13" t="s">
        <v>584</v>
      </c>
      <c r="B611" s="17">
        <f t="shared" si="116"/>
        <v>64374</v>
      </c>
      <c r="C611" s="5">
        <f>125</f>
        <v>125</v>
      </c>
      <c r="D611" s="6">
        <f t="shared" si="117"/>
        <v>152108.01999999999</v>
      </c>
      <c r="E611" s="6">
        <f t="shared" si="118"/>
        <v>3.7965199444444435</v>
      </c>
      <c r="F611" s="6">
        <f>SUM($D$8:D611)</f>
        <v>62168699.260000095</v>
      </c>
      <c r="G611" s="6">
        <f t="shared" si="119"/>
        <v>100000</v>
      </c>
      <c r="H611" s="23">
        <f t="shared" si="120"/>
        <v>0.36054009999999992</v>
      </c>
      <c r="I611" s="31">
        <f t="shared" si="115"/>
        <v>1.0024997446933333</v>
      </c>
      <c r="J611" s="16">
        <f t="shared" si="121"/>
        <v>729.73169792050919</v>
      </c>
      <c r="K611" s="24" t="s">
        <v>584</v>
      </c>
      <c r="L611" s="25">
        <f t="shared" si="111"/>
        <v>65228</v>
      </c>
      <c r="M611" s="26">
        <f t="shared" si="112"/>
        <v>0</v>
      </c>
      <c r="N611" s="27">
        <f t="shared" si="113"/>
        <v>0</v>
      </c>
      <c r="O611" s="27">
        <f t="shared" si="114"/>
        <v>0</v>
      </c>
    </row>
    <row r="612" spans="1:15" ht="13.2" x14ac:dyDescent="0.25">
      <c r="A612" s="13" t="s">
        <v>585</v>
      </c>
      <c r="B612" s="17">
        <f t="shared" si="116"/>
        <v>64405</v>
      </c>
      <c r="C612" s="5">
        <f>125</f>
        <v>125</v>
      </c>
      <c r="D612" s="6">
        <f t="shared" si="117"/>
        <v>152233.01999999999</v>
      </c>
      <c r="E612" s="6">
        <f t="shared" si="118"/>
        <v>5.0640867777777769</v>
      </c>
      <c r="F612" s="6">
        <f>SUM($D$8:D612)</f>
        <v>62320932.280000098</v>
      </c>
      <c r="G612" s="6">
        <f t="shared" si="119"/>
        <v>100000</v>
      </c>
      <c r="H612" s="23">
        <f t="shared" si="120"/>
        <v>0.36116509999999991</v>
      </c>
      <c r="I612" s="31">
        <f t="shared" si="115"/>
        <v>1.0025040780266667</v>
      </c>
      <c r="J612" s="16">
        <f t="shared" si="121"/>
        <v>730.40341309259941</v>
      </c>
      <c r="K612" s="24" t="s">
        <v>585</v>
      </c>
      <c r="L612" s="25">
        <f t="shared" si="111"/>
        <v>65259</v>
      </c>
      <c r="M612" s="26">
        <f t="shared" si="112"/>
        <v>0</v>
      </c>
      <c r="N612" s="27">
        <f t="shared" si="113"/>
        <v>0</v>
      </c>
      <c r="O612" s="27">
        <f t="shared" si="114"/>
        <v>0</v>
      </c>
    </row>
    <row r="613" spans="1:15" ht="13.2" x14ac:dyDescent="0.25">
      <c r="A613" s="13" t="s">
        <v>544</v>
      </c>
      <c r="B613" s="17">
        <f t="shared" si="116"/>
        <v>64435</v>
      </c>
      <c r="C613" s="5">
        <f>125</f>
        <v>125</v>
      </c>
      <c r="D613" s="6">
        <f t="shared" si="117"/>
        <v>152358.01999999999</v>
      </c>
      <c r="E613" s="6">
        <f t="shared" si="118"/>
        <v>6.332695277777777</v>
      </c>
      <c r="F613" s="6">
        <f>SUM($D$8:D613)</f>
        <v>62473290.300000101</v>
      </c>
      <c r="G613" s="6">
        <f t="shared" si="119"/>
        <v>100000</v>
      </c>
      <c r="H613" s="23">
        <f t="shared" si="120"/>
        <v>0.36179009999999989</v>
      </c>
      <c r="I613" s="31">
        <f t="shared" si="115"/>
        <v>1.00250841136</v>
      </c>
      <c r="J613" s="16">
        <f t="shared" si="121"/>
        <v>731.0736550562068</v>
      </c>
      <c r="K613" s="24" t="s">
        <v>544</v>
      </c>
      <c r="L613" s="25">
        <f t="shared" si="111"/>
        <v>65289</v>
      </c>
      <c r="M613" s="26">
        <f t="shared" si="112"/>
        <v>0</v>
      </c>
      <c r="N613" s="27">
        <f t="shared" si="113"/>
        <v>0</v>
      </c>
      <c r="O613" s="27">
        <f t="shared" si="114"/>
        <v>0</v>
      </c>
    </row>
    <row r="614" spans="1:15" ht="13.2" x14ac:dyDescent="0.25">
      <c r="A614" s="13" t="s">
        <v>545</v>
      </c>
      <c r="B614" s="17">
        <f t="shared" si="116"/>
        <v>64466</v>
      </c>
      <c r="C614" s="5">
        <f>125</f>
        <v>125</v>
      </c>
      <c r="D614" s="6">
        <f t="shared" si="117"/>
        <v>152483.01999999999</v>
      </c>
      <c r="E614" s="6">
        <f t="shared" si="118"/>
        <v>7.6023454444444436</v>
      </c>
      <c r="F614" s="6">
        <f>SUM($D$8:D614)</f>
        <v>62625773.320000105</v>
      </c>
      <c r="G614" s="6">
        <f t="shared" si="119"/>
        <v>100000</v>
      </c>
      <c r="H614" s="23">
        <f t="shared" si="120"/>
        <v>0.36241509999999988</v>
      </c>
      <c r="I614" s="31">
        <f t="shared" si="115"/>
        <v>1.0025127446933333</v>
      </c>
      <c r="J614" s="16">
        <f t="shared" si="121"/>
        <v>731.74242802314075</v>
      </c>
      <c r="K614" s="24" t="s">
        <v>545</v>
      </c>
      <c r="L614" s="25">
        <f t="shared" si="111"/>
        <v>65320</v>
      </c>
      <c r="M614" s="26">
        <f t="shared" si="112"/>
        <v>0</v>
      </c>
      <c r="N614" s="27">
        <f t="shared" si="113"/>
        <v>0</v>
      </c>
      <c r="O614" s="27">
        <f t="shared" si="114"/>
        <v>0</v>
      </c>
    </row>
    <row r="615" spans="1:15" ht="13.2" x14ac:dyDescent="0.25">
      <c r="A615" s="13" t="s">
        <v>544</v>
      </c>
      <c r="B615" s="17">
        <f t="shared" si="116"/>
        <v>64496</v>
      </c>
      <c r="C615" s="5">
        <f>125</f>
        <v>125</v>
      </c>
      <c r="D615" s="6">
        <f t="shared" si="117"/>
        <v>152608.01999999999</v>
      </c>
      <c r="E615" s="6">
        <f t="shared" si="118"/>
        <v>8.873037277777776</v>
      </c>
      <c r="F615" s="6">
        <f>SUM($D$8:D615)</f>
        <v>62778381.340000108</v>
      </c>
      <c r="G615" s="6">
        <f t="shared" si="119"/>
        <v>100000</v>
      </c>
      <c r="H615" s="23">
        <f t="shared" si="120"/>
        <v>0.36304009999999998</v>
      </c>
      <c r="I615" s="31">
        <f t="shared" si="115"/>
        <v>1.0025170780266666</v>
      </c>
      <c r="J615" s="16">
        <f t="shared" si="121"/>
        <v>732.40973619066551</v>
      </c>
      <c r="K615" s="24" t="s">
        <v>544</v>
      </c>
      <c r="L615" s="25">
        <f t="shared" si="111"/>
        <v>65350</v>
      </c>
      <c r="M615" s="26">
        <f t="shared" si="112"/>
        <v>0</v>
      </c>
      <c r="N615" s="27">
        <f t="shared" si="113"/>
        <v>0</v>
      </c>
      <c r="O615" s="27">
        <f t="shared" si="114"/>
        <v>0</v>
      </c>
    </row>
    <row r="616" spans="1:15" ht="13.2" x14ac:dyDescent="0.25">
      <c r="A616" s="13" t="s">
        <v>545</v>
      </c>
      <c r="B616" s="17">
        <f t="shared" si="116"/>
        <v>64527</v>
      </c>
      <c r="C616" s="5">
        <f>125</f>
        <v>125</v>
      </c>
      <c r="D616" s="6">
        <f t="shared" si="117"/>
        <v>152733.01999999999</v>
      </c>
      <c r="E616" s="6">
        <f t="shared" si="118"/>
        <v>10.144770777777776</v>
      </c>
      <c r="F616" s="6">
        <f>SUM($D$8:D616)</f>
        <v>62931114.360000111</v>
      </c>
      <c r="G616" s="6">
        <f t="shared" si="119"/>
        <v>100000</v>
      </c>
      <c r="H616" s="23">
        <f t="shared" si="120"/>
        <v>0.36366509999999996</v>
      </c>
      <c r="I616" s="31">
        <f t="shared" si="115"/>
        <v>1.0025214113600001</v>
      </c>
      <c r="J616" s="16">
        <f t="shared" si="121"/>
        <v>733.07558374155963</v>
      </c>
      <c r="K616" s="24" t="s">
        <v>545</v>
      </c>
      <c r="L616" s="25">
        <f t="shared" si="111"/>
        <v>65381</v>
      </c>
      <c r="M616" s="26">
        <f t="shared" si="112"/>
        <v>0</v>
      </c>
      <c r="N616" s="27">
        <f t="shared" si="113"/>
        <v>0</v>
      </c>
      <c r="O616" s="27">
        <f t="shared" si="114"/>
        <v>0</v>
      </c>
    </row>
    <row r="617" spans="1:15" ht="13.2" x14ac:dyDescent="0.25">
      <c r="A617" s="13" t="s">
        <v>586</v>
      </c>
      <c r="B617" s="17">
        <f t="shared" si="116"/>
        <v>64558</v>
      </c>
      <c r="C617" s="5">
        <f>125</f>
        <v>125</v>
      </c>
      <c r="D617" s="6">
        <f t="shared" si="117"/>
        <v>152858.01999999999</v>
      </c>
      <c r="E617" s="6">
        <f t="shared" si="118"/>
        <v>11.417545944444443</v>
      </c>
      <c r="F617" s="6">
        <f>SUM($D$8:D617)</f>
        <v>63083972.380000114</v>
      </c>
      <c r="G617" s="6">
        <f t="shared" si="119"/>
        <v>100000</v>
      </c>
      <c r="H617" s="23">
        <f t="shared" si="120"/>
        <v>0.36429009999999995</v>
      </c>
      <c r="I617" s="31">
        <f t="shared" si="115"/>
        <v>1.0025257446933333</v>
      </c>
      <c r="J617" s="16">
        <f t="shared" si="121"/>
        <v>733.73997484417248</v>
      </c>
      <c r="K617" s="24" t="s">
        <v>586</v>
      </c>
      <c r="L617" s="25">
        <f t="shared" si="111"/>
        <v>65412</v>
      </c>
      <c r="M617" s="26">
        <f t="shared" si="112"/>
        <v>0</v>
      </c>
      <c r="N617" s="27">
        <f t="shared" si="113"/>
        <v>0</v>
      </c>
      <c r="O617" s="27">
        <f t="shared" si="114"/>
        <v>0</v>
      </c>
    </row>
    <row r="618" spans="1:15" ht="13.2" x14ac:dyDescent="0.25">
      <c r="A618" s="13" t="s">
        <v>587</v>
      </c>
      <c r="B618" s="17">
        <f t="shared" si="116"/>
        <v>64588</v>
      </c>
      <c r="C618" s="5">
        <f>125</f>
        <v>125</v>
      </c>
      <c r="D618" s="6">
        <f t="shared" si="117"/>
        <v>152983.01999999999</v>
      </c>
      <c r="E618" s="6">
        <f t="shared" si="118"/>
        <v>12.691362777777776</v>
      </c>
      <c r="F618" s="6">
        <f>SUM($D$8:D618)</f>
        <v>63236955.400000118</v>
      </c>
      <c r="G618" s="6">
        <f t="shared" si="119"/>
        <v>100000</v>
      </c>
      <c r="H618" s="23">
        <f t="shared" si="120"/>
        <v>0.36491509999999994</v>
      </c>
      <c r="I618" s="31">
        <f t="shared" si="115"/>
        <v>1.0025300780266666</v>
      </c>
      <c r="J618" s="16">
        <f t="shared" si="121"/>
        <v>734.40291365248174</v>
      </c>
      <c r="K618" s="24" t="s">
        <v>587</v>
      </c>
      <c r="L618" s="25">
        <f t="shared" si="111"/>
        <v>65440</v>
      </c>
      <c r="M618" s="26">
        <f t="shared" si="112"/>
        <v>0</v>
      </c>
      <c r="N618" s="27">
        <f t="shared" si="113"/>
        <v>0</v>
      </c>
      <c r="O618" s="27">
        <f t="shared" si="114"/>
        <v>0</v>
      </c>
    </row>
    <row r="619" spans="1:15" ht="13.2" x14ac:dyDescent="0.25">
      <c r="A619" s="13" t="s">
        <v>588</v>
      </c>
      <c r="B619" s="17">
        <f t="shared" si="116"/>
        <v>64619</v>
      </c>
      <c r="C619" s="5">
        <f>125</f>
        <v>125</v>
      </c>
      <c r="D619" s="6">
        <f t="shared" si="117"/>
        <v>153108.01999999999</v>
      </c>
      <c r="E619" s="6">
        <f t="shared" si="118"/>
        <v>13.966221277777777</v>
      </c>
      <c r="F619" s="6">
        <f>SUM($D$8:D619)</f>
        <v>63390063.420000121</v>
      </c>
      <c r="G619" s="6">
        <f t="shared" si="119"/>
        <v>100000</v>
      </c>
      <c r="H619" s="23">
        <f t="shared" si="120"/>
        <v>0.36554009999999992</v>
      </c>
      <c r="I619" s="31">
        <f t="shared" si="115"/>
        <v>1.0025344113600001</v>
      </c>
      <c r="J619" s="16">
        <f t="shared" si="121"/>
        <v>735.06440430615112</v>
      </c>
      <c r="K619" s="24" t="s">
        <v>588</v>
      </c>
      <c r="L619" s="25">
        <f t="shared" si="111"/>
        <v>65471</v>
      </c>
      <c r="M619" s="26">
        <f t="shared" si="112"/>
        <v>0</v>
      </c>
      <c r="N619" s="27">
        <f t="shared" si="113"/>
        <v>0</v>
      </c>
      <c r="O619" s="27">
        <f t="shared" si="114"/>
        <v>0</v>
      </c>
    </row>
    <row r="620" spans="1:15" ht="13.2" x14ac:dyDescent="0.25">
      <c r="A620" s="13" t="s">
        <v>589</v>
      </c>
      <c r="B620" s="17">
        <f t="shared" si="116"/>
        <v>64649</v>
      </c>
      <c r="C620" s="5">
        <f>125</f>
        <v>125</v>
      </c>
      <c r="D620" s="6">
        <f t="shared" si="117"/>
        <v>153233.01999999999</v>
      </c>
      <c r="E620" s="6">
        <f t="shared" si="118"/>
        <v>15.242121444444443</v>
      </c>
      <c r="F620" s="6">
        <f>SUM($D$8:D620)</f>
        <v>63543296.440000124</v>
      </c>
      <c r="G620" s="6">
        <f t="shared" si="119"/>
        <v>100000</v>
      </c>
      <c r="H620" s="23">
        <f t="shared" si="120"/>
        <v>0.36616509999999991</v>
      </c>
      <c r="I620" s="31">
        <f t="shared" si="115"/>
        <v>1.0025387446933334</v>
      </c>
      <c r="J620" s="16">
        <f t="shared" si="121"/>
        <v>735.72445093058661</v>
      </c>
      <c r="K620" s="24" t="s">
        <v>589</v>
      </c>
      <c r="L620" s="25">
        <f t="shared" si="111"/>
        <v>65501</v>
      </c>
      <c r="M620" s="26">
        <f t="shared" si="112"/>
        <v>0</v>
      </c>
      <c r="N620" s="27">
        <f t="shared" si="113"/>
        <v>0</v>
      </c>
      <c r="O620" s="27">
        <f t="shared" si="114"/>
        <v>0</v>
      </c>
    </row>
    <row r="621" spans="1:15" ht="13.2" x14ac:dyDescent="0.25">
      <c r="A621" s="13" t="s">
        <v>544</v>
      </c>
      <c r="B621" s="17">
        <f t="shared" si="116"/>
        <v>64680</v>
      </c>
      <c r="C621" s="5">
        <f>125</f>
        <v>125</v>
      </c>
      <c r="D621" s="6">
        <f t="shared" si="117"/>
        <v>153373.25999999998</v>
      </c>
      <c r="E621" s="6">
        <f t="shared" si="118"/>
        <v>1.2770688333333331</v>
      </c>
      <c r="F621" s="6">
        <f>SUM($D$8:D621)</f>
        <v>63696669.700000122</v>
      </c>
      <c r="G621" s="6">
        <f t="shared" si="119"/>
        <v>100000</v>
      </c>
      <c r="H621" s="23">
        <f t="shared" si="120"/>
        <v>0.36686629999999987</v>
      </c>
      <c r="I621" s="31">
        <f t="shared" si="115"/>
        <v>1.0025436063466666</v>
      </c>
      <c r="J621" s="16">
        <f t="shared" si="121"/>
        <v>736.38351073107606</v>
      </c>
      <c r="K621" s="24" t="s">
        <v>544</v>
      </c>
      <c r="L621" s="25">
        <f t="shared" si="111"/>
        <v>65532</v>
      </c>
      <c r="M621" s="26">
        <f t="shared" si="112"/>
        <v>0</v>
      </c>
      <c r="N621" s="27">
        <f t="shared" si="113"/>
        <v>0</v>
      </c>
      <c r="O621" s="27">
        <f t="shared" si="114"/>
        <v>0</v>
      </c>
    </row>
    <row r="622" spans="1:15" ht="13.2" x14ac:dyDescent="0.25">
      <c r="A622" s="13" t="s">
        <v>545</v>
      </c>
      <c r="B622" s="17">
        <f t="shared" si="116"/>
        <v>64709</v>
      </c>
      <c r="C622" s="5">
        <f>125</f>
        <v>125</v>
      </c>
      <c r="D622" s="6">
        <f t="shared" si="117"/>
        <v>153498.25999999998</v>
      </c>
      <c r="E622" s="6">
        <f t="shared" si="118"/>
        <v>2.5552487777777775</v>
      </c>
      <c r="F622" s="6">
        <f>SUM($D$8:D622)</f>
        <v>63850167.96000012</v>
      </c>
      <c r="G622" s="6">
        <f t="shared" si="119"/>
        <v>100000</v>
      </c>
      <c r="H622" s="23">
        <f t="shared" si="120"/>
        <v>0.36749129999999985</v>
      </c>
      <c r="I622" s="31">
        <f t="shared" si="115"/>
        <v>1.0025479396799999</v>
      </c>
      <c r="J622" s="16">
        <f t="shared" si="121"/>
        <v>737.04074660511617</v>
      </c>
      <c r="K622" s="24" t="s">
        <v>545</v>
      </c>
      <c r="L622" s="25">
        <f t="shared" si="111"/>
        <v>65562</v>
      </c>
      <c r="M622" s="26">
        <f t="shared" si="112"/>
        <v>0</v>
      </c>
      <c r="N622" s="27">
        <f t="shared" si="113"/>
        <v>0</v>
      </c>
      <c r="O622" s="27">
        <f t="shared" si="114"/>
        <v>0</v>
      </c>
    </row>
    <row r="623" spans="1:15" ht="13.2" x14ac:dyDescent="0.25">
      <c r="A623" s="13" t="s">
        <v>544</v>
      </c>
      <c r="B623" s="17">
        <f t="shared" si="116"/>
        <v>64739</v>
      </c>
      <c r="C623" s="5">
        <f>125</f>
        <v>125</v>
      </c>
      <c r="D623" s="6">
        <f t="shared" si="117"/>
        <v>153623.25999999998</v>
      </c>
      <c r="E623" s="6">
        <f t="shared" si="118"/>
        <v>3.834400944444444</v>
      </c>
      <c r="F623" s="6">
        <f>SUM($D$8:D623)</f>
        <v>64003791.220000118</v>
      </c>
      <c r="G623" s="6">
        <f t="shared" si="119"/>
        <v>100000</v>
      </c>
      <c r="H623" s="23">
        <f t="shared" si="120"/>
        <v>0.36811629999999984</v>
      </c>
      <c r="I623" s="31">
        <f t="shared" si="115"/>
        <v>1.0025522730133334</v>
      </c>
      <c r="J623" s="16">
        <f t="shared" si="121"/>
        <v>737.69655035148628</v>
      </c>
      <c r="K623" s="24" t="s">
        <v>544</v>
      </c>
      <c r="L623" s="25">
        <f t="shared" si="111"/>
        <v>65593</v>
      </c>
      <c r="M623" s="26">
        <f t="shared" si="112"/>
        <v>0</v>
      </c>
      <c r="N623" s="27">
        <f t="shared" si="113"/>
        <v>0</v>
      </c>
      <c r="O623" s="27">
        <f t="shared" si="114"/>
        <v>0</v>
      </c>
    </row>
    <row r="624" spans="1:15" ht="13.2" x14ac:dyDescent="0.25">
      <c r="A624" s="13" t="s">
        <v>545</v>
      </c>
      <c r="B624" s="17">
        <f t="shared" si="116"/>
        <v>64770</v>
      </c>
      <c r="C624" s="5">
        <f>125</f>
        <v>125</v>
      </c>
      <c r="D624" s="6">
        <f t="shared" si="117"/>
        <v>153748.25999999998</v>
      </c>
      <c r="E624" s="6">
        <f t="shared" si="118"/>
        <v>5.1145947777777776</v>
      </c>
      <c r="F624" s="6">
        <f>SUM($D$8:D624)</f>
        <v>64157539.480000116</v>
      </c>
      <c r="G624" s="6">
        <f t="shared" si="119"/>
        <v>100000</v>
      </c>
      <c r="H624" s="23">
        <f t="shared" si="120"/>
        <v>0.36874129999999983</v>
      </c>
      <c r="I624" s="31">
        <f t="shared" si="115"/>
        <v>1.0025566063466667</v>
      </c>
      <c r="J624" s="16">
        <f t="shared" si="121"/>
        <v>738.35092604128431</v>
      </c>
      <c r="K624" s="24" t="s">
        <v>545</v>
      </c>
      <c r="L624" s="25">
        <f t="shared" si="111"/>
        <v>65624</v>
      </c>
      <c r="M624" s="26">
        <f t="shared" si="112"/>
        <v>0</v>
      </c>
      <c r="N624" s="27">
        <f t="shared" si="113"/>
        <v>0</v>
      </c>
      <c r="O624" s="27">
        <f t="shared" si="114"/>
        <v>0</v>
      </c>
    </row>
    <row r="625" spans="1:15" ht="13.2" x14ac:dyDescent="0.25">
      <c r="A625" s="13" t="s">
        <v>590</v>
      </c>
      <c r="B625" s="17">
        <f t="shared" si="116"/>
        <v>64800</v>
      </c>
      <c r="C625" s="5">
        <f>125</f>
        <v>125</v>
      </c>
      <c r="D625" s="6">
        <f t="shared" si="117"/>
        <v>153873.25999999998</v>
      </c>
      <c r="E625" s="6">
        <f t="shared" si="118"/>
        <v>6.3958302777777778</v>
      </c>
      <c r="F625" s="6">
        <f>SUM($D$8:D625)</f>
        <v>64311412.740000114</v>
      </c>
      <c r="G625" s="6">
        <f t="shared" si="119"/>
        <v>100000</v>
      </c>
      <c r="H625" s="23">
        <f t="shared" si="120"/>
        <v>0.36936629999999993</v>
      </c>
      <c r="I625" s="31">
        <f t="shared" si="115"/>
        <v>1.0025609396799999</v>
      </c>
      <c r="J625" s="16">
        <f t="shared" si="121"/>
        <v>739.0038777316189</v>
      </c>
      <c r="K625" s="24" t="s">
        <v>590</v>
      </c>
      <c r="L625" s="25">
        <f t="shared" si="111"/>
        <v>65654</v>
      </c>
      <c r="M625" s="26">
        <f t="shared" si="112"/>
        <v>0</v>
      </c>
      <c r="N625" s="27">
        <f t="shared" si="113"/>
        <v>0</v>
      </c>
      <c r="O625" s="27">
        <f t="shared" si="114"/>
        <v>0</v>
      </c>
    </row>
    <row r="626" spans="1:15" ht="13.2" x14ac:dyDescent="0.25">
      <c r="A626" s="13" t="s">
        <v>591</v>
      </c>
      <c r="B626" s="17">
        <f t="shared" si="116"/>
        <v>64831</v>
      </c>
      <c r="C626" s="5">
        <f>125</f>
        <v>125</v>
      </c>
      <c r="D626" s="6">
        <f t="shared" si="117"/>
        <v>153998.25999999998</v>
      </c>
      <c r="E626" s="6">
        <f t="shared" si="118"/>
        <v>7.6781074444444446</v>
      </c>
      <c r="F626" s="6">
        <f>SUM($D$8:D626)</f>
        <v>64465411.000000112</v>
      </c>
      <c r="G626" s="6">
        <f t="shared" si="119"/>
        <v>100000</v>
      </c>
      <c r="H626" s="23">
        <f t="shared" si="120"/>
        <v>0.36999129999999991</v>
      </c>
      <c r="I626" s="31">
        <f t="shared" si="115"/>
        <v>1.0025652730133334</v>
      </c>
      <c r="J626" s="16">
        <f t="shared" si="121"/>
        <v>739.65540946566489</v>
      </c>
      <c r="K626" s="24" t="s">
        <v>591</v>
      </c>
      <c r="L626" s="25">
        <f t="shared" si="111"/>
        <v>65685</v>
      </c>
      <c r="M626" s="26">
        <f t="shared" si="112"/>
        <v>0</v>
      </c>
      <c r="N626" s="27">
        <f t="shared" si="113"/>
        <v>0</v>
      </c>
      <c r="O626" s="27">
        <f t="shared" si="114"/>
        <v>0</v>
      </c>
    </row>
    <row r="627" spans="1:15" ht="13.2" x14ac:dyDescent="0.25">
      <c r="A627" s="13" t="s">
        <v>592</v>
      </c>
      <c r="B627" s="17">
        <f t="shared" si="116"/>
        <v>64861</v>
      </c>
      <c r="C627" s="5">
        <f>125</f>
        <v>125</v>
      </c>
      <c r="D627" s="6">
        <f t="shared" si="117"/>
        <v>154123.25999999998</v>
      </c>
      <c r="E627" s="6">
        <f t="shared" si="118"/>
        <v>8.9614262777777789</v>
      </c>
      <c r="F627" s="6">
        <f>SUM($D$8:D627)</f>
        <v>64619534.26000011</v>
      </c>
      <c r="G627" s="6">
        <f t="shared" si="119"/>
        <v>100000</v>
      </c>
      <c r="H627" s="23">
        <f t="shared" si="120"/>
        <v>0.3706162999999999</v>
      </c>
      <c r="I627" s="31">
        <f t="shared" si="115"/>
        <v>1.0025696063466667</v>
      </c>
      <c r="J627" s="16">
        <f t="shared" si="121"/>
        <v>740.30552527271777</v>
      </c>
      <c r="K627" s="24" t="s">
        <v>592</v>
      </c>
      <c r="L627" s="25">
        <f t="shared" si="111"/>
        <v>65715</v>
      </c>
      <c r="M627" s="26">
        <f t="shared" si="112"/>
        <v>0</v>
      </c>
      <c r="N627" s="27">
        <f t="shared" si="113"/>
        <v>0</v>
      </c>
      <c r="O627" s="27">
        <f t="shared" si="114"/>
        <v>0</v>
      </c>
    </row>
    <row r="628" spans="1:15" ht="13.2" x14ac:dyDescent="0.25">
      <c r="A628" s="13" t="s">
        <v>593</v>
      </c>
      <c r="B628" s="17">
        <f t="shared" si="116"/>
        <v>64892</v>
      </c>
      <c r="C628" s="5">
        <f>125</f>
        <v>125</v>
      </c>
      <c r="D628" s="6">
        <f t="shared" si="117"/>
        <v>154248.25999999998</v>
      </c>
      <c r="E628" s="6">
        <f t="shared" si="118"/>
        <v>10.245786777777779</v>
      </c>
      <c r="F628" s="6">
        <f>SUM($D$8:D628)</f>
        <v>64773782.520000108</v>
      </c>
      <c r="G628" s="6">
        <f t="shared" si="119"/>
        <v>100000</v>
      </c>
      <c r="H628" s="23">
        <f t="shared" si="120"/>
        <v>0.37124129999999989</v>
      </c>
      <c r="I628" s="31">
        <f t="shared" si="115"/>
        <v>1.00257393968</v>
      </c>
      <c r="J628" s="16">
        <f t="shared" si="121"/>
        <v>740.95422916824919</v>
      </c>
      <c r="K628" s="24" t="s">
        <v>593</v>
      </c>
      <c r="L628" s="25">
        <f t="shared" si="111"/>
        <v>65746</v>
      </c>
      <c r="M628" s="26">
        <f t="shared" si="112"/>
        <v>0</v>
      </c>
      <c r="N628" s="27">
        <f t="shared" si="113"/>
        <v>0</v>
      </c>
      <c r="O628" s="27">
        <f t="shared" si="114"/>
        <v>0</v>
      </c>
    </row>
    <row r="629" spans="1:15" ht="13.2" x14ac:dyDescent="0.25">
      <c r="A629" s="13" t="s">
        <v>544</v>
      </c>
      <c r="B629" s="17">
        <f t="shared" si="116"/>
        <v>64923</v>
      </c>
      <c r="C629" s="5">
        <f>125</f>
        <v>125</v>
      </c>
      <c r="D629" s="6">
        <f t="shared" si="117"/>
        <v>154373.25999999998</v>
      </c>
      <c r="E629" s="6">
        <f t="shared" si="118"/>
        <v>11.531188944444445</v>
      </c>
      <c r="F629" s="6">
        <f>SUM($D$8:D629)</f>
        <v>64928155.780000106</v>
      </c>
      <c r="G629" s="6">
        <f t="shared" si="119"/>
        <v>100000</v>
      </c>
      <c r="H629" s="23">
        <f t="shared" si="120"/>
        <v>0.37186629999999987</v>
      </c>
      <c r="I629" s="31">
        <f t="shared" si="115"/>
        <v>1.0025782730133332</v>
      </c>
      <c r="J629" s="16">
        <f t="shared" si="121"/>
        <v>741.60152515396192</v>
      </c>
      <c r="K629" s="24" t="s">
        <v>544</v>
      </c>
      <c r="L629" s="25">
        <f t="shared" si="111"/>
        <v>65777</v>
      </c>
      <c r="M629" s="26">
        <f t="shared" si="112"/>
        <v>0</v>
      </c>
      <c r="N629" s="27">
        <f t="shared" si="113"/>
        <v>0</v>
      </c>
      <c r="O629" s="27">
        <f t="shared" si="114"/>
        <v>0</v>
      </c>
    </row>
    <row r="630" spans="1:15" ht="13.2" x14ac:dyDescent="0.25">
      <c r="A630" s="13" t="s">
        <v>545</v>
      </c>
      <c r="B630" s="17">
        <f t="shared" si="116"/>
        <v>64953</v>
      </c>
      <c r="C630" s="5">
        <f>125</f>
        <v>125</v>
      </c>
      <c r="D630" s="6">
        <f t="shared" si="117"/>
        <v>154498.25999999998</v>
      </c>
      <c r="E630" s="6">
        <f t="shared" si="118"/>
        <v>12.817632777777778</v>
      </c>
      <c r="F630" s="6">
        <f>SUM($D$8:D630)</f>
        <v>65082654.040000103</v>
      </c>
      <c r="G630" s="6">
        <f t="shared" si="119"/>
        <v>100000</v>
      </c>
      <c r="H630" s="23">
        <f t="shared" si="120"/>
        <v>0.37249129999999986</v>
      </c>
      <c r="I630" s="31">
        <f t="shared" si="115"/>
        <v>1.0025826063466667</v>
      </c>
      <c r="J630" s="16">
        <f t="shared" si="121"/>
        <v>742.24741721784414</v>
      </c>
      <c r="K630" s="24" t="s">
        <v>545</v>
      </c>
      <c r="L630" s="25">
        <f t="shared" si="111"/>
        <v>65806</v>
      </c>
      <c r="M630" s="26">
        <f t="shared" si="112"/>
        <v>0</v>
      </c>
      <c r="N630" s="27">
        <f t="shared" si="113"/>
        <v>0</v>
      </c>
      <c r="O630" s="27">
        <f t="shared" si="114"/>
        <v>0</v>
      </c>
    </row>
    <row r="631" spans="1:15" ht="13.2" x14ac:dyDescent="0.25">
      <c r="A631" s="13" t="s">
        <v>544</v>
      </c>
      <c r="B631" s="17">
        <f t="shared" si="116"/>
        <v>64984</v>
      </c>
      <c r="C631" s="5">
        <f>125</f>
        <v>125</v>
      </c>
      <c r="D631" s="6">
        <f t="shared" si="117"/>
        <v>154623.25999999998</v>
      </c>
      <c r="E631" s="6">
        <f t="shared" si="118"/>
        <v>14.105118277777777</v>
      </c>
      <c r="F631" s="6">
        <f>SUM($D$8:D631)</f>
        <v>65237277.300000101</v>
      </c>
      <c r="G631" s="6">
        <f t="shared" si="119"/>
        <v>100000</v>
      </c>
      <c r="H631" s="23">
        <f t="shared" si="120"/>
        <v>0.37311629999999985</v>
      </c>
      <c r="I631" s="31">
        <f t="shared" si="115"/>
        <v>1.00258693968</v>
      </c>
      <c r="J631" s="16">
        <f t="shared" si="121"/>
        <v>742.89190933422287</v>
      </c>
      <c r="K631" s="24" t="s">
        <v>544</v>
      </c>
      <c r="L631" s="25">
        <f t="shared" si="111"/>
        <v>65837</v>
      </c>
      <c r="M631" s="26">
        <f t="shared" si="112"/>
        <v>0</v>
      </c>
      <c r="N631" s="27">
        <f t="shared" si="113"/>
        <v>0</v>
      </c>
      <c r="O631" s="27">
        <f t="shared" si="114"/>
        <v>0</v>
      </c>
    </row>
    <row r="632" spans="1:15" ht="13.2" x14ac:dyDescent="0.25">
      <c r="A632" s="13" t="s">
        <v>545</v>
      </c>
      <c r="B632" s="17">
        <f t="shared" si="116"/>
        <v>65014</v>
      </c>
      <c r="C632" s="5">
        <f>125</f>
        <v>125</v>
      </c>
      <c r="D632" s="6">
        <f t="shared" si="117"/>
        <v>154748.25999999998</v>
      </c>
      <c r="E632" s="6">
        <f t="shared" si="118"/>
        <v>15.393645444444443</v>
      </c>
      <c r="F632" s="6">
        <f>SUM($D$8:D632)</f>
        <v>65392025.560000099</v>
      </c>
      <c r="G632" s="6">
        <f t="shared" si="119"/>
        <v>100000</v>
      </c>
      <c r="H632" s="23">
        <f t="shared" si="120"/>
        <v>0.37374129999999983</v>
      </c>
      <c r="I632" s="31">
        <f t="shared" si="115"/>
        <v>1.0025912730133333</v>
      </c>
      <c r="J632" s="16">
        <f t="shared" si="121"/>
        <v>743.53500546381929</v>
      </c>
      <c r="K632" s="24" t="s">
        <v>545</v>
      </c>
      <c r="L632" s="25">
        <f t="shared" si="111"/>
        <v>65867</v>
      </c>
      <c r="M632" s="26">
        <f t="shared" si="112"/>
        <v>0</v>
      </c>
      <c r="N632" s="27">
        <f t="shared" si="113"/>
        <v>0</v>
      </c>
      <c r="O632" s="27">
        <f t="shared" si="114"/>
        <v>0</v>
      </c>
    </row>
    <row r="633" spans="1:15" ht="13.2" x14ac:dyDescent="0.25">
      <c r="A633" s="13" t="s">
        <v>594</v>
      </c>
      <c r="B633" s="17">
        <f t="shared" si="116"/>
        <v>65045</v>
      </c>
      <c r="C633" s="5">
        <f>125</f>
        <v>125</v>
      </c>
      <c r="D633" s="6">
        <f t="shared" si="117"/>
        <v>154888.65</v>
      </c>
      <c r="E633" s="6">
        <f t="shared" si="118"/>
        <v>1.2896970833333334</v>
      </c>
      <c r="F633" s="6">
        <f>SUM($D$8:D633)</f>
        <v>65546914.210000098</v>
      </c>
      <c r="G633" s="6">
        <f t="shared" si="119"/>
        <v>100000</v>
      </c>
      <c r="H633" s="23">
        <f t="shared" si="120"/>
        <v>0.37444324999999989</v>
      </c>
      <c r="I633" s="31">
        <f t="shared" si="115"/>
        <v>1.0025961398666667</v>
      </c>
      <c r="J633" s="16">
        <f t="shared" si="121"/>
        <v>744.17716891203622</v>
      </c>
      <c r="K633" s="24" t="s">
        <v>594</v>
      </c>
      <c r="L633" s="25">
        <f t="shared" si="111"/>
        <v>65898</v>
      </c>
      <c r="M633" s="26">
        <f t="shared" si="112"/>
        <v>0</v>
      </c>
      <c r="N633" s="27">
        <f t="shared" si="113"/>
        <v>0</v>
      </c>
      <c r="O633" s="27">
        <f t="shared" si="114"/>
        <v>0</v>
      </c>
    </row>
    <row r="634" spans="1:15" ht="13.2" x14ac:dyDescent="0.25">
      <c r="A634" s="13" t="s">
        <v>595</v>
      </c>
      <c r="B634" s="17">
        <f t="shared" si="116"/>
        <v>65074</v>
      </c>
      <c r="C634" s="5">
        <f>125</f>
        <v>125</v>
      </c>
      <c r="D634" s="6">
        <f t="shared" si="117"/>
        <v>155013.65</v>
      </c>
      <c r="E634" s="6">
        <f t="shared" si="118"/>
        <v>2.5805052777777777</v>
      </c>
      <c r="F634" s="6">
        <f>SUM($D$8:D634)</f>
        <v>65701927.860000096</v>
      </c>
      <c r="G634" s="6">
        <f t="shared" si="119"/>
        <v>100000</v>
      </c>
      <c r="H634" s="23">
        <f t="shared" si="120"/>
        <v>0.37506824999999999</v>
      </c>
      <c r="I634" s="31">
        <f t="shared" si="115"/>
        <v>1.0026004732</v>
      </c>
      <c r="J634" s="16">
        <f t="shared" si="121"/>
        <v>744.81754821018706</v>
      </c>
      <c r="K634" s="24" t="s">
        <v>595</v>
      </c>
      <c r="L634" s="25">
        <f t="shared" si="111"/>
        <v>65928</v>
      </c>
      <c r="M634" s="26">
        <f t="shared" si="112"/>
        <v>0</v>
      </c>
      <c r="N634" s="27">
        <f t="shared" si="113"/>
        <v>0</v>
      </c>
      <c r="O634" s="27">
        <f t="shared" si="114"/>
        <v>0</v>
      </c>
    </row>
    <row r="635" spans="1:15" ht="13.2" x14ac:dyDescent="0.25">
      <c r="A635" s="13" t="s">
        <v>596</v>
      </c>
      <c r="B635" s="17">
        <f t="shared" si="116"/>
        <v>65104</v>
      </c>
      <c r="C635" s="5">
        <f>125</f>
        <v>125</v>
      </c>
      <c r="D635" s="6">
        <f t="shared" si="117"/>
        <v>155138.65</v>
      </c>
      <c r="E635" s="6">
        <f t="shared" si="118"/>
        <v>3.8722856944444444</v>
      </c>
      <c r="F635" s="6">
        <f>SUM($D$8:D635)</f>
        <v>65857066.510000095</v>
      </c>
      <c r="G635" s="6">
        <f t="shared" si="119"/>
        <v>100000</v>
      </c>
      <c r="H635" s="23">
        <f t="shared" si="120"/>
        <v>0.37569324999999998</v>
      </c>
      <c r="I635" s="31">
        <f t="shared" si="115"/>
        <v>1.0026048065333333</v>
      </c>
      <c r="J635" s="16">
        <f t="shared" si="121"/>
        <v>745.45654294609506</v>
      </c>
      <c r="K635" s="24" t="s">
        <v>596</v>
      </c>
      <c r="L635" s="25">
        <f t="shared" si="111"/>
        <v>65959</v>
      </c>
      <c r="M635" s="26">
        <f t="shared" si="112"/>
        <v>0</v>
      </c>
      <c r="N635" s="27">
        <f t="shared" si="113"/>
        <v>0</v>
      </c>
      <c r="O635" s="27">
        <f t="shared" si="114"/>
        <v>0</v>
      </c>
    </row>
    <row r="636" spans="1:15" ht="13.2" x14ac:dyDescent="0.25">
      <c r="A636" s="13" t="s">
        <v>597</v>
      </c>
      <c r="B636" s="17">
        <f t="shared" si="116"/>
        <v>65135</v>
      </c>
      <c r="C636" s="5">
        <f>125</f>
        <v>125</v>
      </c>
      <c r="D636" s="6">
        <f t="shared" si="117"/>
        <v>155263.65</v>
      </c>
      <c r="E636" s="6">
        <f t="shared" si="118"/>
        <v>5.1651077777777772</v>
      </c>
      <c r="F636" s="6">
        <f>SUM($D$8:D636)</f>
        <v>66012330.160000093</v>
      </c>
      <c r="G636" s="6">
        <f t="shared" si="119"/>
        <v>100000</v>
      </c>
      <c r="H636" s="23">
        <f t="shared" si="120"/>
        <v>0.37631824999999997</v>
      </c>
      <c r="I636" s="31">
        <f t="shared" si="115"/>
        <v>1.0026091398666666</v>
      </c>
      <c r="J636" s="16">
        <f t="shared" si="121"/>
        <v>746.09415702866033</v>
      </c>
      <c r="K636" s="24" t="s">
        <v>597</v>
      </c>
      <c r="L636" s="25">
        <f t="shared" si="111"/>
        <v>65990</v>
      </c>
      <c r="M636" s="26">
        <f t="shared" si="112"/>
        <v>0</v>
      </c>
      <c r="N636" s="27">
        <f t="shared" si="113"/>
        <v>0</v>
      </c>
      <c r="O636" s="27">
        <f t="shared" si="114"/>
        <v>0</v>
      </c>
    </row>
    <row r="637" spans="1:15" ht="13.2" x14ac:dyDescent="0.25">
      <c r="A637" s="13" t="s">
        <v>544</v>
      </c>
      <c r="B637" s="17">
        <f t="shared" si="116"/>
        <v>65165</v>
      </c>
      <c r="C637" s="5">
        <f>125</f>
        <v>125</v>
      </c>
      <c r="D637" s="6">
        <f t="shared" si="117"/>
        <v>155388.65</v>
      </c>
      <c r="E637" s="6">
        <f t="shared" si="118"/>
        <v>6.4589715277777771</v>
      </c>
      <c r="F637" s="6">
        <f>SUM($D$8:D637)</f>
        <v>66167718.810000092</v>
      </c>
      <c r="G637" s="6">
        <f t="shared" si="119"/>
        <v>100000</v>
      </c>
      <c r="H637" s="23">
        <f t="shared" si="120"/>
        <v>0.37694324999999995</v>
      </c>
      <c r="I637" s="31">
        <f t="shared" si="115"/>
        <v>1.0026134732</v>
      </c>
      <c r="J637" s="16">
        <f t="shared" si="121"/>
        <v>746.73039435343082</v>
      </c>
      <c r="K637" s="24" t="s">
        <v>544</v>
      </c>
      <c r="L637" s="25">
        <f t="shared" si="111"/>
        <v>66020</v>
      </c>
      <c r="M637" s="26">
        <f t="shared" si="112"/>
        <v>0</v>
      </c>
      <c r="N637" s="27">
        <f t="shared" si="113"/>
        <v>0</v>
      </c>
      <c r="O637" s="27">
        <f t="shared" si="114"/>
        <v>0</v>
      </c>
    </row>
    <row r="638" spans="1:15" ht="13.2" x14ac:dyDescent="0.25">
      <c r="A638" s="13" t="s">
        <v>545</v>
      </c>
      <c r="B638" s="17">
        <f t="shared" si="116"/>
        <v>65196</v>
      </c>
      <c r="C638" s="5">
        <f>125</f>
        <v>125</v>
      </c>
      <c r="D638" s="6">
        <f t="shared" si="117"/>
        <v>155513.65</v>
      </c>
      <c r="E638" s="6">
        <f t="shared" si="118"/>
        <v>7.7538769444444435</v>
      </c>
      <c r="F638" s="6">
        <f>SUM($D$8:D638)</f>
        <v>66323232.46000009</v>
      </c>
      <c r="G638" s="6">
        <f t="shared" si="119"/>
        <v>100000</v>
      </c>
      <c r="H638" s="23">
        <f t="shared" si="120"/>
        <v>0.37756824999999994</v>
      </c>
      <c r="I638" s="31">
        <f t="shared" si="115"/>
        <v>1.0026178065333333</v>
      </c>
      <c r="J638" s="16">
        <f t="shared" si="121"/>
        <v>747.36525880265549</v>
      </c>
      <c r="K638" s="24" t="s">
        <v>545</v>
      </c>
      <c r="L638" s="25">
        <f t="shared" si="111"/>
        <v>66051</v>
      </c>
      <c r="M638" s="26">
        <f t="shared" si="112"/>
        <v>0</v>
      </c>
      <c r="N638" s="27">
        <f t="shared" si="113"/>
        <v>0</v>
      </c>
      <c r="O638" s="27">
        <f t="shared" si="114"/>
        <v>0</v>
      </c>
    </row>
    <row r="639" spans="1:15" ht="13.2" x14ac:dyDescent="0.25">
      <c r="A639" s="13" t="s">
        <v>544</v>
      </c>
      <c r="B639" s="17">
        <f t="shared" si="116"/>
        <v>65226</v>
      </c>
      <c r="C639" s="5">
        <f>125</f>
        <v>125</v>
      </c>
      <c r="D639" s="6">
        <f t="shared" si="117"/>
        <v>155638.65</v>
      </c>
      <c r="E639" s="6">
        <f t="shared" si="118"/>
        <v>9.0498240277777775</v>
      </c>
      <c r="F639" s="6">
        <f>SUM($D$8:D639)</f>
        <v>66478871.110000089</v>
      </c>
      <c r="G639" s="6">
        <f t="shared" si="119"/>
        <v>100000</v>
      </c>
      <c r="H639" s="23">
        <f t="shared" si="120"/>
        <v>0.37819324999999993</v>
      </c>
      <c r="I639" s="31">
        <f t="shared" si="115"/>
        <v>1.0026221398666666</v>
      </c>
      <c r="J639" s="16">
        <f t="shared" si="121"/>
        <v>747.99875424533582</v>
      </c>
      <c r="K639" s="24" t="s">
        <v>544</v>
      </c>
      <c r="L639" s="25">
        <f t="shared" si="111"/>
        <v>66081</v>
      </c>
      <c r="M639" s="26">
        <f t="shared" si="112"/>
        <v>0</v>
      </c>
      <c r="N639" s="27">
        <f t="shared" si="113"/>
        <v>0</v>
      </c>
      <c r="O639" s="27">
        <f t="shared" si="114"/>
        <v>0</v>
      </c>
    </row>
    <row r="640" spans="1:15" ht="13.2" x14ac:dyDescent="0.25">
      <c r="A640" s="13" t="s">
        <v>545</v>
      </c>
      <c r="B640" s="17">
        <f t="shared" si="116"/>
        <v>65257</v>
      </c>
      <c r="C640" s="5">
        <f>125</f>
        <v>125</v>
      </c>
      <c r="D640" s="6">
        <f t="shared" si="117"/>
        <v>155763.65</v>
      </c>
      <c r="E640" s="6">
        <f t="shared" si="118"/>
        <v>10.346812777777778</v>
      </c>
      <c r="F640" s="6">
        <f>SUM($D$8:D640)</f>
        <v>66634634.760000087</v>
      </c>
      <c r="G640" s="6">
        <f t="shared" si="119"/>
        <v>100000</v>
      </c>
      <c r="H640" s="23">
        <f t="shared" si="120"/>
        <v>0.37881824999999991</v>
      </c>
      <c r="I640" s="31">
        <f t="shared" si="115"/>
        <v>1.0026264732000001</v>
      </c>
      <c r="J640" s="16">
        <f t="shared" si="121"/>
        <v>748.63088453727971</v>
      </c>
      <c r="K640" s="24" t="s">
        <v>545</v>
      </c>
      <c r="L640" s="25">
        <f t="shared" si="111"/>
        <v>66112</v>
      </c>
      <c r="M640" s="26">
        <f t="shared" si="112"/>
        <v>0</v>
      </c>
      <c r="N640" s="27">
        <f t="shared" si="113"/>
        <v>0</v>
      </c>
      <c r="O640" s="27">
        <f t="shared" si="114"/>
        <v>0</v>
      </c>
    </row>
    <row r="641" spans="1:15" ht="13.2" x14ac:dyDescent="0.25">
      <c r="A641" s="13" t="s">
        <v>598</v>
      </c>
      <c r="B641" s="17">
        <f t="shared" si="116"/>
        <v>65288</v>
      </c>
      <c r="C641" s="5">
        <f>125</f>
        <v>125</v>
      </c>
      <c r="D641" s="6">
        <f t="shared" si="117"/>
        <v>155888.65</v>
      </c>
      <c r="E641" s="6">
        <f t="shared" si="118"/>
        <v>11.644843194444444</v>
      </c>
      <c r="F641" s="6">
        <f>SUM($D$8:D641)</f>
        <v>66790523.410000086</v>
      </c>
      <c r="G641" s="6">
        <f t="shared" si="119"/>
        <v>100000</v>
      </c>
      <c r="H641" s="23">
        <f t="shared" si="120"/>
        <v>0.3794432499999999</v>
      </c>
      <c r="I641" s="31">
        <f t="shared" si="115"/>
        <v>1.0026308065333334</v>
      </c>
      <c r="J641" s="16">
        <f t="shared" si="121"/>
        <v>749.26165352115129</v>
      </c>
      <c r="K641" s="24" t="s">
        <v>598</v>
      </c>
      <c r="L641" s="25">
        <f t="shared" si="111"/>
        <v>66143</v>
      </c>
      <c r="M641" s="26">
        <f t="shared" si="112"/>
        <v>0</v>
      </c>
      <c r="N641" s="27">
        <f t="shared" si="113"/>
        <v>0</v>
      </c>
      <c r="O641" s="27">
        <f t="shared" si="114"/>
        <v>0</v>
      </c>
    </row>
    <row r="642" spans="1:15" ht="13.2" x14ac:dyDescent="0.25">
      <c r="A642" s="13" t="s">
        <v>599</v>
      </c>
      <c r="B642" s="17">
        <f t="shared" si="116"/>
        <v>65318</v>
      </c>
      <c r="C642" s="5">
        <f>125</f>
        <v>125</v>
      </c>
      <c r="D642" s="6">
        <f t="shared" si="117"/>
        <v>156013.65</v>
      </c>
      <c r="E642" s="6">
        <f t="shared" si="118"/>
        <v>12.943915277777778</v>
      </c>
      <c r="F642" s="6">
        <f>SUM($D$8:D642)</f>
        <v>66946537.060000084</v>
      </c>
      <c r="G642" s="6">
        <f t="shared" si="119"/>
        <v>100000</v>
      </c>
      <c r="H642" s="23">
        <f t="shared" si="120"/>
        <v>0.38006825</v>
      </c>
      <c r="I642" s="31">
        <f t="shared" si="115"/>
        <v>1.0026351398666666</v>
      </c>
      <c r="J642" s="16">
        <f t="shared" si="121"/>
        <v>749.89106502652487</v>
      </c>
      <c r="K642" s="24" t="s">
        <v>599</v>
      </c>
      <c r="L642" s="25">
        <f t="shared" si="111"/>
        <v>66171</v>
      </c>
      <c r="M642" s="26">
        <f t="shared" si="112"/>
        <v>0</v>
      </c>
      <c r="N642" s="27">
        <f t="shared" si="113"/>
        <v>0</v>
      </c>
      <c r="O642" s="27">
        <f t="shared" si="114"/>
        <v>0</v>
      </c>
    </row>
    <row r="643" spans="1:15" ht="13.2" x14ac:dyDescent="0.25">
      <c r="A643" s="13" t="s">
        <v>600</v>
      </c>
      <c r="B643" s="17">
        <f t="shared" si="116"/>
        <v>65349</v>
      </c>
      <c r="C643" s="5">
        <f>125</f>
        <v>125</v>
      </c>
      <c r="D643" s="6">
        <f t="shared" si="117"/>
        <v>156138.65</v>
      </c>
      <c r="E643" s="6">
        <f t="shared" si="118"/>
        <v>14.244029027777778</v>
      </c>
      <c r="F643" s="6">
        <f>SUM($D$8:D643)</f>
        <v>67102675.710000083</v>
      </c>
      <c r="G643" s="6">
        <f t="shared" si="119"/>
        <v>100000</v>
      </c>
      <c r="H643" s="23">
        <f t="shared" si="120"/>
        <v>0.38069324999999998</v>
      </c>
      <c r="I643" s="31">
        <f t="shared" si="115"/>
        <v>1.0026394731999999</v>
      </c>
      <c r="J643" s="16">
        <f t="shared" si="121"/>
        <v>750.51912286993468</v>
      </c>
      <c r="K643" s="24" t="s">
        <v>600</v>
      </c>
      <c r="L643" s="25">
        <f t="shared" si="111"/>
        <v>66202</v>
      </c>
      <c r="M643" s="26">
        <f t="shared" si="112"/>
        <v>0</v>
      </c>
      <c r="N643" s="27">
        <f t="shared" si="113"/>
        <v>0</v>
      </c>
      <c r="O643" s="27">
        <f t="shared" si="114"/>
        <v>0</v>
      </c>
    </row>
    <row r="644" spans="1:15" ht="13.2" x14ac:dyDescent="0.25">
      <c r="A644" s="13" t="s">
        <v>601</v>
      </c>
      <c r="B644" s="17">
        <f t="shared" si="116"/>
        <v>65379</v>
      </c>
      <c r="C644" s="5">
        <f>125</f>
        <v>125</v>
      </c>
      <c r="D644" s="6">
        <f t="shared" si="117"/>
        <v>156263.65</v>
      </c>
      <c r="E644" s="6">
        <f t="shared" si="118"/>
        <v>15.545184444444445</v>
      </c>
      <c r="F644" s="6">
        <f>SUM($D$8:D644)</f>
        <v>67258939.360000089</v>
      </c>
      <c r="G644" s="6">
        <f t="shared" si="119"/>
        <v>100000</v>
      </c>
      <c r="H644" s="23">
        <f t="shared" si="120"/>
        <v>0.38131824999999997</v>
      </c>
      <c r="I644" s="31">
        <f t="shared" si="115"/>
        <v>1.0026438065333334</v>
      </c>
      <c r="J644" s="16">
        <f t="shared" si="121"/>
        <v>751.14583085492711</v>
      </c>
      <c r="K644" s="24" t="s">
        <v>601</v>
      </c>
      <c r="L644" s="25">
        <f t="shared" si="111"/>
        <v>66232</v>
      </c>
      <c r="M644" s="26">
        <f t="shared" si="112"/>
        <v>0</v>
      </c>
      <c r="N644" s="27">
        <f t="shared" si="113"/>
        <v>0</v>
      </c>
      <c r="O644" s="27">
        <f t="shared" si="114"/>
        <v>0</v>
      </c>
    </row>
    <row r="645" spans="1:15" ht="13.2" x14ac:dyDescent="0.25">
      <c r="A645" s="13" t="s">
        <v>544</v>
      </c>
      <c r="B645" s="17">
        <f t="shared" si="116"/>
        <v>65410</v>
      </c>
      <c r="C645" s="5">
        <f>125</f>
        <v>125</v>
      </c>
      <c r="D645" s="6">
        <f t="shared" si="117"/>
        <v>156404.19999999998</v>
      </c>
      <c r="E645" s="6">
        <f t="shared" si="118"/>
        <v>1.3023266666666666</v>
      </c>
      <c r="F645" s="6">
        <f>SUM($D$8:D645)</f>
        <v>67415343.560000092</v>
      </c>
      <c r="G645" s="6">
        <f t="shared" si="119"/>
        <v>100000</v>
      </c>
      <c r="H645" s="23">
        <f t="shared" si="120"/>
        <v>0.38202099999999994</v>
      </c>
      <c r="I645" s="31">
        <f t="shared" si="115"/>
        <v>1.0026486789333333</v>
      </c>
      <c r="J645" s="16">
        <f t="shared" si="121"/>
        <v>751.77165872289027</v>
      </c>
      <c r="K645" s="24" t="s">
        <v>544</v>
      </c>
      <c r="L645" s="25">
        <f t="shared" si="111"/>
        <v>66263</v>
      </c>
      <c r="M645" s="26">
        <f t="shared" si="112"/>
        <v>0</v>
      </c>
      <c r="N645" s="27">
        <f t="shared" si="113"/>
        <v>0</v>
      </c>
      <c r="O645" s="27">
        <f t="shared" si="114"/>
        <v>0</v>
      </c>
    </row>
    <row r="646" spans="1:15" ht="13.2" x14ac:dyDescent="0.25">
      <c r="A646" s="13" t="s">
        <v>545</v>
      </c>
      <c r="B646" s="17">
        <f t="shared" si="116"/>
        <v>65439</v>
      </c>
      <c r="C646" s="5">
        <f>125</f>
        <v>125</v>
      </c>
      <c r="D646" s="6">
        <f t="shared" si="117"/>
        <v>156529.19999999998</v>
      </c>
      <c r="E646" s="6">
        <f t="shared" si="118"/>
        <v>2.6057644444444441</v>
      </c>
      <c r="F646" s="6">
        <f>SUM($D$8:D646)</f>
        <v>67571872.760000095</v>
      </c>
      <c r="G646" s="6">
        <f t="shared" si="119"/>
        <v>100000</v>
      </c>
      <c r="H646" s="23">
        <f t="shared" si="120"/>
        <v>0.38264599999999993</v>
      </c>
      <c r="I646" s="31">
        <f t="shared" si="115"/>
        <v>1.0026530122666666</v>
      </c>
      <c r="J646" s="16">
        <f t="shared" si="121"/>
        <v>752.39574008465593</v>
      </c>
      <c r="K646" s="24" t="s">
        <v>545</v>
      </c>
      <c r="L646" s="25">
        <f t="shared" si="111"/>
        <v>66293</v>
      </c>
      <c r="M646" s="26">
        <f t="shared" si="112"/>
        <v>0</v>
      </c>
      <c r="N646" s="27">
        <f t="shared" si="113"/>
        <v>0</v>
      </c>
      <c r="O646" s="27">
        <f t="shared" si="114"/>
        <v>0</v>
      </c>
    </row>
    <row r="647" spans="1:15" ht="13.2" x14ac:dyDescent="0.25">
      <c r="A647" s="13" t="s">
        <v>544</v>
      </c>
      <c r="B647" s="17">
        <f t="shared" si="116"/>
        <v>65469</v>
      </c>
      <c r="C647" s="5">
        <f>125</f>
        <v>125</v>
      </c>
      <c r="D647" s="6">
        <f t="shared" si="117"/>
        <v>156654.19999999998</v>
      </c>
      <c r="E647" s="6">
        <f t="shared" si="118"/>
        <v>3.910174444444444</v>
      </c>
      <c r="F647" s="6">
        <f>SUM($D$8:D647)</f>
        <v>67728526.960000098</v>
      </c>
      <c r="G647" s="6">
        <f t="shared" si="119"/>
        <v>100000</v>
      </c>
      <c r="H647" s="23">
        <f t="shared" si="120"/>
        <v>0.38327099999999992</v>
      </c>
      <c r="I647" s="31">
        <f t="shared" si="115"/>
        <v>1.0026573456000001</v>
      </c>
      <c r="J647" s="16">
        <f t="shared" si="121"/>
        <v>753.01848255708785</v>
      </c>
      <c r="K647" s="24" t="s">
        <v>544</v>
      </c>
      <c r="L647" s="25">
        <f t="shared" si="111"/>
        <v>66324</v>
      </c>
      <c r="M647" s="26">
        <f t="shared" si="112"/>
        <v>0</v>
      </c>
      <c r="N647" s="27">
        <f t="shared" si="113"/>
        <v>0</v>
      </c>
      <c r="O647" s="27">
        <f t="shared" si="114"/>
        <v>0</v>
      </c>
    </row>
    <row r="648" spans="1:15" ht="13.2" x14ac:dyDescent="0.25">
      <c r="A648" s="13" t="s">
        <v>545</v>
      </c>
      <c r="B648" s="17">
        <f t="shared" si="116"/>
        <v>65500</v>
      </c>
      <c r="C648" s="5">
        <f>125</f>
        <v>125</v>
      </c>
      <c r="D648" s="6">
        <f t="shared" si="117"/>
        <v>156779.19999999998</v>
      </c>
      <c r="E648" s="6">
        <f t="shared" si="118"/>
        <v>5.21562611111111</v>
      </c>
      <c r="F648" s="6">
        <f>SUM($D$8:D648)</f>
        <v>67885306.160000101</v>
      </c>
      <c r="G648" s="6">
        <f t="shared" si="119"/>
        <v>100000</v>
      </c>
      <c r="H648" s="23">
        <f t="shared" si="120"/>
        <v>0.3838959999999999</v>
      </c>
      <c r="I648" s="31">
        <f t="shared" si="115"/>
        <v>1.0026616789333334</v>
      </c>
      <c r="J648" s="16">
        <f t="shared" si="121"/>
        <v>753.63988989427435</v>
      </c>
      <c r="K648" s="24" t="s">
        <v>545</v>
      </c>
      <c r="L648" s="25">
        <f t="shared" si="111"/>
        <v>66355</v>
      </c>
      <c r="M648" s="26">
        <f t="shared" si="112"/>
        <v>0</v>
      </c>
      <c r="N648" s="27">
        <f t="shared" si="113"/>
        <v>0</v>
      </c>
      <c r="O648" s="27">
        <f t="shared" si="114"/>
        <v>0</v>
      </c>
    </row>
    <row r="649" spans="1:15" ht="13.2" x14ac:dyDescent="0.25">
      <c r="A649" s="13" t="s">
        <v>602</v>
      </c>
      <c r="B649" s="17">
        <f t="shared" si="116"/>
        <v>65530</v>
      </c>
      <c r="C649" s="5">
        <f>125</f>
        <v>125</v>
      </c>
      <c r="D649" s="6">
        <f t="shared" si="117"/>
        <v>156904.19999999998</v>
      </c>
      <c r="E649" s="6">
        <f t="shared" si="118"/>
        <v>6.522119444444443</v>
      </c>
      <c r="F649" s="6">
        <f>SUM($D$8:D649)</f>
        <v>68042210.360000104</v>
      </c>
      <c r="G649" s="6">
        <f t="shared" si="119"/>
        <v>100000</v>
      </c>
      <c r="H649" s="23">
        <f t="shared" si="120"/>
        <v>0.38452099999999989</v>
      </c>
      <c r="I649" s="31">
        <f t="shared" si="115"/>
        <v>1.0026660122666666</v>
      </c>
      <c r="J649" s="16">
        <f t="shared" si="121"/>
        <v>754.25996583755818</v>
      </c>
      <c r="K649" s="24" t="s">
        <v>602</v>
      </c>
      <c r="L649" s="25">
        <f t="shared" si="111"/>
        <v>66385</v>
      </c>
      <c r="M649" s="26">
        <f t="shared" si="112"/>
        <v>0</v>
      </c>
      <c r="N649" s="27">
        <f t="shared" si="113"/>
        <v>0</v>
      </c>
      <c r="O649" s="27">
        <f t="shared" si="114"/>
        <v>0</v>
      </c>
    </row>
    <row r="650" spans="1:15" ht="13.2" x14ac:dyDescent="0.25">
      <c r="A650" s="13" t="s">
        <v>603</v>
      </c>
      <c r="B650" s="17">
        <f t="shared" si="116"/>
        <v>65561</v>
      </c>
      <c r="C650" s="5">
        <f>125</f>
        <v>125</v>
      </c>
      <c r="D650" s="6">
        <f t="shared" si="117"/>
        <v>157029.19999999998</v>
      </c>
      <c r="E650" s="6">
        <f t="shared" si="118"/>
        <v>7.8296544444444436</v>
      </c>
      <c r="F650" s="6">
        <f>SUM($D$8:D650)</f>
        <v>68199239.560000107</v>
      </c>
      <c r="G650" s="6">
        <f t="shared" si="119"/>
        <v>100000</v>
      </c>
      <c r="H650" s="23">
        <f t="shared" si="120"/>
        <v>0.38514599999999988</v>
      </c>
      <c r="I650" s="31">
        <f t="shared" si="115"/>
        <v>1.0026703455999999</v>
      </c>
      <c r="J650" s="16">
        <f t="shared" si="121"/>
        <v>754.87871411558478</v>
      </c>
      <c r="K650" s="24" t="s">
        <v>603</v>
      </c>
      <c r="L650" s="25">
        <f t="shared" ref="L650:L713" si="122">DATE(YEAR(L649),MONTH(L649)+1,1)</f>
        <v>66416</v>
      </c>
      <c r="M650" s="26">
        <f t="shared" ref="M650:M713" si="123">MIN($M$5,-N649-O649)</f>
        <v>0</v>
      </c>
      <c r="N650" s="27">
        <f t="shared" ref="N650:N713" si="124">M650+N649+O649</f>
        <v>0</v>
      </c>
      <c r="O650" s="27">
        <f t="shared" ref="O650:O713" si="125">N650*$M$6/12</f>
        <v>0</v>
      </c>
    </row>
    <row r="651" spans="1:15" ht="13.2" x14ac:dyDescent="0.25">
      <c r="A651" s="13" t="s">
        <v>604</v>
      </c>
      <c r="B651" s="17">
        <f t="shared" si="116"/>
        <v>65591</v>
      </c>
      <c r="C651" s="5">
        <f>125</f>
        <v>125</v>
      </c>
      <c r="D651" s="6">
        <f t="shared" si="117"/>
        <v>157154.19999999998</v>
      </c>
      <c r="E651" s="6">
        <f t="shared" si="118"/>
        <v>9.1382311111111107</v>
      </c>
      <c r="F651" s="6">
        <f>SUM($D$8:D651)</f>
        <v>68356393.76000011</v>
      </c>
      <c r="G651" s="6">
        <f t="shared" si="119"/>
        <v>100000</v>
      </c>
      <c r="H651" s="23">
        <f t="shared" si="120"/>
        <v>0.38577099999999986</v>
      </c>
      <c r="I651" s="31">
        <f t="shared" si="115"/>
        <v>1.0026746789333334</v>
      </c>
      <c r="J651" s="16">
        <f t="shared" si="121"/>
        <v>755.49613844435441</v>
      </c>
      <c r="K651" s="24" t="s">
        <v>604</v>
      </c>
      <c r="L651" s="25">
        <f t="shared" si="122"/>
        <v>66446</v>
      </c>
      <c r="M651" s="26">
        <f t="shared" si="123"/>
        <v>0</v>
      </c>
      <c r="N651" s="27">
        <f t="shared" si="124"/>
        <v>0</v>
      </c>
      <c r="O651" s="27">
        <f t="shared" si="125"/>
        <v>0</v>
      </c>
    </row>
    <row r="652" spans="1:15" ht="13.2" x14ac:dyDescent="0.25">
      <c r="A652" s="13" t="s">
        <v>605</v>
      </c>
      <c r="B652" s="17">
        <f t="shared" si="116"/>
        <v>65622</v>
      </c>
      <c r="C652" s="5">
        <f>125</f>
        <v>125</v>
      </c>
      <c r="D652" s="6">
        <f t="shared" si="117"/>
        <v>157279.19999999998</v>
      </c>
      <c r="E652" s="6">
        <f t="shared" si="118"/>
        <v>10.447849444444444</v>
      </c>
      <c r="F652" s="6">
        <f>SUM($D$8:D652)</f>
        <v>68513672.960000113</v>
      </c>
      <c r="G652" s="6">
        <f t="shared" si="119"/>
        <v>100000</v>
      </c>
      <c r="H652" s="23">
        <f t="shared" si="120"/>
        <v>0.38639599999999985</v>
      </c>
      <c r="I652" s="31">
        <f t="shared" si="115"/>
        <v>1.0026790122666667</v>
      </c>
      <c r="J652" s="16">
        <f t="shared" si="121"/>
        <v>756.11224252726947</v>
      </c>
      <c r="K652" s="24" t="s">
        <v>605</v>
      </c>
      <c r="L652" s="25">
        <f t="shared" si="122"/>
        <v>66477</v>
      </c>
      <c r="M652" s="26">
        <f t="shared" si="123"/>
        <v>0</v>
      </c>
      <c r="N652" s="27">
        <f t="shared" si="124"/>
        <v>0</v>
      </c>
      <c r="O652" s="27">
        <f t="shared" si="125"/>
        <v>0</v>
      </c>
    </row>
    <row r="653" spans="1:15" ht="13.2" x14ac:dyDescent="0.25">
      <c r="A653" s="13" t="s">
        <v>544</v>
      </c>
      <c r="B653" s="17">
        <f t="shared" si="116"/>
        <v>65653</v>
      </c>
      <c r="C653" s="5">
        <f>125</f>
        <v>125</v>
      </c>
      <c r="D653" s="6">
        <f t="shared" si="117"/>
        <v>157404.19999999998</v>
      </c>
      <c r="E653" s="6">
        <f t="shared" si="118"/>
        <v>11.758509444444444</v>
      </c>
      <c r="F653" s="6">
        <f>SUM($D$8:D653)</f>
        <v>68671077.160000116</v>
      </c>
      <c r="G653" s="6">
        <f t="shared" si="119"/>
        <v>100000</v>
      </c>
      <c r="H653" s="23">
        <f t="shared" si="120"/>
        <v>0.38702099999999984</v>
      </c>
      <c r="I653" s="31">
        <f t="shared" si="115"/>
        <v>1.0026833455999999</v>
      </c>
      <c r="J653" s="16">
        <f t="shared" si="121"/>
        <v>756.72703005518554</v>
      </c>
      <c r="K653" s="24" t="s">
        <v>544</v>
      </c>
      <c r="L653" s="25">
        <f t="shared" si="122"/>
        <v>66508</v>
      </c>
      <c r="M653" s="26">
        <f t="shared" si="123"/>
        <v>0</v>
      </c>
      <c r="N653" s="27">
        <f t="shared" si="124"/>
        <v>0</v>
      </c>
      <c r="O653" s="27">
        <f t="shared" si="125"/>
        <v>0</v>
      </c>
    </row>
    <row r="654" spans="1:15" ht="13.2" x14ac:dyDescent="0.25">
      <c r="A654" s="13" t="s">
        <v>545</v>
      </c>
      <c r="B654" s="17">
        <f t="shared" si="116"/>
        <v>65683</v>
      </c>
      <c r="C654" s="5">
        <f>125</f>
        <v>125</v>
      </c>
      <c r="D654" s="6">
        <f t="shared" si="117"/>
        <v>157529.19999999998</v>
      </c>
      <c r="E654" s="6">
        <f t="shared" si="118"/>
        <v>13.07021111111111</v>
      </c>
      <c r="F654" s="6">
        <f>SUM($D$8:D654)</f>
        <v>68828606.360000119</v>
      </c>
      <c r="G654" s="6">
        <f t="shared" si="119"/>
        <v>100000</v>
      </c>
      <c r="H654" s="23">
        <f t="shared" si="120"/>
        <v>0.38764599999999994</v>
      </c>
      <c r="I654" s="31">
        <f t="shared" ref="I654:I717" si="126">1-64*($M$5-0.004*$C$2)/$C$2*H654</f>
        <v>1.0026876789333334</v>
      </c>
      <c r="J654" s="16">
        <f t="shared" si="121"/>
        <v>757.34050470645968</v>
      </c>
      <c r="K654" s="24" t="s">
        <v>545</v>
      </c>
      <c r="L654" s="25">
        <f t="shared" si="122"/>
        <v>66536</v>
      </c>
      <c r="M654" s="26">
        <f t="shared" si="123"/>
        <v>0</v>
      </c>
      <c r="N654" s="27">
        <f t="shared" si="124"/>
        <v>0</v>
      </c>
      <c r="O654" s="27">
        <f t="shared" si="125"/>
        <v>0</v>
      </c>
    </row>
    <row r="655" spans="1:15" ht="13.2" x14ac:dyDescent="0.25">
      <c r="A655" s="13" t="s">
        <v>544</v>
      </c>
      <c r="B655" s="17">
        <f t="shared" si="116"/>
        <v>65714</v>
      </c>
      <c r="C655" s="5">
        <f>125</f>
        <v>125</v>
      </c>
      <c r="D655" s="6">
        <f t="shared" si="117"/>
        <v>157654.19999999998</v>
      </c>
      <c r="E655" s="6">
        <f t="shared" si="118"/>
        <v>14.382954444444444</v>
      </c>
      <c r="F655" s="6">
        <f>SUM($D$8:D655)</f>
        <v>68986260.560000122</v>
      </c>
      <c r="G655" s="6">
        <f t="shared" si="119"/>
        <v>100000</v>
      </c>
      <c r="H655" s="23">
        <f t="shared" si="120"/>
        <v>0.38827099999999992</v>
      </c>
      <c r="I655" s="31">
        <f t="shared" si="126"/>
        <v>1.0026920122666667</v>
      </c>
      <c r="J655" s="16">
        <f t="shared" si="121"/>
        <v>757.95267014699982</v>
      </c>
      <c r="K655" s="24" t="s">
        <v>544</v>
      </c>
      <c r="L655" s="25">
        <f t="shared" si="122"/>
        <v>66567</v>
      </c>
      <c r="M655" s="26">
        <f t="shared" si="123"/>
        <v>0</v>
      </c>
      <c r="N655" s="27">
        <f t="shared" si="124"/>
        <v>0</v>
      </c>
      <c r="O655" s="27">
        <f t="shared" si="125"/>
        <v>0</v>
      </c>
    </row>
    <row r="656" spans="1:15" ht="13.2" x14ac:dyDescent="0.25">
      <c r="A656" s="13" t="s">
        <v>545</v>
      </c>
      <c r="B656" s="17">
        <f t="shared" si="116"/>
        <v>65744</v>
      </c>
      <c r="C656" s="5">
        <f>125</f>
        <v>125</v>
      </c>
      <c r="D656" s="6">
        <f t="shared" si="117"/>
        <v>157779.19999999998</v>
      </c>
      <c r="E656" s="6">
        <f t="shared" si="118"/>
        <v>15.696739444444443</v>
      </c>
      <c r="F656" s="6">
        <f>SUM($D$8:D656)</f>
        <v>69144039.760000125</v>
      </c>
      <c r="G656" s="6">
        <f t="shared" si="119"/>
        <v>100000</v>
      </c>
      <c r="H656" s="23">
        <f t="shared" si="120"/>
        <v>0.38889599999999991</v>
      </c>
      <c r="I656" s="31">
        <f t="shared" si="126"/>
        <v>1.0026963456</v>
      </c>
      <c r="J656" s="16">
        <f t="shared" si="121"/>
        <v>758.5635300303129</v>
      </c>
      <c r="K656" s="24" t="s">
        <v>545</v>
      </c>
      <c r="L656" s="25">
        <f t="shared" si="122"/>
        <v>66597</v>
      </c>
      <c r="M656" s="26">
        <f t="shared" si="123"/>
        <v>0</v>
      </c>
      <c r="N656" s="27">
        <f t="shared" si="124"/>
        <v>0</v>
      </c>
      <c r="O656" s="27">
        <f t="shared" si="125"/>
        <v>0</v>
      </c>
    </row>
    <row r="657" spans="1:15" ht="13.2" x14ac:dyDescent="0.25">
      <c r="A657" s="13" t="s">
        <v>606</v>
      </c>
      <c r="B657" s="17">
        <f t="shared" si="116"/>
        <v>65775</v>
      </c>
      <c r="C657" s="5">
        <f>125</f>
        <v>125</v>
      </c>
      <c r="D657" s="6">
        <f t="shared" si="117"/>
        <v>157919.9</v>
      </c>
      <c r="E657" s="6">
        <f t="shared" si="118"/>
        <v>1.3149575</v>
      </c>
      <c r="F657" s="6">
        <f>SUM($D$8:D657)</f>
        <v>69301959.660000131</v>
      </c>
      <c r="G657" s="6">
        <f t="shared" si="119"/>
        <v>100000</v>
      </c>
      <c r="H657" s="23">
        <f t="shared" si="120"/>
        <v>0.38959949999999999</v>
      </c>
      <c r="I657" s="31">
        <f t="shared" si="126"/>
        <v>1.0027012232000001</v>
      </c>
      <c r="J657" s="16">
        <f t="shared" si="121"/>
        <v>759.1735602693999</v>
      </c>
      <c r="K657" s="24" t="s">
        <v>606</v>
      </c>
      <c r="L657" s="25">
        <f t="shared" si="122"/>
        <v>66628</v>
      </c>
      <c r="M657" s="26">
        <f t="shared" si="123"/>
        <v>0</v>
      </c>
      <c r="N657" s="27">
        <f t="shared" si="124"/>
        <v>0</v>
      </c>
      <c r="O657" s="27">
        <f t="shared" si="125"/>
        <v>0</v>
      </c>
    </row>
    <row r="658" spans="1:15" ht="13.2" x14ac:dyDescent="0.25">
      <c r="A658" s="13" t="s">
        <v>607</v>
      </c>
      <c r="B658" s="17">
        <f t="shared" si="116"/>
        <v>65804</v>
      </c>
      <c r="C658" s="5">
        <f>125</f>
        <v>125</v>
      </c>
      <c r="D658" s="6">
        <f t="shared" si="117"/>
        <v>158044.9</v>
      </c>
      <c r="E658" s="6">
        <f t="shared" si="118"/>
        <v>2.6310261111111108</v>
      </c>
      <c r="F658" s="6">
        <f>SUM($D$8:D658)</f>
        <v>69460004.560000136</v>
      </c>
      <c r="G658" s="6">
        <f t="shared" si="119"/>
        <v>100000</v>
      </c>
      <c r="H658" s="23">
        <f t="shared" si="120"/>
        <v>0.39022449999999997</v>
      </c>
      <c r="I658" s="31">
        <f t="shared" si="126"/>
        <v>1.0027055565333334</v>
      </c>
      <c r="J658" s="16">
        <f t="shared" si="121"/>
        <v>759.78188011670989</v>
      </c>
      <c r="K658" s="24" t="s">
        <v>607</v>
      </c>
      <c r="L658" s="25">
        <f t="shared" si="122"/>
        <v>66658</v>
      </c>
      <c r="M658" s="26">
        <f t="shared" si="123"/>
        <v>0</v>
      </c>
      <c r="N658" s="27">
        <f t="shared" si="124"/>
        <v>0</v>
      </c>
      <c r="O658" s="27">
        <f t="shared" si="125"/>
        <v>0</v>
      </c>
    </row>
    <row r="659" spans="1:15" ht="13.2" x14ac:dyDescent="0.25">
      <c r="A659" s="13" t="s">
        <v>608</v>
      </c>
      <c r="B659" s="17">
        <f t="shared" si="116"/>
        <v>65835</v>
      </c>
      <c r="C659" s="5">
        <f>125</f>
        <v>125</v>
      </c>
      <c r="D659" s="6">
        <f t="shared" si="117"/>
        <v>158169.9</v>
      </c>
      <c r="E659" s="6">
        <f t="shared" si="118"/>
        <v>3.9480669444444443</v>
      </c>
      <c r="F659" s="6">
        <f>SUM($D$8:D659)</f>
        <v>69618174.460000142</v>
      </c>
      <c r="G659" s="6">
        <f t="shared" si="119"/>
        <v>100000</v>
      </c>
      <c r="H659" s="23">
        <f t="shared" si="120"/>
        <v>0.39084949999999996</v>
      </c>
      <c r="I659" s="31">
        <f t="shared" si="126"/>
        <v>1.0027098898666666</v>
      </c>
      <c r="J659" s="16">
        <f t="shared" si="121"/>
        <v>760.38890494137638</v>
      </c>
      <c r="K659" s="24" t="s">
        <v>608</v>
      </c>
      <c r="L659" s="25">
        <f t="shared" si="122"/>
        <v>66689</v>
      </c>
      <c r="M659" s="26">
        <f t="shared" si="123"/>
        <v>0</v>
      </c>
      <c r="N659" s="27">
        <f t="shared" si="124"/>
        <v>0</v>
      </c>
      <c r="O659" s="27">
        <f t="shared" si="125"/>
        <v>0</v>
      </c>
    </row>
    <row r="660" spans="1:15" ht="13.2" x14ac:dyDescent="0.25">
      <c r="A660" s="13" t="s">
        <v>609</v>
      </c>
      <c r="B660" s="17">
        <f t="shared" si="116"/>
        <v>65866</v>
      </c>
      <c r="C660" s="5">
        <f>125</f>
        <v>125</v>
      </c>
      <c r="D660" s="6">
        <f t="shared" si="117"/>
        <v>158294.9</v>
      </c>
      <c r="E660" s="6">
        <f t="shared" si="118"/>
        <v>5.2661494444444443</v>
      </c>
      <c r="F660" s="6">
        <f>SUM($D$8:D660)</f>
        <v>69776469.360000148</v>
      </c>
      <c r="G660" s="6">
        <f t="shared" si="119"/>
        <v>100000</v>
      </c>
      <c r="H660" s="23">
        <f t="shared" si="120"/>
        <v>0.39147449999999995</v>
      </c>
      <c r="I660" s="31">
        <f t="shared" si="126"/>
        <v>1.0027142231999999</v>
      </c>
      <c r="J660" s="16">
        <f t="shared" si="121"/>
        <v>760.99463834969254</v>
      </c>
      <c r="K660" s="24" t="s">
        <v>609</v>
      </c>
      <c r="L660" s="25">
        <f t="shared" si="122"/>
        <v>66720</v>
      </c>
      <c r="M660" s="26">
        <f t="shared" si="123"/>
        <v>0</v>
      </c>
      <c r="N660" s="27">
        <f t="shared" si="124"/>
        <v>0</v>
      </c>
      <c r="O660" s="27">
        <f t="shared" si="125"/>
        <v>0</v>
      </c>
    </row>
    <row r="661" spans="1:15" ht="13.2" x14ac:dyDescent="0.25">
      <c r="A661" s="13" t="s">
        <v>544</v>
      </c>
      <c r="B661" s="17">
        <f t="shared" si="116"/>
        <v>65896</v>
      </c>
      <c r="C661" s="5">
        <f>125</f>
        <v>125</v>
      </c>
      <c r="D661" s="6">
        <f t="shared" si="117"/>
        <v>158419.9</v>
      </c>
      <c r="E661" s="6">
        <f t="shared" si="118"/>
        <v>6.585273611111111</v>
      </c>
      <c r="F661" s="6">
        <f>SUM($D$8:D661)</f>
        <v>69934889.260000154</v>
      </c>
      <c r="G661" s="6">
        <f t="shared" si="119"/>
        <v>100000</v>
      </c>
      <c r="H661" s="23">
        <f t="shared" si="120"/>
        <v>0.39209949999999993</v>
      </c>
      <c r="I661" s="31">
        <f t="shared" si="126"/>
        <v>1.0027185565333334</v>
      </c>
      <c r="J661" s="16">
        <f t="shared" si="121"/>
        <v>761.5990839357803</v>
      </c>
      <c r="K661" s="24" t="s">
        <v>544</v>
      </c>
      <c r="L661" s="25">
        <f t="shared" si="122"/>
        <v>66750</v>
      </c>
      <c r="M661" s="26">
        <f t="shared" si="123"/>
        <v>0</v>
      </c>
      <c r="N661" s="27">
        <f t="shared" si="124"/>
        <v>0</v>
      </c>
      <c r="O661" s="27">
        <f t="shared" si="125"/>
        <v>0</v>
      </c>
    </row>
    <row r="662" spans="1:15" ht="13.2" x14ac:dyDescent="0.25">
      <c r="A662" s="13" t="s">
        <v>545</v>
      </c>
      <c r="B662" s="17">
        <f t="shared" si="116"/>
        <v>65927</v>
      </c>
      <c r="C662" s="5">
        <f>125</f>
        <v>125</v>
      </c>
      <c r="D662" s="6">
        <f t="shared" si="117"/>
        <v>158544.9</v>
      </c>
      <c r="E662" s="6">
        <f t="shared" si="118"/>
        <v>7.9054394444444442</v>
      </c>
      <c r="F662" s="6">
        <f>SUM($D$8:D662)</f>
        <v>70093434.16000016</v>
      </c>
      <c r="G662" s="6">
        <f t="shared" si="119"/>
        <v>100000</v>
      </c>
      <c r="H662" s="23">
        <f t="shared" si="120"/>
        <v>0.39272449999999992</v>
      </c>
      <c r="I662" s="31">
        <f t="shared" si="126"/>
        <v>1.0027228898666667</v>
      </c>
      <c r="J662" s="16">
        <f t="shared" si="121"/>
        <v>762.20224528163862</v>
      </c>
      <c r="K662" s="24" t="s">
        <v>545</v>
      </c>
      <c r="L662" s="25">
        <f t="shared" si="122"/>
        <v>66781</v>
      </c>
      <c r="M662" s="26">
        <f t="shared" si="123"/>
        <v>0</v>
      </c>
      <c r="N662" s="27">
        <f t="shared" si="124"/>
        <v>0</v>
      </c>
      <c r="O662" s="27">
        <f t="shared" si="125"/>
        <v>0</v>
      </c>
    </row>
    <row r="663" spans="1:15" ht="13.2" x14ac:dyDescent="0.25">
      <c r="A663" s="13" t="s">
        <v>544</v>
      </c>
      <c r="B663" s="17">
        <f t="shared" si="116"/>
        <v>65957</v>
      </c>
      <c r="C663" s="5">
        <f>125</f>
        <v>125</v>
      </c>
      <c r="D663" s="6">
        <f t="shared" si="117"/>
        <v>158669.9</v>
      </c>
      <c r="E663" s="6">
        <f t="shared" si="118"/>
        <v>9.226646944444445</v>
      </c>
      <c r="F663" s="6">
        <f>SUM($D$8:D663)</f>
        <v>70252104.060000166</v>
      </c>
      <c r="G663" s="6">
        <f t="shared" si="119"/>
        <v>100000</v>
      </c>
      <c r="H663" s="23">
        <f t="shared" si="120"/>
        <v>0.39334949999999991</v>
      </c>
      <c r="I663" s="31">
        <f t="shared" si="126"/>
        <v>1.0027272232</v>
      </c>
      <c r="J663" s="16">
        <f t="shared" si="121"/>
        <v>762.80412595719031</v>
      </c>
      <c r="K663" s="24" t="s">
        <v>544</v>
      </c>
      <c r="L663" s="25">
        <f t="shared" si="122"/>
        <v>66811</v>
      </c>
      <c r="M663" s="26">
        <f t="shared" si="123"/>
        <v>0</v>
      </c>
      <c r="N663" s="27">
        <f t="shared" si="124"/>
        <v>0</v>
      </c>
      <c r="O663" s="27">
        <f t="shared" si="125"/>
        <v>0</v>
      </c>
    </row>
    <row r="664" spans="1:15" ht="13.2" x14ac:dyDescent="0.25">
      <c r="A664" s="13" t="s">
        <v>545</v>
      </c>
      <c r="B664" s="17">
        <f t="shared" si="116"/>
        <v>65988</v>
      </c>
      <c r="C664" s="5">
        <f>125</f>
        <v>125</v>
      </c>
      <c r="D664" s="6">
        <f t="shared" si="117"/>
        <v>158794.9</v>
      </c>
      <c r="E664" s="6">
        <f t="shared" si="118"/>
        <v>10.548896111111112</v>
      </c>
      <c r="F664" s="6">
        <f>SUM($D$8:D664)</f>
        <v>70410898.960000172</v>
      </c>
      <c r="G664" s="6">
        <f t="shared" si="119"/>
        <v>100000</v>
      </c>
      <c r="H664" s="23">
        <f t="shared" si="120"/>
        <v>0.39397449999999989</v>
      </c>
      <c r="I664" s="31">
        <f t="shared" si="126"/>
        <v>1.0027315565333332</v>
      </c>
      <c r="J664" s="16">
        <f t="shared" si="121"/>
        <v>763.40472952032883</v>
      </c>
      <c r="K664" s="24" t="s">
        <v>545</v>
      </c>
      <c r="L664" s="25">
        <f t="shared" si="122"/>
        <v>66842</v>
      </c>
      <c r="M664" s="26">
        <f t="shared" si="123"/>
        <v>0</v>
      </c>
      <c r="N664" s="27">
        <f t="shared" si="124"/>
        <v>0</v>
      </c>
      <c r="O664" s="27">
        <f t="shared" si="125"/>
        <v>0</v>
      </c>
    </row>
    <row r="665" spans="1:15" ht="13.2" x14ac:dyDescent="0.25">
      <c r="A665" s="13" t="s">
        <v>610</v>
      </c>
      <c r="B665" s="17">
        <f t="shared" si="116"/>
        <v>66019</v>
      </c>
      <c r="C665" s="5">
        <f>125</f>
        <v>125</v>
      </c>
      <c r="D665" s="6">
        <f t="shared" si="117"/>
        <v>158919.9</v>
      </c>
      <c r="E665" s="6">
        <f t="shared" si="118"/>
        <v>11.872186944444445</v>
      </c>
      <c r="F665" s="6">
        <f>SUM($D$8:D665)</f>
        <v>70569818.860000178</v>
      </c>
      <c r="G665" s="6">
        <f t="shared" si="119"/>
        <v>100000</v>
      </c>
      <c r="H665" s="23">
        <f t="shared" si="120"/>
        <v>0.39459949999999999</v>
      </c>
      <c r="I665" s="31">
        <f t="shared" si="126"/>
        <v>1.0027358898666667</v>
      </c>
      <c r="J665" s="16">
        <f t="shared" si="121"/>
        <v>764.00405951696666</v>
      </c>
      <c r="K665" s="24" t="s">
        <v>610</v>
      </c>
      <c r="L665" s="25">
        <f t="shared" si="122"/>
        <v>66873</v>
      </c>
      <c r="M665" s="26">
        <f t="shared" si="123"/>
        <v>0</v>
      </c>
      <c r="N665" s="27">
        <f t="shared" si="124"/>
        <v>0</v>
      </c>
      <c r="O665" s="27">
        <f t="shared" si="125"/>
        <v>0</v>
      </c>
    </row>
    <row r="666" spans="1:15" ht="13.2" x14ac:dyDescent="0.25">
      <c r="A666" s="13" t="s">
        <v>611</v>
      </c>
      <c r="B666" s="17">
        <f t="shared" si="116"/>
        <v>66049</v>
      </c>
      <c r="C666" s="5">
        <f>125</f>
        <v>125</v>
      </c>
      <c r="D666" s="6">
        <f t="shared" si="117"/>
        <v>159044.9</v>
      </c>
      <c r="E666" s="6">
        <f t="shared" si="118"/>
        <v>13.196519444444446</v>
      </c>
      <c r="F666" s="6">
        <f>SUM($D$8:D666)</f>
        <v>70728863.760000184</v>
      </c>
      <c r="G666" s="6">
        <f t="shared" si="119"/>
        <v>100000</v>
      </c>
      <c r="H666" s="23">
        <f t="shared" si="120"/>
        <v>0.39522449999999998</v>
      </c>
      <c r="I666" s="31">
        <f t="shared" si="126"/>
        <v>1.0027402232</v>
      </c>
      <c r="J666" s="16">
        <f t="shared" si="121"/>
        <v>764.60211948108008</v>
      </c>
      <c r="K666" s="24" t="s">
        <v>611</v>
      </c>
      <c r="L666" s="25">
        <f t="shared" si="122"/>
        <v>66901</v>
      </c>
      <c r="M666" s="26">
        <f t="shared" si="123"/>
        <v>0</v>
      </c>
      <c r="N666" s="27">
        <f t="shared" si="124"/>
        <v>0</v>
      </c>
      <c r="O666" s="27">
        <f t="shared" si="125"/>
        <v>0</v>
      </c>
    </row>
    <row r="667" spans="1:15" ht="13.2" x14ac:dyDescent="0.25">
      <c r="A667" s="13" t="s">
        <v>612</v>
      </c>
      <c r="B667" s="17">
        <f t="shared" si="116"/>
        <v>66080</v>
      </c>
      <c r="C667" s="5">
        <f>125</f>
        <v>125</v>
      </c>
      <c r="D667" s="6">
        <f t="shared" si="117"/>
        <v>159169.9</v>
      </c>
      <c r="E667" s="6">
        <f t="shared" si="118"/>
        <v>14.521893611111112</v>
      </c>
      <c r="F667" s="6">
        <f>SUM($D$8:D667)</f>
        <v>70888033.66000019</v>
      </c>
      <c r="G667" s="6">
        <f t="shared" si="119"/>
        <v>100000</v>
      </c>
      <c r="H667" s="23">
        <f t="shared" si="120"/>
        <v>0.39584949999999997</v>
      </c>
      <c r="I667" s="31">
        <f t="shared" si="126"/>
        <v>1.0027445565333333</v>
      </c>
      <c r="J667" s="16">
        <f t="shared" si="121"/>
        <v>765.19891293475735</v>
      </c>
      <c r="K667" s="24" t="s">
        <v>612</v>
      </c>
      <c r="L667" s="25">
        <f t="shared" si="122"/>
        <v>66932</v>
      </c>
      <c r="M667" s="26">
        <f t="shared" si="123"/>
        <v>0</v>
      </c>
      <c r="N667" s="27">
        <f t="shared" si="124"/>
        <v>0</v>
      </c>
      <c r="O667" s="27">
        <f t="shared" si="125"/>
        <v>0</v>
      </c>
    </row>
    <row r="668" spans="1:15" ht="13.2" x14ac:dyDescent="0.25">
      <c r="A668" s="13" t="s">
        <v>613</v>
      </c>
      <c r="B668" s="17">
        <f t="shared" si="116"/>
        <v>66110</v>
      </c>
      <c r="C668" s="5">
        <f>125</f>
        <v>125</v>
      </c>
      <c r="D668" s="6">
        <f t="shared" si="117"/>
        <v>159294.9</v>
      </c>
      <c r="E668" s="6">
        <f t="shared" si="118"/>
        <v>15.848309444444446</v>
      </c>
      <c r="F668" s="6">
        <f>SUM($D$8:D668)</f>
        <v>71047328.560000196</v>
      </c>
      <c r="G668" s="6">
        <f t="shared" si="119"/>
        <v>100000</v>
      </c>
      <c r="H668" s="23">
        <f t="shared" si="120"/>
        <v>0.39647449999999995</v>
      </c>
      <c r="I668" s="31">
        <f t="shared" si="126"/>
        <v>1.0027488898666668</v>
      </c>
      <c r="J668" s="16">
        <f t="shared" si="121"/>
        <v>765.79444338824408</v>
      </c>
      <c r="K668" s="24" t="s">
        <v>613</v>
      </c>
      <c r="L668" s="25">
        <f t="shared" si="122"/>
        <v>66962</v>
      </c>
      <c r="M668" s="26">
        <f t="shared" si="123"/>
        <v>0</v>
      </c>
      <c r="N668" s="27">
        <f t="shared" si="124"/>
        <v>0</v>
      </c>
      <c r="O668" s="27">
        <f t="shared" si="125"/>
        <v>0</v>
      </c>
    </row>
    <row r="669" spans="1:15" ht="13.2" x14ac:dyDescent="0.25">
      <c r="A669" s="13" t="s">
        <v>544</v>
      </c>
      <c r="B669" s="17">
        <f t="shared" ref="B669:B732" si="127">DATE(YEAR(B668),MONTH(B668)+1,IF(MONTH(B668)=1,28,30))</f>
        <v>66141</v>
      </c>
      <c r="C669" s="5">
        <f>125</f>
        <v>125</v>
      </c>
      <c r="D669" s="6">
        <f t="shared" ref="D669:D732" si="128">C669+D668+IF(MONTH(B669)=1,ROUND(E668,2),0)</f>
        <v>159435.75</v>
      </c>
      <c r="E669" s="6">
        <f t="shared" ref="E669:E732" si="129">MAX(0,IF(MONTH(B669)=1,0,E668)+(D669-C669)*$C$5*30/360+C669*$C$5*(30-DAY(B669))/360)</f>
        <v>1.3275895833333333</v>
      </c>
      <c r="F669" s="6">
        <f>SUM($D$8:D669)</f>
        <v>71206764.310000196</v>
      </c>
      <c r="G669" s="6">
        <f t="shared" ref="G669:G732" si="130">MAX($C$2-D669,50%*$C$2)</f>
        <v>100000</v>
      </c>
      <c r="H669" s="23">
        <f t="shared" ref="H669:H732" si="131">D669/$C$2-$H$3</f>
        <v>0.39717875000000002</v>
      </c>
      <c r="I669" s="31">
        <f t="shared" si="126"/>
        <v>1.0027537726666667</v>
      </c>
      <c r="J669" s="16">
        <f t="shared" ref="J669:J732" si="132">(200*$M$5*I669)/(G669/750+$H$2*G669*G669/(F669+3*G669))</f>
        <v>766.38919295825951</v>
      </c>
      <c r="K669" s="24" t="s">
        <v>544</v>
      </c>
      <c r="L669" s="25">
        <f t="shared" si="122"/>
        <v>66993</v>
      </c>
      <c r="M669" s="26">
        <f t="shared" si="123"/>
        <v>0</v>
      </c>
      <c r="N669" s="27">
        <f t="shared" si="124"/>
        <v>0</v>
      </c>
      <c r="O669" s="27">
        <f t="shared" si="125"/>
        <v>0</v>
      </c>
    </row>
    <row r="670" spans="1:15" ht="13.2" x14ac:dyDescent="0.25">
      <c r="A670" s="13" t="s">
        <v>545</v>
      </c>
      <c r="B670" s="17">
        <f t="shared" si="127"/>
        <v>66170</v>
      </c>
      <c r="C670" s="5">
        <f>125</f>
        <v>125</v>
      </c>
      <c r="D670" s="6">
        <f t="shared" si="128"/>
        <v>159560.75</v>
      </c>
      <c r="E670" s="6">
        <f t="shared" si="129"/>
        <v>2.6562902777777775</v>
      </c>
      <c r="F670" s="6">
        <f>SUM($D$8:D670)</f>
        <v>71366325.060000196</v>
      </c>
      <c r="G670" s="6">
        <f t="shared" si="130"/>
        <v>100000</v>
      </c>
      <c r="H670" s="23">
        <f t="shared" si="131"/>
        <v>0.39780375000000001</v>
      </c>
      <c r="I670" s="31">
        <f t="shared" si="126"/>
        <v>1.0027581059999999</v>
      </c>
      <c r="J670" s="16">
        <f t="shared" si="132"/>
        <v>766.98226654599</v>
      </c>
      <c r="K670" s="24" t="s">
        <v>545</v>
      </c>
      <c r="L670" s="25">
        <f t="shared" si="122"/>
        <v>67023</v>
      </c>
      <c r="M670" s="26">
        <f t="shared" si="123"/>
        <v>0</v>
      </c>
      <c r="N670" s="27">
        <f t="shared" si="124"/>
        <v>0</v>
      </c>
      <c r="O670" s="27">
        <f t="shared" si="125"/>
        <v>0</v>
      </c>
    </row>
    <row r="671" spans="1:15" ht="13.2" x14ac:dyDescent="0.25">
      <c r="A671" s="13" t="s">
        <v>544</v>
      </c>
      <c r="B671" s="17">
        <f t="shared" si="127"/>
        <v>66200</v>
      </c>
      <c r="C671" s="5">
        <f>125</f>
        <v>125</v>
      </c>
      <c r="D671" s="6">
        <f t="shared" si="128"/>
        <v>159685.75</v>
      </c>
      <c r="E671" s="6">
        <f t="shared" si="129"/>
        <v>3.9859631944444445</v>
      </c>
      <c r="F671" s="6">
        <f>SUM($D$8:D671)</f>
        <v>71526010.810000196</v>
      </c>
      <c r="G671" s="6">
        <f t="shared" si="130"/>
        <v>100000</v>
      </c>
      <c r="H671" s="23">
        <f t="shared" si="131"/>
        <v>0.39842875</v>
      </c>
      <c r="I671" s="31">
        <f t="shared" si="126"/>
        <v>1.0027624393333334</v>
      </c>
      <c r="J671" s="16">
        <f t="shared" si="132"/>
        <v>767.57408725328571</v>
      </c>
      <c r="K671" s="24" t="s">
        <v>544</v>
      </c>
      <c r="L671" s="25">
        <f t="shared" si="122"/>
        <v>67054</v>
      </c>
      <c r="M671" s="26">
        <f t="shared" si="123"/>
        <v>0</v>
      </c>
      <c r="N671" s="27">
        <f t="shared" si="124"/>
        <v>0</v>
      </c>
      <c r="O671" s="27">
        <f t="shared" si="125"/>
        <v>0</v>
      </c>
    </row>
    <row r="672" spans="1:15" ht="13.2" x14ac:dyDescent="0.25">
      <c r="A672" s="13" t="s">
        <v>545</v>
      </c>
      <c r="B672" s="17">
        <f t="shared" si="127"/>
        <v>66231</v>
      </c>
      <c r="C672" s="5">
        <f>125</f>
        <v>125</v>
      </c>
      <c r="D672" s="6">
        <f t="shared" si="128"/>
        <v>159810.75</v>
      </c>
      <c r="E672" s="6">
        <f t="shared" si="129"/>
        <v>5.3166777777777785</v>
      </c>
      <c r="F672" s="6">
        <f>SUM($D$8:D672)</f>
        <v>71685821.560000196</v>
      </c>
      <c r="G672" s="6">
        <f t="shared" si="130"/>
        <v>100000</v>
      </c>
      <c r="H672" s="23">
        <f t="shared" si="131"/>
        <v>0.39905374999999998</v>
      </c>
      <c r="I672" s="31">
        <f t="shared" si="126"/>
        <v>1.0027667726666667</v>
      </c>
      <c r="J672" s="16">
        <f t="shared" si="132"/>
        <v>768.16465854530873</v>
      </c>
      <c r="K672" s="24" t="s">
        <v>545</v>
      </c>
      <c r="L672" s="25">
        <f t="shared" si="122"/>
        <v>67085</v>
      </c>
      <c r="M672" s="26">
        <f t="shared" si="123"/>
        <v>0</v>
      </c>
      <c r="N672" s="27">
        <f t="shared" si="124"/>
        <v>0</v>
      </c>
      <c r="O672" s="27">
        <f t="shared" si="125"/>
        <v>0</v>
      </c>
    </row>
    <row r="673" spans="1:15" ht="13.2" x14ac:dyDescent="0.25">
      <c r="A673" s="13" t="s">
        <v>614</v>
      </c>
      <c r="B673" s="17">
        <f t="shared" si="127"/>
        <v>66261</v>
      </c>
      <c r="C673" s="5">
        <f>125</f>
        <v>125</v>
      </c>
      <c r="D673" s="6">
        <f t="shared" si="128"/>
        <v>159935.75</v>
      </c>
      <c r="E673" s="6">
        <f t="shared" si="129"/>
        <v>6.6484340277777783</v>
      </c>
      <c r="F673" s="6">
        <f>SUM($D$8:D673)</f>
        <v>71845757.310000196</v>
      </c>
      <c r="G673" s="6">
        <f t="shared" si="130"/>
        <v>100000</v>
      </c>
      <c r="H673" s="23">
        <f t="shared" si="131"/>
        <v>0.39967874999999997</v>
      </c>
      <c r="I673" s="31">
        <f t="shared" si="126"/>
        <v>1.002771106</v>
      </c>
      <c r="J673" s="16">
        <f t="shared" si="132"/>
        <v>768.75398387559858</v>
      </c>
      <c r="K673" s="24" t="s">
        <v>614</v>
      </c>
      <c r="L673" s="25">
        <f t="shared" si="122"/>
        <v>67115</v>
      </c>
      <c r="M673" s="26">
        <f t="shared" si="123"/>
        <v>0</v>
      </c>
      <c r="N673" s="27">
        <f t="shared" si="124"/>
        <v>0</v>
      </c>
      <c r="O673" s="27">
        <f t="shared" si="125"/>
        <v>0</v>
      </c>
    </row>
    <row r="674" spans="1:15" ht="13.2" x14ac:dyDescent="0.25">
      <c r="A674" s="13" t="s">
        <v>615</v>
      </c>
      <c r="B674" s="17">
        <f t="shared" si="127"/>
        <v>66292</v>
      </c>
      <c r="C674" s="5">
        <f>125</f>
        <v>125</v>
      </c>
      <c r="D674" s="6">
        <f t="shared" si="128"/>
        <v>160060.75</v>
      </c>
      <c r="E674" s="6">
        <f t="shared" si="129"/>
        <v>7.9812319444444455</v>
      </c>
      <c r="F674" s="6">
        <f>SUM($D$8:D674)</f>
        <v>72005818.060000196</v>
      </c>
      <c r="G674" s="6">
        <f t="shared" si="130"/>
        <v>100000</v>
      </c>
      <c r="H674" s="23">
        <f t="shared" si="131"/>
        <v>0.40030374999999996</v>
      </c>
      <c r="I674" s="31">
        <f t="shared" si="126"/>
        <v>1.0027754393333332</v>
      </c>
      <c r="J674" s="16">
        <f t="shared" si="132"/>
        <v>769.34206668611489</v>
      </c>
      <c r="K674" s="24" t="s">
        <v>615</v>
      </c>
      <c r="L674" s="25">
        <f t="shared" si="122"/>
        <v>67146</v>
      </c>
      <c r="M674" s="26">
        <f t="shared" si="123"/>
        <v>0</v>
      </c>
      <c r="N674" s="27">
        <f t="shared" si="124"/>
        <v>0</v>
      </c>
      <c r="O674" s="27">
        <f t="shared" si="125"/>
        <v>0</v>
      </c>
    </row>
    <row r="675" spans="1:15" ht="13.2" x14ac:dyDescent="0.25">
      <c r="A675" s="13" t="s">
        <v>616</v>
      </c>
      <c r="B675" s="17">
        <f t="shared" si="127"/>
        <v>66322</v>
      </c>
      <c r="C675" s="5">
        <f>125</f>
        <v>125</v>
      </c>
      <c r="D675" s="6">
        <f t="shared" si="128"/>
        <v>160185.75</v>
      </c>
      <c r="E675" s="6">
        <f t="shared" si="129"/>
        <v>9.3150715277777785</v>
      </c>
      <c r="F675" s="6">
        <f>SUM($D$8:D675)</f>
        <v>72166003.810000196</v>
      </c>
      <c r="G675" s="6">
        <f t="shared" si="130"/>
        <v>100000</v>
      </c>
      <c r="H675" s="23">
        <f t="shared" si="131"/>
        <v>0.40092874999999994</v>
      </c>
      <c r="I675" s="31">
        <f t="shared" si="126"/>
        <v>1.0027797726666667</v>
      </c>
      <c r="J675" s="16">
        <f t="shared" si="132"/>
        <v>769.92891040728398</v>
      </c>
      <c r="K675" s="24" t="s">
        <v>616</v>
      </c>
      <c r="L675" s="25">
        <f t="shared" si="122"/>
        <v>67176</v>
      </c>
      <c r="M675" s="26">
        <f t="shared" si="123"/>
        <v>0</v>
      </c>
      <c r="N675" s="27">
        <f t="shared" si="124"/>
        <v>0</v>
      </c>
      <c r="O675" s="27">
        <f t="shared" si="125"/>
        <v>0</v>
      </c>
    </row>
    <row r="676" spans="1:15" ht="13.2" x14ac:dyDescent="0.25">
      <c r="A676" s="13" t="s">
        <v>617</v>
      </c>
      <c r="B676" s="17">
        <f t="shared" si="127"/>
        <v>66353</v>
      </c>
      <c r="C676" s="5">
        <f>125</f>
        <v>125</v>
      </c>
      <c r="D676" s="6">
        <f t="shared" si="128"/>
        <v>160310.75</v>
      </c>
      <c r="E676" s="6">
        <f t="shared" si="129"/>
        <v>10.649952777777779</v>
      </c>
      <c r="F676" s="6">
        <f>SUM($D$8:D676)</f>
        <v>72326314.560000196</v>
      </c>
      <c r="G676" s="6">
        <f t="shared" si="130"/>
        <v>100000</v>
      </c>
      <c r="H676" s="23">
        <f t="shared" si="131"/>
        <v>0.40155374999999993</v>
      </c>
      <c r="I676" s="31">
        <f t="shared" si="126"/>
        <v>1.002784106</v>
      </c>
      <c r="J676" s="16">
        <f t="shared" si="132"/>
        <v>770.51451845804183</v>
      </c>
      <c r="K676" s="24" t="s">
        <v>617</v>
      </c>
      <c r="L676" s="25">
        <f t="shared" si="122"/>
        <v>67207</v>
      </c>
      <c r="M676" s="26">
        <f t="shared" si="123"/>
        <v>0</v>
      </c>
      <c r="N676" s="27">
        <f t="shared" si="124"/>
        <v>0</v>
      </c>
      <c r="O676" s="27">
        <f t="shared" si="125"/>
        <v>0</v>
      </c>
    </row>
    <row r="677" spans="1:15" ht="13.2" x14ac:dyDescent="0.25">
      <c r="A677" s="13" t="s">
        <v>544</v>
      </c>
      <c r="B677" s="17">
        <f t="shared" si="127"/>
        <v>66384</v>
      </c>
      <c r="C677" s="5">
        <f>125</f>
        <v>125</v>
      </c>
      <c r="D677" s="6">
        <f t="shared" si="128"/>
        <v>160435.75</v>
      </c>
      <c r="E677" s="6">
        <f t="shared" si="129"/>
        <v>11.985875694444445</v>
      </c>
      <c r="F677" s="6">
        <f>SUM($D$8:D677)</f>
        <v>72486750.310000196</v>
      </c>
      <c r="G677" s="6">
        <f t="shared" si="130"/>
        <v>100000</v>
      </c>
      <c r="H677" s="23">
        <f t="shared" si="131"/>
        <v>0.40217875000000003</v>
      </c>
      <c r="I677" s="31">
        <f t="shared" si="126"/>
        <v>1.0027884393333333</v>
      </c>
      <c r="J677" s="16">
        <f t="shared" si="132"/>
        <v>771.09889424588107</v>
      </c>
      <c r="K677" s="24" t="s">
        <v>544</v>
      </c>
      <c r="L677" s="25">
        <f t="shared" si="122"/>
        <v>67238</v>
      </c>
      <c r="M677" s="26">
        <f t="shared" si="123"/>
        <v>0</v>
      </c>
      <c r="N677" s="27">
        <f t="shared" si="124"/>
        <v>0</v>
      </c>
      <c r="O677" s="27">
        <f t="shared" si="125"/>
        <v>0</v>
      </c>
    </row>
    <row r="678" spans="1:15" ht="13.2" x14ac:dyDescent="0.25">
      <c r="A678" s="13" t="s">
        <v>545</v>
      </c>
      <c r="B678" s="17">
        <f t="shared" si="127"/>
        <v>66414</v>
      </c>
      <c r="C678" s="5">
        <f>125</f>
        <v>125</v>
      </c>
      <c r="D678" s="6">
        <f t="shared" si="128"/>
        <v>160560.75</v>
      </c>
      <c r="E678" s="6">
        <f t="shared" si="129"/>
        <v>13.322840277777779</v>
      </c>
      <c r="F678" s="6">
        <f>SUM($D$8:D678)</f>
        <v>72647311.060000196</v>
      </c>
      <c r="G678" s="6">
        <f t="shared" si="130"/>
        <v>100000</v>
      </c>
      <c r="H678" s="23">
        <f t="shared" si="131"/>
        <v>0.40280375000000002</v>
      </c>
      <c r="I678" s="31">
        <f t="shared" si="126"/>
        <v>1.0027927726666666</v>
      </c>
      <c r="J678" s="16">
        <f t="shared" si="132"/>
        <v>771.68204116689355</v>
      </c>
      <c r="K678" s="24" t="s">
        <v>545</v>
      </c>
      <c r="L678" s="25">
        <f t="shared" si="122"/>
        <v>67267</v>
      </c>
      <c r="M678" s="26">
        <f t="shared" si="123"/>
        <v>0</v>
      </c>
      <c r="N678" s="27">
        <f t="shared" si="124"/>
        <v>0</v>
      </c>
      <c r="O678" s="27">
        <f t="shared" si="125"/>
        <v>0</v>
      </c>
    </row>
    <row r="679" spans="1:15" ht="13.2" x14ac:dyDescent="0.25">
      <c r="A679" s="13" t="s">
        <v>544</v>
      </c>
      <c r="B679" s="17">
        <f t="shared" si="127"/>
        <v>66445</v>
      </c>
      <c r="C679" s="5">
        <f>125</f>
        <v>125</v>
      </c>
      <c r="D679" s="6">
        <f t="shared" si="128"/>
        <v>160685.75</v>
      </c>
      <c r="E679" s="6">
        <f t="shared" si="129"/>
        <v>14.660846527777778</v>
      </c>
      <c r="F679" s="6">
        <f>SUM($D$8:D679)</f>
        <v>72807996.810000196</v>
      </c>
      <c r="G679" s="6">
        <f t="shared" si="130"/>
        <v>100000</v>
      </c>
      <c r="H679" s="23">
        <f t="shared" si="131"/>
        <v>0.40342875</v>
      </c>
      <c r="I679" s="31">
        <f t="shared" si="126"/>
        <v>1.002797106</v>
      </c>
      <c r="J679" s="16">
        <f t="shared" si="132"/>
        <v>772.26396260581544</v>
      </c>
      <c r="K679" s="24" t="s">
        <v>544</v>
      </c>
      <c r="L679" s="25">
        <f t="shared" si="122"/>
        <v>67298</v>
      </c>
      <c r="M679" s="26">
        <f t="shared" si="123"/>
        <v>0</v>
      </c>
      <c r="N679" s="27">
        <f t="shared" si="124"/>
        <v>0</v>
      </c>
      <c r="O679" s="27">
        <f t="shared" si="125"/>
        <v>0</v>
      </c>
    </row>
    <row r="680" spans="1:15" ht="13.2" x14ac:dyDescent="0.25">
      <c r="A680" s="13" t="s">
        <v>545</v>
      </c>
      <c r="B680" s="17">
        <f t="shared" si="127"/>
        <v>66475</v>
      </c>
      <c r="C680" s="5">
        <f>125</f>
        <v>125</v>
      </c>
      <c r="D680" s="6">
        <f t="shared" si="128"/>
        <v>160810.75</v>
      </c>
      <c r="E680" s="6">
        <f t="shared" si="129"/>
        <v>15.999894444444445</v>
      </c>
      <c r="F680" s="6">
        <f>SUM($D$8:D680)</f>
        <v>72968807.560000196</v>
      </c>
      <c r="G680" s="6">
        <f t="shared" si="130"/>
        <v>100000</v>
      </c>
      <c r="H680" s="23">
        <f t="shared" si="131"/>
        <v>0.40405374999999999</v>
      </c>
      <c r="I680" s="31">
        <f t="shared" si="126"/>
        <v>1.0028014393333333</v>
      </c>
      <c r="J680" s="16">
        <f t="shared" si="132"/>
        <v>772.84466193607022</v>
      </c>
      <c r="K680" s="24" t="s">
        <v>545</v>
      </c>
      <c r="L680" s="25">
        <f t="shared" si="122"/>
        <v>67328</v>
      </c>
      <c r="M680" s="26">
        <f t="shared" si="123"/>
        <v>0</v>
      </c>
      <c r="N680" s="27">
        <f t="shared" si="124"/>
        <v>0</v>
      </c>
      <c r="O680" s="27">
        <f t="shared" si="125"/>
        <v>0</v>
      </c>
    </row>
    <row r="681" spans="1:15" ht="13.2" x14ac:dyDescent="0.25">
      <c r="A681" s="13" t="s">
        <v>618</v>
      </c>
      <c r="B681" s="17">
        <f t="shared" si="127"/>
        <v>66506</v>
      </c>
      <c r="C681" s="5">
        <f>125</f>
        <v>125</v>
      </c>
      <c r="D681" s="6">
        <f t="shared" si="128"/>
        <v>160951.75</v>
      </c>
      <c r="E681" s="6">
        <f t="shared" si="129"/>
        <v>1.3402229166666668</v>
      </c>
      <c r="F681" s="6">
        <f>SUM($D$8:D681)</f>
        <v>73129759.310000196</v>
      </c>
      <c r="G681" s="6">
        <f t="shared" si="130"/>
        <v>100000</v>
      </c>
      <c r="H681" s="23">
        <f t="shared" si="131"/>
        <v>0.40475874999999994</v>
      </c>
      <c r="I681" s="31">
        <f t="shared" si="126"/>
        <v>1.0028063273333334</v>
      </c>
      <c r="J681" s="16">
        <f t="shared" si="132"/>
        <v>773.42462750831032</v>
      </c>
      <c r="K681" s="24" t="s">
        <v>618</v>
      </c>
      <c r="L681" s="25">
        <f t="shared" si="122"/>
        <v>67359</v>
      </c>
      <c r="M681" s="26">
        <f t="shared" si="123"/>
        <v>0</v>
      </c>
      <c r="N681" s="27">
        <f t="shared" si="124"/>
        <v>0</v>
      </c>
      <c r="O681" s="27">
        <f t="shared" si="125"/>
        <v>0</v>
      </c>
    </row>
    <row r="682" spans="1:15" ht="13.2" x14ac:dyDescent="0.25">
      <c r="A682" s="13" t="s">
        <v>619</v>
      </c>
      <c r="B682" s="17">
        <f t="shared" si="127"/>
        <v>66535</v>
      </c>
      <c r="C682" s="5">
        <f>125</f>
        <v>125</v>
      </c>
      <c r="D682" s="6">
        <f t="shared" si="128"/>
        <v>161076.75</v>
      </c>
      <c r="E682" s="6">
        <f t="shared" si="129"/>
        <v>2.6815569444444445</v>
      </c>
      <c r="F682" s="6">
        <f>SUM($D$8:D682)</f>
        <v>73290836.060000196</v>
      </c>
      <c r="G682" s="6">
        <f t="shared" si="130"/>
        <v>100000</v>
      </c>
      <c r="H682" s="23">
        <f t="shared" si="131"/>
        <v>0.40538374999999993</v>
      </c>
      <c r="I682" s="31">
        <f t="shared" si="126"/>
        <v>1.0028106606666667</v>
      </c>
      <c r="J682" s="16">
        <f t="shared" si="132"/>
        <v>774.00294988035637</v>
      </c>
      <c r="K682" s="24" t="s">
        <v>619</v>
      </c>
      <c r="L682" s="25">
        <f t="shared" si="122"/>
        <v>67389</v>
      </c>
      <c r="M682" s="26">
        <f t="shared" si="123"/>
        <v>0</v>
      </c>
      <c r="N682" s="27">
        <f t="shared" si="124"/>
        <v>0</v>
      </c>
      <c r="O682" s="27">
        <f t="shared" si="125"/>
        <v>0</v>
      </c>
    </row>
    <row r="683" spans="1:15" ht="13.2" x14ac:dyDescent="0.25">
      <c r="A683" s="13" t="s">
        <v>620</v>
      </c>
      <c r="B683" s="17">
        <f t="shared" si="127"/>
        <v>66565</v>
      </c>
      <c r="C683" s="5">
        <f>125</f>
        <v>125</v>
      </c>
      <c r="D683" s="6">
        <f t="shared" si="128"/>
        <v>161201.75</v>
      </c>
      <c r="E683" s="6">
        <f t="shared" si="129"/>
        <v>4.023863194444445</v>
      </c>
      <c r="F683" s="6">
        <f>SUM($D$8:D683)</f>
        <v>73452037.810000196</v>
      </c>
      <c r="G683" s="6">
        <f t="shared" si="130"/>
        <v>100000</v>
      </c>
      <c r="H683" s="23">
        <f t="shared" si="131"/>
        <v>0.40600875000000003</v>
      </c>
      <c r="I683" s="31">
        <f t="shared" si="126"/>
        <v>1.002814994</v>
      </c>
      <c r="J683" s="16">
        <f t="shared" si="132"/>
        <v>774.58005986735395</v>
      </c>
      <c r="K683" s="24" t="s">
        <v>620</v>
      </c>
      <c r="L683" s="25">
        <f t="shared" si="122"/>
        <v>67420</v>
      </c>
      <c r="M683" s="26">
        <f t="shared" si="123"/>
        <v>0</v>
      </c>
      <c r="N683" s="27">
        <f t="shared" si="124"/>
        <v>0</v>
      </c>
      <c r="O683" s="27">
        <f t="shared" si="125"/>
        <v>0</v>
      </c>
    </row>
    <row r="684" spans="1:15" ht="13.2" x14ac:dyDescent="0.25">
      <c r="A684" s="13" t="s">
        <v>621</v>
      </c>
      <c r="B684" s="17">
        <f t="shared" si="127"/>
        <v>66596</v>
      </c>
      <c r="C684" s="5">
        <f>125</f>
        <v>125</v>
      </c>
      <c r="D684" s="6">
        <f t="shared" si="128"/>
        <v>161326.75</v>
      </c>
      <c r="E684" s="6">
        <f t="shared" si="129"/>
        <v>5.3672111111111116</v>
      </c>
      <c r="F684" s="6">
        <f>SUM($D$8:D684)</f>
        <v>73613364.560000196</v>
      </c>
      <c r="G684" s="6">
        <f t="shared" si="130"/>
        <v>100000</v>
      </c>
      <c r="H684" s="23">
        <f t="shared" si="131"/>
        <v>0.40663375000000002</v>
      </c>
      <c r="I684" s="31">
        <f t="shared" si="126"/>
        <v>1.0028193273333332</v>
      </c>
      <c r="J684" s="16">
        <f t="shared" si="132"/>
        <v>775.15596079967031</v>
      </c>
      <c r="K684" s="24" t="s">
        <v>621</v>
      </c>
      <c r="L684" s="25">
        <f t="shared" si="122"/>
        <v>67451</v>
      </c>
      <c r="M684" s="26">
        <f t="shared" si="123"/>
        <v>0</v>
      </c>
      <c r="N684" s="27">
        <f t="shared" si="124"/>
        <v>0</v>
      </c>
      <c r="O684" s="27">
        <f t="shared" si="125"/>
        <v>0</v>
      </c>
    </row>
    <row r="685" spans="1:15" ht="13.2" x14ac:dyDescent="0.25">
      <c r="A685" s="13" t="s">
        <v>544</v>
      </c>
      <c r="B685" s="17">
        <f t="shared" si="127"/>
        <v>66626</v>
      </c>
      <c r="C685" s="5">
        <f>125</f>
        <v>125</v>
      </c>
      <c r="D685" s="6">
        <f t="shared" si="128"/>
        <v>161451.75</v>
      </c>
      <c r="E685" s="6">
        <f t="shared" si="129"/>
        <v>6.7116006944444448</v>
      </c>
      <c r="F685" s="6">
        <f>SUM($D$8:D685)</f>
        <v>73774816.310000196</v>
      </c>
      <c r="G685" s="6">
        <f t="shared" si="130"/>
        <v>100000</v>
      </c>
      <c r="H685" s="23">
        <f t="shared" si="131"/>
        <v>0.40725875</v>
      </c>
      <c r="I685" s="31">
        <f t="shared" si="126"/>
        <v>1.0028236606666667</v>
      </c>
      <c r="J685" s="16">
        <f t="shared" si="132"/>
        <v>775.73065599656763</v>
      </c>
      <c r="K685" s="24" t="s">
        <v>544</v>
      </c>
      <c r="L685" s="25">
        <f t="shared" si="122"/>
        <v>67481</v>
      </c>
      <c r="M685" s="26">
        <f t="shared" si="123"/>
        <v>0</v>
      </c>
      <c r="N685" s="27">
        <f t="shared" si="124"/>
        <v>0</v>
      </c>
      <c r="O685" s="27">
        <f t="shared" si="125"/>
        <v>0</v>
      </c>
    </row>
    <row r="686" spans="1:15" ht="13.2" x14ac:dyDescent="0.25">
      <c r="A686" s="13" t="s">
        <v>545</v>
      </c>
      <c r="B686" s="17">
        <f t="shared" si="127"/>
        <v>66657</v>
      </c>
      <c r="C686" s="5">
        <f>125</f>
        <v>125</v>
      </c>
      <c r="D686" s="6">
        <f t="shared" si="128"/>
        <v>161576.75</v>
      </c>
      <c r="E686" s="6">
        <f t="shared" si="129"/>
        <v>8.0570319444444447</v>
      </c>
      <c r="F686" s="6">
        <f>SUM($D$8:D686)</f>
        <v>73936393.060000196</v>
      </c>
      <c r="G686" s="6">
        <f t="shared" si="130"/>
        <v>100000</v>
      </c>
      <c r="H686" s="23">
        <f t="shared" si="131"/>
        <v>0.40788374999999999</v>
      </c>
      <c r="I686" s="31">
        <f t="shared" si="126"/>
        <v>1.002827994</v>
      </c>
      <c r="J686" s="16">
        <f t="shared" si="132"/>
        <v>776.30414876624639</v>
      </c>
      <c r="K686" s="24" t="s">
        <v>545</v>
      </c>
      <c r="L686" s="25">
        <f t="shared" si="122"/>
        <v>67512</v>
      </c>
      <c r="M686" s="26">
        <f t="shared" si="123"/>
        <v>0</v>
      </c>
      <c r="N686" s="27">
        <f t="shared" si="124"/>
        <v>0</v>
      </c>
      <c r="O686" s="27">
        <f t="shared" si="125"/>
        <v>0</v>
      </c>
    </row>
    <row r="687" spans="1:15" ht="13.2" x14ac:dyDescent="0.25">
      <c r="A687" s="13" t="s">
        <v>544</v>
      </c>
      <c r="B687" s="17">
        <f t="shared" si="127"/>
        <v>66687</v>
      </c>
      <c r="C687" s="5">
        <f>125</f>
        <v>125</v>
      </c>
      <c r="D687" s="6">
        <f t="shared" si="128"/>
        <v>161701.75</v>
      </c>
      <c r="E687" s="6">
        <f t="shared" si="129"/>
        <v>9.4035048611111112</v>
      </c>
      <c r="F687" s="6">
        <f>SUM($D$8:D687)</f>
        <v>74098094.810000196</v>
      </c>
      <c r="G687" s="6">
        <f t="shared" si="130"/>
        <v>100000</v>
      </c>
      <c r="H687" s="23">
        <f t="shared" si="131"/>
        <v>0.40850874999999998</v>
      </c>
      <c r="I687" s="31">
        <f t="shared" si="126"/>
        <v>1.0028323273333333</v>
      </c>
      <c r="J687" s="16">
        <f t="shared" si="132"/>
        <v>776.87644240588895</v>
      </c>
      <c r="K687" s="24" t="s">
        <v>544</v>
      </c>
      <c r="L687" s="25">
        <f t="shared" si="122"/>
        <v>67542</v>
      </c>
      <c r="M687" s="26">
        <f t="shared" si="123"/>
        <v>0</v>
      </c>
      <c r="N687" s="27">
        <f t="shared" si="124"/>
        <v>0</v>
      </c>
      <c r="O687" s="27">
        <f t="shared" si="125"/>
        <v>0</v>
      </c>
    </row>
    <row r="688" spans="1:15" ht="13.2" x14ac:dyDescent="0.25">
      <c r="A688" s="13" t="s">
        <v>545</v>
      </c>
      <c r="B688" s="17">
        <f t="shared" si="127"/>
        <v>66718</v>
      </c>
      <c r="C688" s="5">
        <f>125</f>
        <v>125</v>
      </c>
      <c r="D688" s="6">
        <f t="shared" si="128"/>
        <v>161826.75</v>
      </c>
      <c r="E688" s="6">
        <f t="shared" si="129"/>
        <v>10.751019444444445</v>
      </c>
      <c r="F688" s="6">
        <f>SUM($D$8:D688)</f>
        <v>74259921.560000196</v>
      </c>
      <c r="G688" s="6">
        <f t="shared" si="130"/>
        <v>100000</v>
      </c>
      <c r="H688" s="23">
        <f t="shared" si="131"/>
        <v>0.40913374999999996</v>
      </c>
      <c r="I688" s="31">
        <f t="shared" si="126"/>
        <v>1.0028366606666668</v>
      </c>
      <c r="J688" s="16">
        <f t="shared" si="132"/>
        <v>777.44754020170092</v>
      </c>
      <c r="K688" s="24" t="s">
        <v>545</v>
      </c>
      <c r="L688" s="25">
        <f t="shared" si="122"/>
        <v>67573</v>
      </c>
      <c r="M688" s="26">
        <f t="shared" si="123"/>
        <v>0</v>
      </c>
      <c r="N688" s="27">
        <f t="shared" si="124"/>
        <v>0</v>
      </c>
      <c r="O688" s="27">
        <f t="shared" si="125"/>
        <v>0</v>
      </c>
    </row>
    <row r="689" spans="1:15" ht="13.2" x14ac:dyDescent="0.25">
      <c r="A689" s="13" t="s">
        <v>622</v>
      </c>
      <c r="B689" s="17">
        <f t="shared" si="127"/>
        <v>66749</v>
      </c>
      <c r="C689" s="5">
        <f>125</f>
        <v>125</v>
      </c>
      <c r="D689" s="6">
        <f t="shared" si="128"/>
        <v>161951.75</v>
      </c>
      <c r="E689" s="6">
        <f t="shared" si="129"/>
        <v>12.099575694444445</v>
      </c>
      <c r="F689" s="6">
        <f>SUM($D$8:D689)</f>
        <v>74421873.310000196</v>
      </c>
      <c r="G689" s="6">
        <f t="shared" si="130"/>
        <v>100000</v>
      </c>
      <c r="H689" s="23">
        <f t="shared" si="131"/>
        <v>0.40975874999999995</v>
      </c>
      <c r="I689" s="31">
        <f t="shared" si="126"/>
        <v>1.002840994</v>
      </c>
      <c r="J689" s="16">
        <f t="shared" si="132"/>
        <v>778.01744542895392</v>
      </c>
      <c r="K689" s="24" t="s">
        <v>622</v>
      </c>
      <c r="L689" s="25">
        <f t="shared" si="122"/>
        <v>67604</v>
      </c>
      <c r="M689" s="26">
        <f t="shared" si="123"/>
        <v>0</v>
      </c>
      <c r="N689" s="27">
        <f t="shared" si="124"/>
        <v>0</v>
      </c>
      <c r="O689" s="27">
        <f t="shared" si="125"/>
        <v>0</v>
      </c>
    </row>
    <row r="690" spans="1:15" ht="13.2" x14ac:dyDescent="0.25">
      <c r="A690" s="13" t="s">
        <v>623</v>
      </c>
      <c r="B690" s="17">
        <f t="shared" si="127"/>
        <v>66779</v>
      </c>
      <c r="C690" s="5">
        <f>125</f>
        <v>125</v>
      </c>
      <c r="D690" s="6">
        <f t="shared" si="128"/>
        <v>162076.75</v>
      </c>
      <c r="E690" s="6">
        <f t="shared" si="129"/>
        <v>13.449173611111112</v>
      </c>
      <c r="F690" s="6">
        <f>SUM($D$8:D690)</f>
        <v>74583950.060000196</v>
      </c>
      <c r="G690" s="6">
        <f t="shared" si="130"/>
        <v>100000</v>
      </c>
      <c r="H690" s="23">
        <f t="shared" si="131"/>
        <v>0.41038374999999994</v>
      </c>
      <c r="I690" s="31">
        <f t="shared" si="126"/>
        <v>1.0028453273333333</v>
      </c>
      <c r="J690" s="16">
        <f t="shared" si="132"/>
        <v>778.58616135202828</v>
      </c>
      <c r="K690" s="24" t="s">
        <v>623</v>
      </c>
      <c r="L690" s="25">
        <f t="shared" si="122"/>
        <v>67632</v>
      </c>
      <c r="M690" s="26">
        <f t="shared" si="123"/>
        <v>0</v>
      </c>
      <c r="N690" s="27">
        <f t="shared" si="124"/>
        <v>0</v>
      </c>
      <c r="O690" s="27">
        <f t="shared" si="125"/>
        <v>0</v>
      </c>
    </row>
    <row r="691" spans="1:15" ht="13.2" x14ac:dyDescent="0.25">
      <c r="A691" s="13" t="s">
        <v>624</v>
      </c>
      <c r="B691" s="17">
        <f t="shared" si="127"/>
        <v>66810</v>
      </c>
      <c r="C691" s="5">
        <f>125</f>
        <v>125</v>
      </c>
      <c r="D691" s="6">
        <f t="shared" si="128"/>
        <v>162201.75</v>
      </c>
      <c r="E691" s="6">
        <f t="shared" si="129"/>
        <v>14.799813194444445</v>
      </c>
      <c r="F691" s="6">
        <f>SUM($D$8:D691)</f>
        <v>74746151.810000196</v>
      </c>
      <c r="G691" s="6">
        <f t="shared" si="130"/>
        <v>100000</v>
      </c>
      <c r="H691" s="23">
        <f t="shared" si="131"/>
        <v>0.41100874999999992</v>
      </c>
      <c r="I691" s="31">
        <f t="shared" si="126"/>
        <v>1.0028496606666666</v>
      </c>
      <c r="J691" s="16">
        <f t="shared" si="132"/>
        <v>779.15369122445463</v>
      </c>
      <c r="K691" s="24" t="s">
        <v>624</v>
      </c>
      <c r="L691" s="25">
        <f t="shared" si="122"/>
        <v>67663</v>
      </c>
      <c r="M691" s="26">
        <f t="shared" si="123"/>
        <v>0</v>
      </c>
      <c r="N691" s="27">
        <f t="shared" si="124"/>
        <v>0</v>
      </c>
      <c r="O691" s="27">
        <f t="shared" si="125"/>
        <v>0</v>
      </c>
    </row>
    <row r="692" spans="1:15" ht="13.2" x14ac:dyDescent="0.25">
      <c r="A692" s="13" t="s">
        <v>625</v>
      </c>
      <c r="B692" s="17">
        <f t="shared" si="127"/>
        <v>66840</v>
      </c>
      <c r="C692" s="5">
        <f>125</f>
        <v>125</v>
      </c>
      <c r="D692" s="6">
        <f t="shared" si="128"/>
        <v>162326.75</v>
      </c>
      <c r="E692" s="6">
        <f t="shared" si="129"/>
        <v>16.151494444444445</v>
      </c>
      <c r="F692" s="6">
        <f>SUM($D$8:D692)</f>
        <v>74908478.560000196</v>
      </c>
      <c r="G692" s="6">
        <f t="shared" si="130"/>
        <v>100000</v>
      </c>
      <c r="H692" s="23">
        <f t="shared" si="131"/>
        <v>0.41163375000000002</v>
      </c>
      <c r="I692" s="31">
        <f t="shared" si="126"/>
        <v>1.0028539940000001</v>
      </c>
      <c r="J692" s="16">
        <f t="shared" si="132"/>
        <v>779.72003828895561</v>
      </c>
      <c r="K692" s="24" t="s">
        <v>625</v>
      </c>
      <c r="L692" s="25">
        <f t="shared" si="122"/>
        <v>67693</v>
      </c>
      <c r="M692" s="26">
        <f t="shared" si="123"/>
        <v>0</v>
      </c>
      <c r="N692" s="27">
        <f t="shared" si="124"/>
        <v>0</v>
      </c>
      <c r="O692" s="27">
        <f t="shared" si="125"/>
        <v>0</v>
      </c>
    </row>
    <row r="693" spans="1:15" ht="13.2" x14ac:dyDescent="0.25">
      <c r="A693" s="13" t="s">
        <v>544</v>
      </c>
      <c r="B693" s="17">
        <f t="shared" si="127"/>
        <v>66871</v>
      </c>
      <c r="C693" s="5">
        <f>125</f>
        <v>125</v>
      </c>
      <c r="D693" s="6">
        <f t="shared" si="128"/>
        <v>162467.9</v>
      </c>
      <c r="E693" s="6">
        <f t="shared" si="129"/>
        <v>1.3528575000000003</v>
      </c>
      <c r="F693" s="6">
        <f>SUM($D$8:D693)</f>
        <v>75070946.460000202</v>
      </c>
      <c r="G693" s="6">
        <f t="shared" si="130"/>
        <v>100000</v>
      </c>
      <c r="H693" s="23">
        <f t="shared" si="131"/>
        <v>0.41233949999999997</v>
      </c>
      <c r="I693" s="31">
        <f t="shared" si="126"/>
        <v>1.0028588871999999</v>
      </c>
      <c r="J693" s="16">
        <f t="shared" si="132"/>
        <v>780.28569715853928</v>
      </c>
      <c r="K693" s="24" t="s">
        <v>544</v>
      </c>
      <c r="L693" s="25">
        <f t="shared" si="122"/>
        <v>67724</v>
      </c>
      <c r="M693" s="26">
        <f t="shared" si="123"/>
        <v>0</v>
      </c>
      <c r="N693" s="27">
        <f t="shared" si="124"/>
        <v>0</v>
      </c>
      <c r="O693" s="27">
        <f t="shared" si="125"/>
        <v>0</v>
      </c>
    </row>
    <row r="694" spans="1:15" ht="13.2" x14ac:dyDescent="0.25">
      <c r="A694" s="13" t="s">
        <v>545</v>
      </c>
      <c r="B694" s="17">
        <f t="shared" si="127"/>
        <v>66900</v>
      </c>
      <c r="C694" s="5">
        <f>125</f>
        <v>125</v>
      </c>
      <c r="D694" s="6">
        <f t="shared" si="128"/>
        <v>162592.9</v>
      </c>
      <c r="E694" s="6">
        <f t="shared" si="129"/>
        <v>2.7068261111111114</v>
      </c>
      <c r="F694" s="6">
        <f>SUM($D$8:D694)</f>
        <v>75233539.360000208</v>
      </c>
      <c r="G694" s="6">
        <f t="shared" si="130"/>
        <v>100000</v>
      </c>
      <c r="H694" s="23">
        <f t="shared" si="131"/>
        <v>0.41296449999999996</v>
      </c>
      <c r="I694" s="31">
        <f t="shared" si="126"/>
        <v>1.0028632205333334</v>
      </c>
      <c r="J694" s="16">
        <f t="shared" si="132"/>
        <v>780.84974405627474</v>
      </c>
      <c r="K694" s="24" t="s">
        <v>545</v>
      </c>
      <c r="L694" s="25">
        <f t="shared" si="122"/>
        <v>67754</v>
      </c>
      <c r="M694" s="26">
        <f t="shared" si="123"/>
        <v>0</v>
      </c>
      <c r="N694" s="27">
        <f t="shared" si="124"/>
        <v>0</v>
      </c>
      <c r="O694" s="27">
        <f t="shared" si="125"/>
        <v>0</v>
      </c>
    </row>
    <row r="695" spans="1:15" ht="13.2" x14ac:dyDescent="0.25">
      <c r="A695" s="13" t="s">
        <v>544</v>
      </c>
      <c r="B695" s="17">
        <f t="shared" si="127"/>
        <v>66930</v>
      </c>
      <c r="C695" s="5">
        <f>125</f>
        <v>125</v>
      </c>
      <c r="D695" s="6">
        <f t="shared" si="128"/>
        <v>162717.9</v>
      </c>
      <c r="E695" s="6">
        <f t="shared" si="129"/>
        <v>4.0617669444444449</v>
      </c>
      <c r="F695" s="6">
        <f>SUM($D$8:D695)</f>
        <v>75396257.260000214</v>
      </c>
      <c r="G695" s="6">
        <f t="shared" si="130"/>
        <v>100000</v>
      </c>
      <c r="H695" s="23">
        <f t="shared" si="131"/>
        <v>0.41358949999999994</v>
      </c>
      <c r="I695" s="31">
        <f t="shared" si="126"/>
        <v>1.0028675538666667</v>
      </c>
      <c r="J695" s="16">
        <f t="shared" si="132"/>
        <v>781.41261749132786</v>
      </c>
      <c r="K695" s="24" t="s">
        <v>544</v>
      </c>
      <c r="L695" s="25">
        <f t="shared" si="122"/>
        <v>67785</v>
      </c>
      <c r="M695" s="26">
        <f t="shared" si="123"/>
        <v>0</v>
      </c>
      <c r="N695" s="27">
        <f t="shared" si="124"/>
        <v>0</v>
      </c>
      <c r="O695" s="27">
        <f t="shared" si="125"/>
        <v>0</v>
      </c>
    </row>
    <row r="696" spans="1:15" ht="13.2" x14ac:dyDescent="0.25">
      <c r="A696" s="13" t="s">
        <v>545</v>
      </c>
      <c r="B696" s="17">
        <f t="shared" si="127"/>
        <v>66961</v>
      </c>
      <c r="C696" s="5">
        <f>125</f>
        <v>125</v>
      </c>
      <c r="D696" s="6">
        <f t="shared" si="128"/>
        <v>162842.9</v>
      </c>
      <c r="E696" s="6">
        <f t="shared" si="129"/>
        <v>5.4177494444444445</v>
      </c>
      <c r="F696" s="6">
        <f>SUM($D$8:D696)</f>
        <v>75559100.16000022</v>
      </c>
      <c r="G696" s="6">
        <f t="shared" si="130"/>
        <v>100000</v>
      </c>
      <c r="H696" s="23">
        <f t="shared" si="131"/>
        <v>0.41421449999999993</v>
      </c>
      <c r="I696" s="31">
        <f t="shared" si="126"/>
        <v>1.0028718872</v>
      </c>
      <c r="J696" s="16">
        <f t="shared" si="132"/>
        <v>781.97432066528972</v>
      </c>
      <c r="K696" s="24" t="s">
        <v>545</v>
      </c>
      <c r="L696" s="25">
        <f t="shared" si="122"/>
        <v>67816</v>
      </c>
      <c r="M696" s="26">
        <f t="shared" si="123"/>
        <v>0</v>
      </c>
      <c r="N696" s="27">
        <f t="shared" si="124"/>
        <v>0</v>
      </c>
      <c r="O696" s="27">
        <f t="shared" si="125"/>
        <v>0</v>
      </c>
    </row>
    <row r="697" spans="1:15" ht="13.2" x14ac:dyDescent="0.25">
      <c r="A697" s="13" t="s">
        <v>626</v>
      </c>
      <c r="B697" s="17">
        <f t="shared" si="127"/>
        <v>66991</v>
      </c>
      <c r="C697" s="5">
        <f>125</f>
        <v>125</v>
      </c>
      <c r="D697" s="6">
        <f t="shared" si="128"/>
        <v>162967.9</v>
      </c>
      <c r="E697" s="6">
        <f t="shared" si="129"/>
        <v>6.7747736111111108</v>
      </c>
      <c r="F697" s="6">
        <f>SUM($D$8:D697)</f>
        <v>75722068.060000226</v>
      </c>
      <c r="G697" s="6">
        <f t="shared" si="130"/>
        <v>100000</v>
      </c>
      <c r="H697" s="23">
        <f t="shared" si="131"/>
        <v>0.41483949999999992</v>
      </c>
      <c r="I697" s="31">
        <f t="shared" si="126"/>
        <v>1.0028762205333333</v>
      </c>
      <c r="J697" s="16">
        <f t="shared" si="132"/>
        <v>782.53485676914067</v>
      </c>
      <c r="K697" s="24" t="s">
        <v>626</v>
      </c>
      <c r="L697" s="25">
        <f t="shared" si="122"/>
        <v>67846</v>
      </c>
      <c r="M697" s="26">
        <f t="shared" si="123"/>
        <v>0</v>
      </c>
      <c r="N697" s="27">
        <f t="shared" si="124"/>
        <v>0</v>
      </c>
      <c r="O697" s="27">
        <f t="shared" si="125"/>
        <v>0</v>
      </c>
    </row>
    <row r="698" spans="1:15" ht="13.2" x14ac:dyDescent="0.25">
      <c r="A698" s="13" t="s">
        <v>627</v>
      </c>
      <c r="B698" s="17">
        <f t="shared" si="127"/>
        <v>67022</v>
      </c>
      <c r="C698" s="5">
        <f>125</f>
        <v>125</v>
      </c>
      <c r="D698" s="6">
        <f t="shared" si="128"/>
        <v>163092.9</v>
      </c>
      <c r="E698" s="6">
        <f t="shared" si="129"/>
        <v>8.1328394444444445</v>
      </c>
      <c r="F698" s="6">
        <f>SUM($D$8:D698)</f>
        <v>75885160.960000232</v>
      </c>
      <c r="G698" s="6">
        <f t="shared" si="130"/>
        <v>100000</v>
      </c>
      <c r="H698" s="23">
        <f t="shared" si="131"/>
        <v>0.4154644999999999</v>
      </c>
      <c r="I698" s="31">
        <f t="shared" si="126"/>
        <v>1.0028805538666667</v>
      </c>
      <c r="J698" s="16">
        <f t="shared" si="132"/>
        <v>783.09422898329035</v>
      </c>
      <c r="K698" s="24" t="s">
        <v>627</v>
      </c>
      <c r="L698" s="25">
        <f t="shared" si="122"/>
        <v>67877</v>
      </c>
      <c r="M698" s="26">
        <f t="shared" si="123"/>
        <v>0</v>
      </c>
      <c r="N698" s="27">
        <f t="shared" si="124"/>
        <v>0</v>
      </c>
      <c r="O698" s="27">
        <f t="shared" si="125"/>
        <v>0</v>
      </c>
    </row>
    <row r="699" spans="1:15" ht="13.2" x14ac:dyDescent="0.25">
      <c r="A699" s="13" t="s">
        <v>628</v>
      </c>
      <c r="B699" s="17">
        <f t="shared" si="127"/>
        <v>67052</v>
      </c>
      <c r="C699" s="5">
        <f>125</f>
        <v>125</v>
      </c>
      <c r="D699" s="6">
        <f t="shared" si="128"/>
        <v>163217.9</v>
      </c>
      <c r="E699" s="6">
        <f t="shared" si="129"/>
        <v>9.4919469444444449</v>
      </c>
      <c r="F699" s="6">
        <f>SUM($D$8:D699)</f>
        <v>76048378.860000238</v>
      </c>
      <c r="G699" s="6">
        <f t="shared" si="130"/>
        <v>100000</v>
      </c>
      <c r="H699" s="23">
        <f t="shared" si="131"/>
        <v>0.4160895</v>
      </c>
      <c r="I699" s="31">
        <f t="shared" si="126"/>
        <v>1.0028848872</v>
      </c>
      <c r="J699" s="16">
        <f t="shared" si="132"/>
        <v>783.65244047761996</v>
      </c>
      <c r="K699" s="24" t="s">
        <v>628</v>
      </c>
      <c r="L699" s="25">
        <f t="shared" si="122"/>
        <v>67907</v>
      </c>
      <c r="M699" s="26">
        <f t="shared" si="123"/>
        <v>0</v>
      </c>
      <c r="N699" s="27">
        <f t="shared" si="124"/>
        <v>0</v>
      </c>
      <c r="O699" s="27">
        <f t="shared" si="125"/>
        <v>0</v>
      </c>
    </row>
    <row r="700" spans="1:15" ht="13.2" x14ac:dyDescent="0.25">
      <c r="A700" s="13" t="s">
        <v>629</v>
      </c>
      <c r="B700" s="17">
        <f t="shared" si="127"/>
        <v>67083</v>
      </c>
      <c r="C700" s="5">
        <f>125</f>
        <v>125</v>
      </c>
      <c r="D700" s="6">
        <f t="shared" si="128"/>
        <v>163342.9</v>
      </c>
      <c r="E700" s="6">
        <f t="shared" si="129"/>
        <v>10.852096111111111</v>
      </c>
      <c r="F700" s="6">
        <f>SUM($D$8:D700)</f>
        <v>76211721.760000244</v>
      </c>
      <c r="G700" s="6">
        <f t="shared" si="130"/>
        <v>100000</v>
      </c>
      <c r="H700" s="23">
        <f t="shared" si="131"/>
        <v>0.41671449999999999</v>
      </c>
      <c r="I700" s="31">
        <f t="shared" si="126"/>
        <v>1.0028892205333333</v>
      </c>
      <c r="J700" s="16">
        <f t="shared" si="132"/>
        <v>784.20949441152231</v>
      </c>
      <c r="K700" s="24" t="s">
        <v>629</v>
      </c>
      <c r="L700" s="25">
        <f t="shared" si="122"/>
        <v>67938</v>
      </c>
      <c r="M700" s="26">
        <f t="shared" si="123"/>
        <v>0</v>
      </c>
      <c r="N700" s="27">
        <f t="shared" si="124"/>
        <v>0</v>
      </c>
      <c r="O700" s="27">
        <f t="shared" si="125"/>
        <v>0</v>
      </c>
    </row>
    <row r="701" spans="1:15" ht="13.2" x14ac:dyDescent="0.25">
      <c r="A701" s="13" t="s">
        <v>544</v>
      </c>
      <c r="B701" s="17">
        <f t="shared" si="127"/>
        <v>67114</v>
      </c>
      <c r="C701" s="5">
        <f>125</f>
        <v>125</v>
      </c>
      <c r="D701" s="6">
        <f t="shared" si="128"/>
        <v>163467.9</v>
      </c>
      <c r="E701" s="6">
        <f t="shared" si="129"/>
        <v>12.213286944444445</v>
      </c>
      <c r="F701" s="6">
        <f>SUM($D$8:D701)</f>
        <v>76375189.66000025</v>
      </c>
      <c r="G701" s="6">
        <f t="shared" si="130"/>
        <v>100000</v>
      </c>
      <c r="H701" s="23">
        <f t="shared" si="131"/>
        <v>0.41733949999999997</v>
      </c>
      <c r="I701" s="31">
        <f t="shared" si="126"/>
        <v>1.0028935538666666</v>
      </c>
      <c r="J701" s="16">
        <f t="shared" si="132"/>
        <v>784.76539393394103</v>
      </c>
      <c r="K701" s="24" t="s">
        <v>544</v>
      </c>
      <c r="L701" s="25">
        <f t="shared" si="122"/>
        <v>67969</v>
      </c>
      <c r="M701" s="26">
        <f t="shared" si="123"/>
        <v>0</v>
      </c>
      <c r="N701" s="27">
        <f t="shared" si="124"/>
        <v>0</v>
      </c>
      <c r="O701" s="27">
        <f t="shared" si="125"/>
        <v>0</v>
      </c>
    </row>
    <row r="702" spans="1:15" ht="13.2" x14ac:dyDescent="0.25">
      <c r="A702" s="13" t="s">
        <v>545</v>
      </c>
      <c r="B702" s="17">
        <f t="shared" si="127"/>
        <v>67144</v>
      </c>
      <c r="C702" s="5">
        <f>125</f>
        <v>125</v>
      </c>
      <c r="D702" s="6">
        <f t="shared" si="128"/>
        <v>163592.9</v>
      </c>
      <c r="E702" s="6">
        <f t="shared" si="129"/>
        <v>13.575519444444444</v>
      </c>
      <c r="F702" s="6">
        <f>SUM($D$8:D702)</f>
        <v>76538782.560000256</v>
      </c>
      <c r="G702" s="6">
        <f t="shared" si="130"/>
        <v>100000</v>
      </c>
      <c r="H702" s="23">
        <f t="shared" si="131"/>
        <v>0.41796449999999996</v>
      </c>
      <c r="I702" s="31">
        <f t="shared" si="126"/>
        <v>1.0028978872000001</v>
      </c>
      <c r="J702" s="16">
        <f t="shared" si="132"/>
        <v>785.32014218341226</v>
      </c>
      <c r="K702" s="24" t="s">
        <v>545</v>
      </c>
      <c r="L702" s="25">
        <f t="shared" si="122"/>
        <v>67997</v>
      </c>
      <c r="M702" s="26">
        <f t="shared" si="123"/>
        <v>0</v>
      </c>
      <c r="N702" s="27">
        <f t="shared" si="124"/>
        <v>0</v>
      </c>
      <c r="O702" s="27">
        <f t="shared" si="125"/>
        <v>0</v>
      </c>
    </row>
    <row r="703" spans="1:15" ht="13.2" x14ac:dyDescent="0.25">
      <c r="A703" s="13" t="s">
        <v>544</v>
      </c>
      <c r="B703" s="17">
        <f t="shared" si="127"/>
        <v>67175</v>
      </c>
      <c r="C703" s="5">
        <f>125</f>
        <v>125</v>
      </c>
      <c r="D703" s="6">
        <f t="shared" si="128"/>
        <v>163717.9</v>
      </c>
      <c r="E703" s="6">
        <f t="shared" si="129"/>
        <v>14.938793611111111</v>
      </c>
      <c r="F703" s="6">
        <f>SUM($D$8:D703)</f>
        <v>76702500.460000262</v>
      </c>
      <c r="G703" s="6">
        <f t="shared" si="130"/>
        <v>100000</v>
      </c>
      <c r="H703" s="23">
        <f t="shared" si="131"/>
        <v>0.41858949999999995</v>
      </c>
      <c r="I703" s="31">
        <f t="shared" si="126"/>
        <v>1.0029022205333333</v>
      </c>
      <c r="J703" s="16">
        <f t="shared" si="132"/>
        <v>785.87374228810302</v>
      </c>
      <c r="K703" s="24" t="s">
        <v>544</v>
      </c>
      <c r="L703" s="25">
        <f t="shared" si="122"/>
        <v>68028</v>
      </c>
      <c r="M703" s="26">
        <f t="shared" si="123"/>
        <v>0</v>
      </c>
      <c r="N703" s="27">
        <f t="shared" si="124"/>
        <v>0</v>
      </c>
      <c r="O703" s="27">
        <f t="shared" si="125"/>
        <v>0</v>
      </c>
    </row>
    <row r="704" spans="1:15" ht="13.2" x14ac:dyDescent="0.25">
      <c r="A704" s="13" t="s">
        <v>545</v>
      </c>
      <c r="B704" s="17">
        <f t="shared" si="127"/>
        <v>67205</v>
      </c>
      <c r="C704" s="5">
        <f>125</f>
        <v>125</v>
      </c>
      <c r="D704" s="6">
        <f t="shared" si="128"/>
        <v>163842.9</v>
      </c>
      <c r="E704" s="6">
        <f t="shared" si="129"/>
        <v>16.303109444444445</v>
      </c>
      <c r="F704" s="6">
        <f>SUM($D$8:D704)</f>
        <v>76866343.360000268</v>
      </c>
      <c r="G704" s="6">
        <f t="shared" si="130"/>
        <v>100000</v>
      </c>
      <c r="H704" s="23">
        <f t="shared" si="131"/>
        <v>0.41921449999999993</v>
      </c>
      <c r="I704" s="31">
        <f t="shared" si="126"/>
        <v>1.0029065538666666</v>
      </c>
      <c r="J704" s="16">
        <f t="shared" si="132"/>
        <v>786.42619736585254</v>
      </c>
      <c r="K704" s="24" t="s">
        <v>545</v>
      </c>
      <c r="L704" s="25">
        <f t="shared" si="122"/>
        <v>68058</v>
      </c>
      <c r="M704" s="26">
        <f t="shared" si="123"/>
        <v>0</v>
      </c>
      <c r="N704" s="27">
        <f t="shared" si="124"/>
        <v>0</v>
      </c>
      <c r="O704" s="27">
        <f t="shared" si="125"/>
        <v>0</v>
      </c>
    </row>
    <row r="705" spans="1:15" ht="13.2" x14ac:dyDescent="0.25">
      <c r="A705" s="13" t="s">
        <v>630</v>
      </c>
      <c r="B705" s="17">
        <f t="shared" si="127"/>
        <v>67236</v>
      </c>
      <c r="C705" s="5">
        <f>125</f>
        <v>125</v>
      </c>
      <c r="D705" s="6">
        <f t="shared" si="128"/>
        <v>163984.19999999998</v>
      </c>
      <c r="E705" s="6">
        <f t="shared" si="129"/>
        <v>1.3654933333333332</v>
      </c>
      <c r="F705" s="6">
        <f>SUM($D$8:D705)</f>
        <v>77030327.560000271</v>
      </c>
      <c r="G705" s="6">
        <f t="shared" si="130"/>
        <v>100000</v>
      </c>
      <c r="H705" s="23">
        <f t="shared" si="131"/>
        <v>0.41992099999999988</v>
      </c>
      <c r="I705" s="31">
        <f t="shared" si="126"/>
        <v>1.0029114522666667</v>
      </c>
      <c r="J705" s="16">
        <f t="shared" si="132"/>
        <v>786.97800831875475</v>
      </c>
      <c r="K705" s="24" t="s">
        <v>630</v>
      </c>
      <c r="L705" s="25">
        <f t="shared" si="122"/>
        <v>68089</v>
      </c>
      <c r="M705" s="26">
        <f t="shared" si="123"/>
        <v>0</v>
      </c>
      <c r="N705" s="27">
        <f t="shared" si="124"/>
        <v>0</v>
      </c>
      <c r="O705" s="27">
        <f t="shared" si="125"/>
        <v>0</v>
      </c>
    </row>
    <row r="706" spans="1:15" ht="13.2" x14ac:dyDescent="0.25">
      <c r="A706" s="13" t="s">
        <v>631</v>
      </c>
      <c r="B706" s="17">
        <f t="shared" si="127"/>
        <v>67265</v>
      </c>
      <c r="C706" s="5">
        <f>125</f>
        <v>125</v>
      </c>
      <c r="D706" s="6">
        <f t="shared" si="128"/>
        <v>164109.19999999998</v>
      </c>
      <c r="E706" s="6">
        <f t="shared" si="129"/>
        <v>2.7320977777777773</v>
      </c>
      <c r="F706" s="6">
        <f>SUM($D$8:D706)</f>
        <v>77194436.760000274</v>
      </c>
      <c r="G706" s="6">
        <f t="shared" si="130"/>
        <v>100000</v>
      </c>
      <c r="H706" s="23">
        <f t="shared" si="131"/>
        <v>0.42054599999999986</v>
      </c>
      <c r="I706" s="31">
        <f t="shared" si="126"/>
        <v>1.0029157855999999</v>
      </c>
      <c r="J706" s="16">
        <f t="shared" si="132"/>
        <v>787.52823704439959</v>
      </c>
      <c r="K706" s="24" t="s">
        <v>631</v>
      </c>
      <c r="L706" s="25">
        <f t="shared" si="122"/>
        <v>68119</v>
      </c>
      <c r="M706" s="26">
        <f t="shared" si="123"/>
        <v>0</v>
      </c>
      <c r="N706" s="27">
        <f t="shared" si="124"/>
        <v>0</v>
      </c>
      <c r="O706" s="27">
        <f t="shared" si="125"/>
        <v>0</v>
      </c>
    </row>
    <row r="707" spans="1:15" ht="13.2" x14ac:dyDescent="0.25">
      <c r="A707" s="13" t="s">
        <v>632</v>
      </c>
      <c r="B707" s="17">
        <f t="shared" si="127"/>
        <v>67296</v>
      </c>
      <c r="C707" s="5">
        <f>125</f>
        <v>125</v>
      </c>
      <c r="D707" s="6">
        <f t="shared" si="128"/>
        <v>164234.19999999998</v>
      </c>
      <c r="E707" s="6">
        <f t="shared" si="129"/>
        <v>4.0996744444444442</v>
      </c>
      <c r="F707" s="6">
        <f>SUM($D$8:D707)</f>
        <v>77358670.960000277</v>
      </c>
      <c r="G707" s="6">
        <f t="shared" si="130"/>
        <v>100000</v>
      </c>
      <c r="H707" s="23">
        <f t="shared" si="131"/>
        <v>0.42117099999999985</v>
      </c>
      <c r="I707" s="31">
        <f t="shared" si="126"/>
        <v>1.0029201189333334</v>
      </c>
      <c r="J707" s="16">
        <f t="shared" si="132"/>
        <v>788.0773297268538</v>
      </c>
      <c r="K707" s="24" t="s">
        <v>632</v>
      </c>
      <c r="L707" s="25">
        <f t="shared" si="122"/>
        <v>68150</v>
      </c>
      <c r="M707" s="26">
        <f t="shared" si="123"/>
        <v>0</v>
      </c>
      <c r="N707" s="27">
        <f t="shared" si="124"/>
        <v>0</v>
      </c>
      <c r="O707" s="27">
        <f t="shared" si="125"/>
        <v>0</v>
      </c>
    </row>
    <row r="708" spans="1:15" ht="13.2" x14ac:dyDescent="0.25">
      <c r="A708" s="13" t="s">
        <v>633</v>
      </c>
      <c r="B708" s="17">
        <f t="shared" si="127"/>
        <v>67327</v>
      </c>
      <c r="C708" s="5">
        <f>125</f>
        <v>125</v>
      </c>
      <c r="D708" s="6">
        <f t="shared" si="128"/>
        <v>164359.19999999998</v>
      </c>
      <c r="E708" s="6">
        <f t="shared" si="129"/>
        <v>5.4682927777777781</v>
      </c>
      <c r="F708" s="6">
        <f>SUM($D$8:D708)</f>
        <v>77523030.16000028</v>
      </c>
      <c r="G708" s="6">
        <f t="shared" si="130"/>
        <v>100000</v>
      </c>
      <c r="H708" s="23">
        <f t="shared" si="131"/>
        <v>0.42179599999999984</v>
      </c>
      <c r="I708" s="31">
        <f t="shared" si="126"/>
        <v>1.0029244522666667</v>
      </c>
      <c r="J708" s="16">
        <f t="shared" si="132"/>
        <v>788.62528944465362</v>
      </c>
      <c r="K708" s="24" t="s">
        <v>633</v>
      </c>
      <c r="L708" s="25">
        <f t="shared" si="122"/>
        <v>68181</v>
      </c>
      <c r="M708" s="26">
        <f t="shared" si="123"/>
        <v>0</v>
      </c>
      <c r="N708" s="27">
        <f t="shared" si="124"/>
        <v>0</v>
      </c>
      <c r="O708" s="27">
        <f t="shared" si="125"/>
        <v>0</v>
      </c>
    </row>
    <row r="709" spans="1:15" ht="13.2" x14ac:dyDescent="0.25">
      <c r="A709" s="13" t="s">
        <v>544</v>
      </c>
      <c r="B709" s="17">
        <f t="shared" si="127"/>
        <v>67357</v>
      </c>
      <c r="C709" s="5">
        <f>125</f>
        <v>125</v>
      </c>
      <c r="D709" s="6">
        <f t="shared" si="128"/>
        <v>164484.19999999998</v>
      </c>
      <c r="E709" s="6">
        <f t="shared" si="129"/>
        <v>6.8379527777777778</v>
      </c>
      <c r="F709" s="6">
        <f>SUM($D$8:D709)</f>
        <v>77687514.360000283</v>
      </c>
      <c r="G709" s="6">
        <f t="shared" si="130"/>
        <v>100000</v>
      </c>
      <c r="H709" s="23">
        <f t="shared" si="131"/>
        <v>0.42242099999999994</v>
      </c>
      <c r="I709" s="31">
        <f t="shared" si="126"/>
        <v>1.0029287856</v>
      </c>
      <c r="J709" s="16">
        <f t="shared" si="132"/>
        <v>789.17211926619518</v>
      </c>
      <c r="K709" s="24" t="s">
        <v>544</v>
      </c>
      <c r="L709" s="25">
        <f t="shared" si="122"/>
        <v>68211</v>
      </c>
      <c r="M709" s="26">
        <f t="shared" si="123"/>
        <v>0</v>
      </c>
      <c r="N709" s="27">
        <f t="shared" si="124"/>
        <v>0</v>
      </c>
      <c r="O709" s="27">
        <f t="shared" si="125"/>
        <v>0</v>
      </c>
    </row>
    <row r="710" spans="1:15" ht="13.2" x14ac:dyDescent="0.25">
      <c r="A710" s="13" t="s">
        <v>545</v>
      </c>
      <c r="B710" s="17">
        <f t="shared" si="127"/>
        <v>67388</v>
      </c>
      <c r="C710" s="5">
        <f>125</f>
        <v>125</v>
      </c>
      <c r="D710" s="6">
        <f t="shared" si="128"/>
        <v>164609.19999999998</v>
      </c>
      <c r="E710" s="6">
        <f t="shared" si="129"/>
        <v>8.2086544444444449</v>
      </c>
      <c r="F710" s="6">
        <f>SUM($D$8:D710)</f>
        <v>77852123.560000286</v>
      </c>
      <c r="G710" s="6">
        <f t="shared" si="130"/>
        <v>100000</v>
      </c>
      <c r="H710" s="23">
        <f t="shared" si="131"/>
        <v>0.42304599999999992</v>
      </c>
      <c r="I710" s="31">
        <f t="shared" si="126"/>
        <v>1.0029331189333333</v>
      </c>
      <c r="J710" s="16">
        <f t="shared" si="132"/>
        <v>789.71782224977176</v>
      </c>
      <c r="K710" s="24" t="s">
        <v>545</v>
      </c>
      <c r="L710" s="25">
        <f t="shared" si="122"/>
        <v>68242</v>
      </c>
      <c r="M710" s="26">
        <f t="shared" si="123"/>
        <v>0</v>
      </c>
      <c r="N710" s="27">
        <f t="shared" si="124"/>
        <v>0</v>
      </c>
      <c r="O710" s="27">
        <f t="shared" si="125"/>
        <v>0</v>
      </c>
    </row>
    <row r="711" spans="1:15" ht="13.2" x14ac:dyDescent="0.25">
      <c r="A711" s="13" t="s">
        <v>544</v>
      </c>
      <c r="B711" s="17">
        <f t="shared" si="127"/>
        <v>67418</v>
      </c>
      <c r="C711" s="5">
        <f>125</f>
        <v>125</v>
      </c>
      <c r="D711" s="6">
        <f t="shared" si="128"/>
        <v>164734.19999999998</v>
      </c>
      <c r="E711" s="6">
        <f t="shared" si="129"/>
        <v>9.5803977777777778</v>
      </c>
      <c r="F711" s="6">
        <f>SUM($D$8:D711)</f>
        <v>78016857.760000288</v>
      </c>
      <c r="G711" s="6">
        <f t="shared" si="130"/>
        <v>100000</v>
      </c>
      <c r="H711" s="23">
        <f t="shared" si="131"/>
        <v>0.42367099999999991</v>
      </c>
      <c r="I711" s="31">
        <f t="shared" si="126"/>
        <v>1.0029374522666668</v>
      </c>
      <c r="J711" s="16">
        <f t="shared" si="132"/>
        <v>790.26240144361327</v>
      </c>
      <c r="K711" s="24" t="s">
        <v>544</v>
      </c>
      <c r="L711" s="25">
        <f t="shared" si="122"/>
        <v>68272</v>
      </c>
      <c r="M711" s="26">
        <f t="shared" si="123"/>
        <v>0</v>
      </c>
      <c r="N711" s="27">
        <f t="shared" si="124"/>
        <v>0</v>
      </c>
      <c r="O711" s="27">
        <f t="shared" si="125"/>
        <v>0</v>
      </c>
    </row>
    <row r="712" spans="1:15" ht="13.2" x14ac:dyDescent="0.25">
      <c r="A712" s="13" t="s">
        <v>545</v>
      </c>
      <c r="B712" s="17">
        <f t="shared" si="127"/>
        <v>67449</v>
      </c>
      <c r="C712" s="5">
        <f>125</f>
        <v>125</v>
      </c>
      <c r="D712" s="6">
        <f t="shared" si="128"/>
        <v>164859.19999999998</v>
      </c>
      <c r="E712" s="6">
        <f t="shared" si="129"/>
        <v>10.953182777777778</v>
      </c>
      <c r="F712" s="6">
        <f>SUM($D$8:D712)</f>
        <v>78181716.960000291</v>
      </c>
      <c r="G712" s="6">
        <f t="shared" si="130"/>
        <v>100000</v>
      </c>
      <c r="H712" s="23">
        <f t="shared" si="131"/>
        <v>0.4242959999999999</v>
      </c>
      <c r="I712" s="31">
        <f t="shared" si="126"/>
        <v>1.0029417856</v>
      </c>
      <c r="J712" s="16">
        <f t="shared" si="132"/>
        <v>790.80585988592441</v>
      </c>
      <c r="K712" s="24" t="s">
        <v>545</v>
      </c>
      <c r="L712" s="25">
        <f t="shared" si="122"/>
        <v>68303</v>
      </c>
      <c r="M712" s="26">
        <f t="shared" si="123"/>
        <v>0</v>
      </c>
      <c r="N712" s="27">
        <f t="shared" si="124"/>
        <v>0</v>
      </c>
      <c r="O712" s="27">
        <f t="shared" si="125"/>
        <v>0</v>
      </c>
    </row>
    <row r="713" spans="1:15" ht="13.2" x14ac:dyDescent="0.25">
      <c r="A713" s="13" t="s">
        <v>634</v>
      </c>
      <c r="B713" s="17">
        <f t="shared" si="127"/>
        <v>67480</v>
      </c>
      <c r="C713" s="5">
        <f>125</f>
        <v>125</v>
      </c>
      <c r="D713" s="6">
        <f t="shared" si="128"/>
        <v>164984.19999999998</v>
      </c>
      <c r="E713" s="6">
        <f t="shared" si="129"/>
        <v>12.327009444444444</v>
      </c>
      <c r="F713" s="6">
        <f>SUM($D$8:D713)</f>
        <v>78346701.160000294</v>
      </c>
      <c r="G713" s="6">
        <f t="shared" si="130"/>
        <v>100000</v>
      </c>
      <c r="H713" s="23">
        <f t="shared" si="131"/>
        <v>0.42492099999999988</v>
      </c>
      <c r="I713" s="31">
        <f t="shared" si="126"/>
        <v>1.0029461189333333</v>
      </c>
      <c r="J713" s="16">
        <f t="shared" si="132"/>
        <v>791.34820060492314</v>
      </c>
      <c r="K713" s="24" t="s">
        <v>634</v>
      </c>
      <c r="L713" s="25">
        <f t="shared" si="122"/>
        <v>68334</v>
      </c>
      <c r="M713" s="26">
        <f t="shared" si="123"/>
        <v>0</v>
      </c>
      <c r="N713" s="27">
        <f t="shared" si="124"/>
        <v>0</v>
      </c>
      <c r="O713" s="27">
        <f t="shared" si="125"/>
        <v>0</v>
      </c>
    </row>
    <row r="714" spans="1:15" ht="13.2" x14ac:dyDescent="0.25">
      <c r="A714" s="13" t="s">
        <v>635</v>
      </c>
      <c r="B714" s="17">
        <f t="shared" si="127"/>
        <v>67510</v>
      </c>
      <c r="C714" s="5">
        <f>125</f>
        <v>125</v>
      </c>
      <c r="D714" s="6">
        <f t="shared" si="128"/>
        <v>165109.19999999998</v>
      </c>
      <c r="E714" s="6">
        <f t="shared" si="129"/>
        <v>13.701877777777778</v>
      </c>
      <c r="F714" s="6">
        <f>SUM($D$8:D714)</f>
        <v>78511810.360000297</v>
      </c>
      <c r="G714" s="6">
        <f t="shared" si="130"/>
        <v>100000</v>
      </c>
      <c r="H714" s="23">
        <f t="shared" si="131"/>
        <v>0.42554599999999987</v>
      </c>
      <c r="I714" s="31">
        <f t="shared" si="126"/>
        <v>1.0029504522666666</v>
      </c>
      <c r="J714" s="16">
        <f t="shared" si="132"/>
        <v>791.88942661887904</v>
      </c>
      <c r="K714" s="24" t="s">
        <v>635</v>
      </c>
      <c r="L714" s="25">
        <f t="shared" ref="L714:L777" si="133">DATE(YEAR(L713),MONTH(L713)+1,1)</f>
        <v>68362</v>
      </c>
      <c r="M714" s="26">
        <f t="shared" ref="M714:M777" si="134">MIN($M$5,-N713-O713)</f>
        <v>0</v>
      </c>
      <c r="N714" s="27">
        <f t="shared" ref="N714:N777" si="135">M714+N713+O713</f>
        <v>0</v>
      </c>
      <c r="O714" s="27">
        <f t="shared" ref="O714:O777" si="136">N714*$M$6/12</f>
        <v>0</v>
      </c>
    </row>
    <row r="715" spans="1:15" ht="13.2" x14ac:dyDescent="0.25">
      <c r="A715" s="13" t="s">
        <v>636</v>
      </c>
      <c r="B715" s="17">
        <f t="shared" si="127"/>
        <v>67541</v>
      </c>
      <c r="C715" s="5">
        <f>125</f>
        <v>125</v>
      </c>
      <c r="D715" s="6">
        <f t="shared" si="128"/>
        <v>165234.19999999998</v>
      </c>
      <c r="E715" s="6">
        <f t="shared" si="129"/>
        <v>15.077787777777777</v>
      </c>
      <c r="F715" s="6">
        <f>SUM($D$8:D715)</f>
        <v>78677044.5600003</v>
      </c>
      <c r="G715" s="6">
        <f t="shared" si="130"/>
        <v>100000</v>
      </c>
      <c r="H715" s="23">
        <f t="shared" si="131"/>
        <v>0.42617099999999986</v>
      </c>
      <c r="I715" s="31">
        <f t="shared" si="126"/>
        <v>1.0029547856000001</v>
      </c>
      <c r="J715" s="16">
        <f t="shared" si="132"/>
        <v>792.42954093615037</v>
      </c>
      <c r="K715" s="24" t="s">
        <v>636</v>
      </c>
      <c r="L715" s="25">
        <f t="shared" si="133"/>
        <v>68393</v>
      </c>
      <c r="M715" s="26">
        <f t="shared" si="134"/>
        <v>0</v>
      </c>
      <c r="N715" s="27">
        <f t="shared" si="135"/>
        <v>0</v>
      </c>
      <c r="O715" s="27">
        <f t="shared" si="136"/>
        <v>0</v>
      </c>
    </row>
    <row r="716" spans="1:15" ht="13.2" x14ac:dyDescent="0.25">
      <c r="A716" s="13" t="s">
        <v>637</v>
      </c>
      <c r="B716" s="17">
        <f t="shared" si="127"/>
        <v>67571</v>
      </c>
      <c r="C716" s="5">
        <f>125</f>
        <v>125</v>
      </c>
      <c r="D716" s="6">
        <f t="shared" si="128"/>
        <v>165359.19999999998</v>
      </c>
      <c r="E716" s="6">
        <f t="shared" si="129"/>
        <v>16.454739444444442</v>
      </c>
      <c r="F716" s="6">
        <f>SUM($D$8:D716)</f>
        <v>78842403.760000303</v>
      </c>
      <c r="G716" s="6">
        <f t="shared" si="130"/>
        <v>100000</v>
      </c>
      <c r="H716" s="23">
        <f t="shared" si="131"/>
        <v>0.42679599999999984</v>
      </c>
      <c r="I716" s="31">
        <f t="shared" si="126"/>
        <v>1.0029591189333333</v>
      </c>
      <c r="J716" s="16">
        <f t="shared" si="132"/>
        <v>792.96854655522316</v>
      </c>
      <c r="K716" s="24" t="s">
        <v>637</v>
      </c>
      <c r="L716" s="25">
        <f t="shared" si="133"/>
        <v>68423</v>
      </c>
      <c r="M716" s="26">
        <f t="shared" si="134"/>
        <v>0</v>
      </c>
      <c r="N716" s="27">
        <f t="shared" si="135"/>
        <v>0</v>
      </c>
      <c r="O716" s="27">
        <f t="shared" si="136"/>
        <v>0</v>
      </c>
    </row>
    <row r="717" spans="1:15" ht="13.2" x14ac:dyDescent="0.25">
      <c r="A717" s="13" t="s">
        <v>544</v>
      </c>
      <c r="B717" s="17">
        <f t="shared" si="127"/>
        <v>67602</v>
      </c>
      <c r="C717" s="5">
        <f>125</f>
        <v>125</v>
      </c>
      <c r="D717" s="6">
        <f t="shared" si="128"/>
        <v>165500.65</v>
      </c>
      <c r="E717" s="6">
        <f t="shared" si="129"/>
        <v>1.3781304166666668</v>
      </c>
      <c r="F717" s="6">
        <f>SUM($D$8:D717)</f>
        <v>79007904.410000309</v>
      </c>
      <c r="G717" s="6">
        <f t="shared" si="130"/>
        <v>100000</v>
      </c>
      <c r="H717" s="23">
        <f t="shared" si="131"/>
        <v>0.42750325</v>
      </c>
      <c r="I717" s="31">
        <f t="shared" si="126"/>
        <v>1.0029640225333334</v>
      </c>
      <c r="J717" s="16">
        <f t="shared" si="132"/>
        <v>793.50695069240419</v>
      </c>
      <c r="K717" s="24" t="s">
        <v>544</v>
      </c>
      <c r="L717" s="25">
        <f t="shared" si="133"/>
        <v>68454</v>
      </c>
      <c r="M717" s="26">
        <f t="shared" si="134"/>
        <v>0</v>
      </c>
      <c r="N717" s="27">
        <f t="shared" si="135"/>
        <v>0</v>
      </c>
      <c r="O717" s="27">
        <f t="shared" si="136"/>
        <v>0</v>
      </c>
    </row>
    <row r="718" spans="1:15" ht="13.2" x14ac:dyDescent="0.25">
      <c r="A718" s="13" t="s">
        <v>545</v>
      </c>
      <c r="B718" s="17">
        <f t="shared" si="127"/>
        <v>67631</v>
      </c>
      <c r="C718" s="5">
        <f>125</f>
        <v>125</v>
      </c>
      <c r="D718" s="6">
        <f t="shared" si="128"/>
        <v>165625.65</v>
      </c>
      <c r="E718" s="6">
        <f t="shared" si="129"/>
        <v>2.7573719444444444</v>
      </c>
      <c r="F718" s="6">
        <f>SUM($D$8:D718)</f>
        <v>79173530.060000315</v>
      </c>
      <c r="G718" s="6">
        <f t="shared" si="130"/>
        <v>100000</v>
      </c>
      <c r="H718" s="23">
        <f t="shared" si="131"/>
        <v>0.42812824999999999</v>
      </c>
      <c r="I718" s="31">
        <f t="shared" ref="I718:I781" si="137">1-64*($M$5-0.004*$C$2)/$C$2*H718</f>
        <v>1.0029683558666667</v>
      </c>
      <c r="J718" s="16">
        <f t="shared" si="132"/>
        <v>794.04380092968336</v>
      </c>
      <c r="K718" s="24" t="s">
        <v>545</v>
      </c>
      <c r="L718" s="25">
        <f t="shared" si="133"/>
        <v>68484</v>
      </c>
      <c r="M718" s="26">
        <f t="shared" si="134"/>
        <v>0</v>
      </c>
      <c r="N718" s="27">
        <f t="shared" si="135"/>
        <v>0</v>
      </c>
      <c r="O718" s="27">
        <f t="shared" si="136"/>
        <v>0</v>
      </c>
    </row>
    <row r="719" spans="1:15" ht="13.2" x14ac:dyDescent="0.25">
      <c r="A719" s="13" t="s">
        <v>544</v>
      </c>
      <c r="B719" s="17">
        <f t="shared" si="127"/>
        <v>67661</v>
      </c>
      <c r="C719" s="5">
        <f>125</f>
        <v>125</v>
      </c>
      <c r="D719" s="6">
        <f t="shared" si="128"/>
        <v>165750.65</v>
      </c>
      <c r="E719" s="6">
        <f t="shared" si="129"/>
        <v>4.1375856944444447</v>
      </c>
      <c r="F719" s="6">
        <f>SUM($D$8:D719)</f>
        <v>79339280.710000321</v>
      </c>
      <c r="G719" s="6">
        <f t="shared" si="130"/>
        <v>100000</v>
      </c>
      <c r="H719" s="23">
        <f t="shared" si="131"/>
        <v>0.42875324999999997</v>
      </c>
      <c r="I719" s="31">
        <f t="shared" si="137"/>
        <v>1.0029726891999999</v>
      </c>
      <c r="J719" s="16">
        <f t="shared" si="132"/>
        <v>794.57955110706996</v>
      </c>
      <c r="K719" s="24" t="s">
        <v>544</v>
      </c>
      <c r="L719" s="25">
        <f t="shared" si="133"/>
        <v>68515</v>
      </c>
      <c r="M719" s="26">
        <f t="shared" si="134"/>
        <v>0</v>
      </c>
      <c r="N719" s="27">
        <f t="shared" si="135"/>
        <v>0</v>
      </c>
      <c r="O719" s="27">
        <f t="shared" si="136"/>
        <v>0</v>
      </c>
    </row>
    <row r="720" spans="1:15" ht="13.2" x14ac:dyDescent="0.25">
      <c r="A720" s="13" t="s">
        <v>545</v>
      </c>
      <c r="B720" s="17">
        <f t="shared" si="127"/>
        <v>67692</v>
      </c>
      <c r="C720" s="5">
        <f>125</f>
        <v>125</v>
      </c>
      <c r="D720" s="6">
        <f t="shared" si="128"/>
        <v>165875.65</v>
      </c>
      <c r="E720" s="6">
        <f t="shared" si="129"/>
        <v>5.5188411111111115</v>
      </c>
      <c r="F720" s="6">
        <f>SUM($D$8:D720)</f>
        <v>79505156.360000327</v>
      </c>
      <c r="G720" s="6">
        <f t="shared" si="130"/>
        <v>100000</v>
      </c>
      <c r="H720" s="23">
        <f t="shared" si="131"/>
        <v>0.42937824999999996</v>
      </c>
      <c r="I720" s="31">
        <f t="shared" si="137"/>
        <v>1.0029770225333334</v>
      </c>
      <c r="J720" s="16">
        <f t="shared" si="132"/>
        <v>795.11420418548767</v>
      </c>
      <c r="K720" s="24" t="s">
        <v>545</v>
      </c>
      <c r="L720" s="25">
        <f t="shared" si="133"/>
        <v>68546</v>
      </c>
      <c r="M720" s="26">
        <f t="shared" si="134"/>
        <v>0</v>
      </c>
      <c r="N720" s="27">
        <f t="shared" si="135"/>
        <v>0</v>
      </c>
      <c r="O720" s="27">
        <f t="shared" si="136"/>
        <v>0</v>
      </c>
    </row>
    <row r="721" spans="1:15" ht="13.2" x14ac:dyDescent="0.25">
      <c r="A721" s="13" t="s">
        <v>638</v>
      </c>
      <c r="B721" s="17">
        <f t="shared" si="127"/>
        <v>67722</v>
      </c>
      <c r="C721" s="5">
        <f>125</f>
        <v>125</v>
      </c>
      <c r="D721" s="6">
        <f t="shared" si="128"/>
        <v>166000.65</v>
      </c>
      <c r="E721" s="6">
        <f t="shared" si="129"/>
        <v>6.901138194444445</v>
      </c>
      <c r="F721" s="6">
        <f>SUM($D$8:D721)</f>
        <v>79671157.010000333</v>
      </c>
      <c r="G721" s="6">
        <f t="shared" si="130"/>
        <v>100000</v>
      </c>
      <c r="H721" s="23">
        <f t="shared" si="131"/>
        <v>0.43000324999999995</v>
      </c>
      <c r="I721" s="31">
        <f t="shared" si="137"/>
        <v>1.0029813558666667</v>
      </c>
      <c r="J721" s="16">
        <f t="shared" si="132"/>
        <v>795.64776311616492</v>
      </c>
      <c r="K721" s="24" t="s">
        <v>638</v>
      </c>
      <c r="L721" s="25">
        <f t="shared" si="133"/>
        <v>68576</v>
      </c>
      <c r="M721" s="26">
        <f t="shared" si="134"/>
        <v>0</v>
      </c>
      <c r="N721" s="27">
        <f t="shared" si="135"/>
        <v>0</v>
      </c>
      <c r="O721" s="27">
        <f t="shared" si="136"/>
        <v>0</v>
      </c>
    </row>
    <row r="722" spans="1:15" ht="13.2" x14ac:dyDescent="0.25">
      <c r="A722" s="13" t="s">
        <v>639</v>
      </c>
      <c r="B722" s="17">
        <f t="shared" si="127"/>
        <v>67753</v>
      </c>
      <c r="C722" s="5">
        <f>125</f>
        <v>125</v>
      </c>
      <c r="D722" s="6">
        <f t="shared" si="128"/>
        <v>166125.65</v>
      </c>
      <c r="E722" s="6">
        <f t="shared" si="129"/>
        <v>8.2844769444444459</v>
      </c>
      <c r="F722" s="6">
        <f>SUM($D$8:D722)</f>
        <v>79837282.660000339</v>
      </c>
      <c r="G722" s="6">
        <f t="shared" si="130"/>
        <v>100000</v>
      </c>
      <c r="H722" s="23">
        <f t="shared" si="131"/>
        <v>0.43062824999999993</v>
      </c>
      <c r="I722" s="31">
        <f t="shared" si="137"/>
        <v>1.0029856892</v>
      </c>
      <c r="J722" s="16">
        <f t="shared" si="132"/>
        <v>796.18023084067306</v>
      </c>
      <c r="K722" s="24" t="s">
        <v>639</v>
      </c>
      <c r="L722" s="25">
        <f t="shared" si="133"/>
        <v>68607</v>
      </c>
      <c r="M722" s="26">
        <f t="shared" si="134"/>
        <v>0</v>
      </c>
      <c r="N722" s="27">
        <f t="shared" si="135"/>
        <v>0</v>
      </c>
      <c r="O722" s="27">
        <f t="shared" si="136"/>
        <v>0</v>
      </c>
    </row>
    <row r="723" spans="1:15" ht="13.2" x14ac:dyDescent="0.25">
      <c r="A723" s="13" t="s">
        <v>640</v>
      </c>
      <c r="B723" s="17">
        <f t="shared" si="127"/>
        <v>67783</v>
      </c>
      <c r="C723" s="5">
        <f>125</f>
        <v>125</v>
      </c>
      <c r="D723" s="6">
        <f t="shared" si="128"/>
        <v>166250.65</v>
      </c>
      <c r="E723" s="6">
        <f t="shared" si="129"/>
        <v>9.6688573611111117</v>
      </c>
      <c r="F723" s="6">
        <f>SUM($D$8:D723)</f>
        <v>80003533.310000345</v>
      </c>
      <c r="G723" s="6">
        <f t="shared" si="130"/>
        <v>100000</v>
      </c>
      <c r="H723" s="23">
        <f t="shared" si="131"/>
        <v>0.43125324999999992</v>
      </c>
      <c r="I723" s="31">
        <f t="shared" si="137"/>
        <v>1.0029900225333332</v>
      </c>
      <c r="J723" s="16">
        <f t="shared" si="132"/>
        <v>796.71161029096243</v>
      </c>
      <c r="K723" s="24" t="s">
        <v>640</v>
      </c>
      <c r="L723" s="25">
        <f t="shared" si="133"/>
        <v>68637</v>
      </c>
      <c r="M723" s="26">
        <f t="shared" si="134"/>
        <v>0</v>
      </c>
      <c r="N723" s="27">
        <f t="shared" si="135"/>
        <v>0</v>
      </c>
      <c r="O723" s="27">
        <f t="shared" si="136"/>
        <v>0</v>
      </c>
    </row>
    <row r="724" spans="1:15" ht="13.2" x14ac:dyDescent="0.25">
      <c r="A724" s="13" t="s">
        <v>641</v>
      </c>
      <c r="B724" s="17">
        <f t="shared" si="127"/>
        <v>67814</v>
      </c>
      <c r="C724" s="5">
        <f>125</f>
        <v>125</v>
      </c>
      <c r="D724" s="6">
        <f t="shared" si="128"/>
        <v>166375.65</v>
      </c>
      <c r="E724" s="6">
        <f t="shared" si="129"/>
        <v>11.054279444444445</v>
      </c>
      <c r="F724" s="6">
        <f>SUM($D$8:D724)</f>
        <v>80169908.960000351</v>
      </c>
      <c r="G724" s="6">
        <f t="shared" si="130"/>
        <v>100000</v>
      </c>
      <c r="H724" s="23">
        <f t="shared" si="131"/>
        <v>0.43187824999999991</v>
      </c>
      <c r="I724" s="31">
        <f t="shared" si="137"/>
        <v>1.0029943558666667</v>
      </c>
      <c r="J724" s="16">
        <f t="shared" si="132"/>
        <v>797.24190438939922</v>
      </c>
      <c r="K724" s="24" t="s">
        <v>641</v>
      </c>
      <c r="L724" s="25">
        <f t="shared" si="133"/>
        <v>68668</v>
      </c>
      <c r="M724" s="26">
        <f t="shared" si="134"/>
        <v>0</v>
      </c>
      <c r="N724" s="27">
        <f t="shared" si="135"/>
        <v>0</v>
      </c>
      <c r="O724" s="27">
        <f t="shared" si="136"/>
        <v>0</v>
      </c>
    </row>
    <row r="725" spans="1:15" ht="13.2" x14ac:dyDescent="0.25">
      <c r="A725" s="13" t="s">
        <v>544</v>
      </c>
      <c r="B725" s="17">
        <f t="shared" si="127"/>
        <v>67845</v>
      </c>
      <c r="C725" s="5">
        <f>125</f>
        <v>125</v>
      </c>
      <c r="D725" s="6">
        <f t="shared" si="128"/>
        <v>166500.65</v>
      </c>
      <c r="E725" s="6">
        <f t="shared" si="129"/>
        <v>12.440743194444444</v>
      </c>
      <c r="F725" s="6">
        <f>SUM($D$8:D725)</f>
        <v>80336409.610000357</v>
      </c>
      <c r="G725" s="6">
        <f t="shared" si="130"/>
        <v>100000</v>
      </c>
      <c r="H725" s="23">
        <f t="shared" si="131"/>
        <v>0.43250324999999989</v>
      </c>
      <c r="I725" s="31">
        <f t="shared" si="137"/>
        <v>1.0029986892</v>
      </c>
      <c r="J725" s="16">
        <f t="shared" si="132"/>
        <v>797.77111604880122</v>
      </c>
      <c r="K725" s="24" t="s">
        <v>544</v>
      </c>
      <c r="L725" s="25">
        <f t="shared" si="133"/>
        <v>68699</v>
      </c>
      <c r="M725" s="26">
        <f t="shared" si="134"/>
        <v>0</v>
      </c>
      <c r="N725" s="27">
        <f t="shared" si="135"/>
        <v>0</v>
      </c>
      <c r="O725" s="27">
        <f t="shared" si="136"/>
        <v>0</v>
      </c>
    </row>
    <row r="726" spans="1:15" ht="13.2" x14ac:dyDescent="0.25">
      <c r="A726" s="13" t="s">
        <v>545</v>
      </c>
      <c r="B726" s="17">
        <f t="shared" si="127"/>
        <v>67875</v>
      </c>
      <c r="C726" s="5">
        <f>125</f>
        <v>125</v>
      </c>
      <c r="D726" s="6">
        <f t="shared" si="128"/>
        <v>166625.65</v>
      </c>
      <c r="E726" s="6">
        <f t="shared" si="129"/>
        <v>13.82824861111111</v>
      </c>
      <c r="F726" s="6">
        <f>SUM($D$8:D726)</f>
        <v>80503035.260000363</v>
      </c>
      <c r="G726" s="6">
        <f t="shared" si="130"/>
        <v>100000</v>
      </c>
      <c r="H726" s="23">
        <f t="shared" si="131"/>
        <v>0.43312824999999999</v>
      </c>
      <c r="I726" s="31">
        <f t="shared" si="137"/>
        <v>1.0030030225333333</v>
      </c>
      <c r="J726" s="16">
        <f t="shared" si="132"/>
        <v>798.29924817247502</v>
      </c>
      <c r="K726" s="24" t="s">
        <v>545</v>
      </c>
      <c r="L726" s="25">
        <f t="shared" si="133"/>
        <v>68728</v>
      </c>
      <c r="M726" s="26">
        <f t="shared" si="134"/>
        <v>0</v>
      </c>
      <c r="N726" s="27">
        <f t="shared" si="135"/>
        <v>0</v>
      </c>
      <c r="O726" s="27">
        <f t="shared" si="136"/>
        <v>0</v>
      </c>
    </row>
    <row r="727" spans="1:15" ht="13.2" x14ac:dyDescent="0.25">
      <c r="A727" s="13" t="s">
        <v>544</v>
      </c>
      <c r="B727" s="17">
        <f t="shared" si="127"/>
        <v>67906</v>
      </c>
      <c r="C727" s="5">
        <f>125</f>
        <v>125</v>
      </c>
      <c r="D727" s="6">
        <f t="shared" si="128"/>
        <v>166750.65</v>
      </c>
      <c r="E727" s="6">
        <f t="shared" si="129"/>
        <v>15.216795694444444</v>
      </c>
      <c r="F727" s="6">
        <f>SUM($D$8:D727)</f>
        <v>80669785.910000369</v>
      </c>
      <c r="G727" s="6">
        <f t="shared" si="130"/>
        <v>100000</v>
      </c>
      <c r="H727" s="23">
        <f t="shared" si="131"/>
        <v>0.43375324999999998</v>
      </c>
      <c r="I727" s="31">
        <f t="shared" si="137"/>
        <v>1.0030073558666666</v>
      </c>
      <c r="J727" s="16">
        <f t="shared" si="132"/>
        <v>798.82630365425189</v>
      </c>
      <c r="K727" s="24" t="s">
        <v>544</v>
      </c>
      <c r="L727" s="25">
        <f t="shared" si="133"/>
        <v>68759</v>
      </c>
      <c r="M727" s="26">
        <f t="shared" si="134"/>
        <v>0</v>
      </c>
      <c r="N727" s="27">
        <f t="shared" si="135"/>
        <v>0</v>
      </c>
      <c r="O727" s="27">
        <f t="shared" si="136"/>
        <v>0</v>
      </c>
    </row>
    <row r="728" spans="1:15" ht="13.2" x14ac:dyDescent="0.25">
      <c r="A728" s="13" t="s">
        <v>545</v>
      </c>
      <c r="B728" s="17">
        <f t="shared" si="127"/>
        <v>67936</v>
      </c>
      <c r="C728" s="5">
        <f>125</f>
        <v>125</v>
      </c>
      <c r="D728" s="6">
        <f t="shared" si="128"/>
        <v>166875.65</v>
      </c>
      <c r="E728" s="6">
        <f t="shared" si="129"/>
        <v>16.606384444444444</v>
      </c>
      <c r="F728" s="6">
        <f>SUM($D$8:D728)</f>
        <v>80836661.560000375</v>
      </c>
      <c r="G728" s="6">
        <f t="shared" si="130"/>
        <v>100000</v>
      </c>
      <c r="H728" s="23">
        <f t="shared" si="131"/>
        <v>0.43437824999999997</v>
      </c>
      <c r="I728" s="31">
        <f t="shared" si="137"/>
        <v>1.0030116892000001</v>
      </c>
      <c r="J728" s="16">
        <f t="shared" si="132"/>
        <v>799.35228537852379</v>
      </c>
      <c r="K728" s="24" t="s">
        <v>545</v>
      </c>
      <c r="L728" s="25">
        <f t="shared" si="133"/>
        <v>68789</v>
      </c>
      <c r="M728" s="26">
        <f t="shared" si="134"/>
        <v>0</v>
      </c>
      <c r="N728" s="27">
        <f t="shared" si="135"/>
        <v>0</v>
      </c>
      <c r="O728" s="27">
        <f t="shared" si="136"/>
        <v>0</v>
      </c>
    </row>
    <row r="729" spans="1:15" ht="13.2" x14ac:dyDescent="0.25">
      <c r="A729" s="13" t="s">
        <v>642</v>
      </c>
      <c r="B729" s="17">
        <f t="shared" si="127"/>
        <v>67967</v>
      </c>
      <c r="C729" s="5">
        <f>125</f>
        <v>125</v>
      </c>
      <c r="D729" s="6">
        <f t="shared" si="128"/>
        <v>167017.25999999998</v>
      </c>
      <c r="E729" s="6">
        <f t="shared" si="129"/>
        <v>1.3907688333333332</v>
      </c>
      <c r="F729" s="6">
        <f>SUM($D$8:D729)</f>
        <v>81003678.82000038</v>
      </c>
      <c r="G729" s="6">
        <f t="shared" si="130"/>
        <v>100000</v>
      </c>
      <c r="H729" s="23">
        <f t="shared" si="131"/>
        <v>0.43508629999999993</v>
      </c>
      <c r="I729" s="31">
        <f t="shared" si="137"/>
        <v>1.0030165983466666</v>
      </c>
      <c r="J729" s="16">
        <f t="shared" si="132"/>
        <v>799.87770720705691</v>
      </c>
      <c r="K729" s="24" t="s">
        <v>642</v>
      </c>
      <c r="L729" s="25">
        <f t="shared" si="133"/>
        <v>68820</v>
      </c>
      <c r="M729" s="26">
        <f t="shared" si="134"/>
        <v>0</v>
      </c>
      <c r="N729" s="27">
        <f t="shared" si="135"/>
        <v>0</v>
      </c>
      <c r="O729" s="27">
        <f t="shared" si="136"/>
        <v>0</v>
      </c>
    </row>
    <row r="730" spans="1:15" ht="13.2" x14ac:dyDescent="0.25">
      <c r="A730" s="13" t="s">
        <v>643</v>
      </c>
      <c r="B730" s="17">
        <f t="shared" si="127"/>
        <v>67996</v>
      </c>
      <c r="C730" s="5">
        <f>125</f>
        <v>125</v>
      </c>
      <c r="D730" s="6">
        <f t="shared" si="128"/>
        <v>167142.25999999998</v>
      </c>
      <c r="E730" s="6">
        <f t="shared" si="129"/>
        <v>2.7826487777777769</v>
      </c>
      <c r="F730" s="6">
        <f>SUM($D$8:D730)</f>
        <v>81170821.080000386</v>
      </c>
      <c r="G730" s="6">
        <f t="shared" si="130"/>
        <v>100000</v>
      </c>
      <c r="H730" s="23">
        <f t="shared" si="131"/>
        <v>0.43571129999999991</v>
      </c>
      <c r="I730" s="31">
        <f t="shared" si="137"/>
        <v>1.0030209316800001</v>
      </c>
      <c r="J730" s="16">
        <f t="shared" si="132"/>
        <v>800.40160183258911</v>
      </c>
      <c r="K730" s="24" t="s">
        <v>643</v>
      </c>
      <c r="L730" s="25">
        <f t="shared" si="133"/>
        <v>68850</v>
      </c>
      <c r="M730" s="26">
        <f t="shared" si="134"/>
        <v>0</v>
      </c>
      <c r="N730" s="27">
        <f t="shared" si="135"/>
        <v>0</v>
      </c>
      <c r="O730" s="27">
        <f t="shared" si="136"/>
        <v>0</v>
      </c>
    </row>
    <row r="731" spans="1:15" ht="13.2" x14ac:dyDescent="0.25">
      <c r="A731" s="13" t="s">
        <v>644</v>
      </c>
      <c r="B731" s="17">
        <f t="shared" si="127"/>
        <v>68026</v>
      </c>
      <c r="C731" s="5">
        <f>125</f>
        <v>125</v>
      </c>
      <c r="D731" s="6">
        <f t="shared" si="128"/>
        <v>167267.25999999998</v>
      </c>
      <c r="E731" s="6">
        <f t="shared" si="129"/>
        <v>4.175500944444444</v>
      </c>
      <c r="F731" s="6">
        <f>SUM($D$8:D731)</f>
        <v>81338088.340000391</v>
      </c>
      <c r="G731" s="6">
        <f t="shared" si="130"/>
        <v>100000</v>
      </c>
      <c r="H731" s="23">
        <f t="shared" si="131"/>
        <v>0.4363362999999999</v>
      </c>
      <c r="I731" s="31">
        <f t="shared" si="137"/>
        <v>1.0030252650133333</v>
      </c>
      <c r="J731" s="16">
        <f t="shared" si="132"/>
        <v>800.92443100856292</v>
      </c>
      <c r="K731" s="24" t="s">
        <v>644</v>
      </c>
      <c r="L731" s="25">
        <f t="shared" si="133"/>
        <v>68881</v>
      </c>
      <c r="M731" s="26">
        <f t="shared" si="134"/>
        <v>0</v>
      </c>
      <c r="N731" s="27">
        <f t="shared" si="135"/>
        <v>0</v>
      </c>
      <c r="O731" s="27">
        <f t="shared" si="136"/>
        <v>0</v>
      </c>
    </row>
    <row r="732" spans="1:15" ht="13.2" x14ac:dyDescent="0.25">
      <c r="A732" s="13" t="s">
        <v>645</v>
      </c>
      <c r="B732" s="17">
        <f t="shared" si="127"/>
        <v>68057</v>
      </c>
      <c r="C732" s="5">
        <f>125</f>
        <v>125</v>
      </c>
      <c r="D732" s="6">
        <f t="shared" si="128"/>
        <v>167392.25999999998</v>
      </c>
      <c r="E732" s="6">
        <f t="shared" si="129"/>
        <v>5.5693947777777773</v>
      </c>
      <c r="F732" s="6">
        <f>SUM($D$8:D732)</f>
        <v>81505480.600000396</v>
      </c>
      <c r="G732" s="6">
        <f t="shared" si="130"/>
        <v>100000</v>
      </c>
      <c r="H732" s="23">
        <f t="shared" si="131"/>
        <v>0.43696129999999989</v>
      </c>
      <c r="I732" s="31">
        <f t="shared" si="137"/>
        <v>1.0030295983466666</v>
      </c>
      <c r="J732" s="16">
        <f t="shared" si="132"/>
        <v>801.44619758346244</v>
      </c>
      <c r="K732" s="24" t="s">
        <v>645</v>
      </c>
      <c r="L732" s="25">
        <f t="shared" si="133"/>
        <v>68912</v>
      </c>
      <c r="M732" s="26">
        <f t="shared" si="134"/>
        <v>0</v>
      </c>
      <c r="N732" s="27">
        <f t="shared" si="135"/>
        <v>0</v>
      </c>
      <c r="O732" s="27">
        <f t="shared" si="136"/>
        <v>0</v>
      </c>
    </row>
    <row r="733" spans="1:15" ht="13.2" x14ac:dyDescent="0.25">
      <c r="A733" s="13" t="s">
        <v>544</v>
      </c>
      <c r="B733" s="17">
        <f t="shared" ref="B733:B796" si="138">DATE(YEAR(B732),MONTH(B732)+1,IF(MONTH(B732)=1,28,30))</f>
        <v>68087</v>
      </c>
      <c r="C733" s="5">
        <f>125</f>
        <v>125</v>
      </c>
      <c r="D733" s="6">
        <f t="shared" ref="D733:D796" si="139">C733+D732+IF(MONTH(B733)=1,ROUND(E732,2),0)</f>
        <v>167517.25999999998</v>
      </c>
      <c r="E733" s="6">
        <f t="shared" ref="E733:E796" si="140">MAX(0,IF(MONTH(B733)=1,0,E732)+(D733-C733)*$C$5*30/360+C733*$C$5*(30-DAY(B733))/360)</f>
        <v>6.9643302777777771</v>
      </c>
      <c r="F733" s="6">
        <f>SUM($D$8:D733)</f>
        <v>81672997.860000402</v>
      </c>
      <c r="G733" s="6">
        <f t="shared" ref="G733:G796" si="141">MAX($C$2-D733,50%*$C$2)</f>
        <v>100000</v>
      </c>
      <c r="H733" s="23">
        <f t="shared" ref="H733:H796" si="142">D733/$C$2-$H$3</f>
        <v>0.43758629999999987</v>
      </c>
      <c r="I733" s="31">
        <f t="shared" si="137"/>
        <v>1.0030339316800001</v>
      </c>
      <c r="J733" s="16">
        <f t="shared" ref="J733:J796" si="143">(200*$M$5*I733)/(G733/750+$H$2*G733*G733/(F733+3*G733))</f>
        <v>801.96690439650297</v>
      </c>
      <c r="K733" s="24" t="s">
        <v>544</v>
      </c>
      <c r="L733" s="25">
        <f t="shared" si="133"/>
        <v>68942</v>
      </c>
      <c r="M733" s="26">
        <f t="shared" si="134"/>
        <v>0</v>
      </c>
      <c r="N733" s="27">
        <f t="shared" si="135"/>
        <v>0</v>
      </c>
      <c r="O733" s="27">
        <f t="shared" si="136"/>
        <v>0</v>
      </c>
    </row>
    <row r="734" spans="1:15" ht="13.2" x14ac:dyDescent="0.25">
      <c r="A734" s="13" t="s">
        <v>545</v>
      </c>
      <c r="B734" s="17">
        <f t="shared" si="138"/>
        <v>68118</v>
      </c>
      <c r="C734" s="5">
        <f>125</f>
        <v>125</v>
      </c>
      <c r="D734" s="6">
        <f t="shared" si="139"/>
        <v>167642.25999999998</v>
      </c>
      <c r="E734" s="6">
        <f t="shared" si="140"/>
        <v>8.3603074444444445</v>
      </c>
      <c r="F734" s="6">
        <f>SUM($D$8:D734)</f>
        <v>81840640.120000407</v>
      </c>
      <c r="G734" s="6">
        <f t="shared" si="141"/>
        <v>100000</v>
      </c>
      <c r="H734" s="23">
        <f t="shared" si="142"/>
        <v>0.43821129999999986</v>
      </c>
      <c r="I734" s="31">
        <f t="shared" si="137"/>
        <v>1.0030382650133334</v>
      </c>
      <c r="J734" s="16">
        <f t="shared" si="143"/>
        <v>802.48655427766414</v>
      </c>
      <c r="K734" s="24" t="s">
        <v>545</v>
      </c>
      <c r="L734" s="25">
        <f t="shared" si="133"/>
        <v>68973</v>
      </c>
      <c r="M734" s="26">
        <f t="shared" si="134"/>
        <v>0</v>
      </c>
      <c r="N734" s="27">
        <f t="shared" si="135"/>
        <v>0</v>
      </c>
      <c r="O734" s="27">
        <f t="shared" si="136"/>
        <v>0</v>
      </c>
    </row>
    <row r="735" spans="1:15" ht="13.2" x14ac:dyDescent="0.25">
      <c r="A735" s="13" t="s">
        <v>544</v>
      </c>
      <c r="B735" s="17">
        <f t="shared" si="138"/>
        <v>68148</v>
      </c>
      <c r="C735" s="5">
        <f>125</f>
        <v>125</v>
      </c>
      <c r="D735" s="6">
        <f t="shared" si="139"/>
        <v>167767.25999999998</v>
      </c>
      <c r="E735" s="6">
        <f t="shared" si="140"/>
        <v>9.7573262777777785</v>
      </c>
      <c r="F735" s="6">
        <f>SUM($D$8:D735)</f>
        <v>82008407.380000412</v>
      </c>
      <c r="G735" s="6">
        <f t="shared" si="141"/>
        <v>100000</v>
      </c>
      <c r="H735" s="23">
        <f t="shared" si="142"/>
        <v>0.43883629999999985</v>
      </c>
      <c r="I735" s="31">
        <f t="shared" si="137"/>
        <v>1.0030425983466666</v>
      </c>
      <c r="J735" s="16">
        <f t="shared" si="143"/>
        <v>803.00515004772569</v>
      </c>
      <c r="K735" s="24" t="s">
        <v>544</v>
      </c>
      <c r="L735" s="25">
        <f t="shared" si="133"/>
        <v>69003</v>
      </c>
      <c r="M735" s="26">
        <f t="shared" si="134"/>
        <v>0</v>
      </c>
      <c r="N735" s="27">
        <f t="shared" si="135"/>
        <v>0</v>
      </c>
      <c r="O735" s="27">
        <f t="shared" si="136"/>
        <v>0</v>
      </c>
    </row>
    <row r="736" spans="1:15" ht="13.2" x14ac:dyDescent="0.25">
      <c r="A736" s="13" t="s">
        <v>545</v>
      </c>
      <c r="B736" s="17">
        <f t="shared" si="138"/>
        <v>68179</v>
      </c>
      <c r="C736" s="5">
        <f>125</f>
        <v>125</v>
      </c>
      <c r="D736" s="6">
        <f t="shared" si="139"/>
        <v>167892.25999999998</v>
      </c>
      <c r="E736" s="6">
        <f t="shared" si="140"/>
        <v>11.155386777777778</v>
      </c>
      <c r="F736" s="6">
        <f>SUM($D$8:D736)</f>
        <v>82176299.640000418</v>
      </c>
      <c r="G736" s="6">
        <f t="shared" si="141"/>
        <v>100000</v>
      </c>
      <c r="H736" s="23">
        <f t="shared" si="142"/>
        <v>0.43946129999999983</v>
      </c>
      <c r="I736" s="31">
        <f t="shared" si="137"/>
        <v>1.0030469316799999</v>
      </c>
      <c r="J736" s="16">
        <f t="shared" si="143"/>
        <v>803.52269451830261</v>
      </c>
      <c r="K736" s="24" t="s">
        <v>545</v>
      </c>
      <c r="L736" s="25">
        <f t="shared" si="133"/>
        <v>69034</v>
      </c>
      <c r="M736" s="26">
        <f t="shared" si="134"/>
        <v>0</v>
      </c>
      <c r="N736" s="27">
        <f t="shared" si="135"/>
        <v>0</v>
      </c>
      <c r="O736" s="27">
        <f t="shared" si="136"/>
        <v>0</v>
      </c>
    </row>
    <row r="737" spans="1:15" ht="13.2" x14ac:dyDescent="0.25">
      <c r="A737" s="13" t="s">
        <v>646</v>
      </c>
      <c r="B737" s="17">
        <f t="shared" si="138"/>
        <v>68210</v>
      </c>
      <c r="C737" s="5">
        <f>125</f>
        <v>125</v>
      </c>
      <c r="D737" s="6">
        <f t="shared" si="139"/>
        <v>168017.25999999998</v>
      </c>
      <c r="E737" s="6">
        <f t="shared" si="140"/>
        <v>12.554488944444445</v>
      </c>
      <c r="F737" s="6">
        <f>SUM($D$8:D737)</f>
        <v>82344316.900000423</v>
      </c>
      <c r="G737" s="6">
        <f t="shared" si="141"/>
        <v>100000</v>
      </c>
      <c r="H737" s="23">
        <f t="shared" si="142"/>
        <v>0.44008629999999993</v>
      </c>
      <c r="I737" s="31">
        <f t="shared" si="137"/>
        <v>1.0030512650133334</v>
      </c>
      <c r="J737" s="16">
        <f t="shared" si="143"/>
        <v>804.03919049187959</v>
      </c>
      <c r="K737" s="24" t="s">
        <v>646</v>
      </c>
      <c r="L737" s="25">
        <f t="shared" si="133"/>
        <v>69065</v>
      </c>
      <c r="M737" s="26">
        <f t="shared" si="134"/>
        <v>0</v>
      </c>
      <c r="N737" s="27">
        <f t="shared" si="135"/>
        <v>0</v>
      </c>
      <c r="O737" s="27">
        <f t="shared" si="136"/>
        <v>0</v>
      </c>
    </row>
    <row r="738" spans="1:15" ht="13.2" x14ac:dyDescent="0.25">
      <c r="A738" s="13" t="s">
        <v>647</v>
      </c>
      <c r="B738" s="17">
        <f t="shared" si="138"/>
        <v>68240</v>
      </c>
      <c r="C738" s="5">
        <f>125</f>
        <v>125</v>
      </c>
      <c r="D738" s="6">
        <f t="shared" si="139"/>
        <v>168142.25999999998</v>
      </c>
      <c r="E738" s="6">
        <f t="shared" si="140"/>
        <v>13.954632777777778</v>
      </c>
      <c r="F738" s="6">
        <f>SUM($D$8:D738)</f>
        <v>82512459.160000429</v>
      </c>
      <c r="G738" s="6">
        <f t="shared" si="141"/>
        <v>100000</v>
      </c>
      <c r="H738" s="23">
        <f t="shared" si="142"/>
        <v>0.44071129999999992</v>
      </c>
      <c r="I738" s="31">
        <f t="shared" si="137"/>
        <v>1.0030555983466667</v>
      </c>
      <c r="J738" s="16">
        <f t="shared" si="143"/>
        <v>804.55464076184523</v>
      </c>
      <c r="K738" s="24" t="s">
        <v>647</v>
      </c>
      <c r="L738" s="25">
        <f t="shared" si="133"/>
        <v>69093</v>
      </c>
      <c r="M738" s="26">
        <f t="shared" si="134"/>
        <v>0</v>
      </c>
      <c r="N738" s="27">
        <f t="shared" si="135"/>
        <v>0</v>
      </c>
      <c r="O738" s="27">
        <f t="shared" si="136"/>
        <v>0</v>
      </c>
    </row>
    <row r="739" spans="1:15" ht="13.2" x14ac:dyDescent="0.25">
      <c r="A739" s="13" t="s">
        <v>648</v>
      </c>
      <c r="B739" s="17">
        <f t="shared" si="138"/>
        <v>68271</v>
      </c>
      <c r="C739" s="5">
        <f>125</f>
        <v>125</v>
      </c>
      <c r="D739" s="6">
        <f t="shared" si="139"/>
        <v>168267.25999999998</v>
      </c>
      <c r="E739" s="6">
        <f t="shared" si="140"/>
        <v>15.355818277777779</v>
      </c>
      <c r="F739" s="6">
        <f>SUM($D$8:D739)</f>
        <v>82680726.420000434</v>
      </c>
      <c r="G739" s="6">
        <f t="shared" si="141"/>
        <v>100000</v>
      </c>
      <c r="H739" s="23">
        <f t="shared" si="142"/>
        <v>0.4413362999999999</v>
      </c>
      <c r="I739" s="31">
        <f t="shared" si="137"/>
        <v>1.00305993168</v>
      </c>
      <c r="J739" s="16">
        <f t="shared" si="143"/>
        <v>805.06904811252673</v>
      </c>
      <c r="K739" s="24" t="s">
        <v>648</v>
      </c>
      <c r="L739" s="25">
        <f t="shared" si="133"/>
        <v>69124</v>
      </c>
      <c r="M739" s="26">
        <f t="shared" si="134"/>
        <v>0</v>
      </c>
      <c r="N739" s="27">
        <f t="shared" si="135"/>
        <v>0</v>
      </c>
      <c r="O739" s="27">
        <f t="shared" si="136"/>
        <v>0</v>
      </c>
    </row>
    <row r="740" spans="1:15" ht="13.2" x14ac:dyDescent="0.25">
      <c r="A740" s="13" t="s">
        <v>649</v>
      </c>
      <c r="B740" s="17">
        <f t="shared" si="138"/>
        <v>68301</v>
      </c>
      <c r="C740" s="5">
        <f>125</f>
        <v>125</v>
      </c>
      <c r="D740" s="6">
        <f t="shared" si="139"/>
        <v>168392.25999999998</v>
      </c>
      <c r="E740" s="6">
        <f t="shared" si="140"/>
        <v>16.758045444444445</v>
      </c>
      <c r="F740" s="6">
        <f>SUM($D$8:D740)</f>
        <v>82849118.680000439</v>
      </c>
      <c r="G740" s="6">
        <f t="shared" si="141"/>
        <v>100000</v>
      </c>
      <c r="H740" s="23">
        <f t="shared" si="142"/>
        <v>0.44196129999999989</v>
      </c>
      <c r="I740" s="31">
        <f t="shared" si="137"/>
        <v>1.0030642650133332</v>
      </c>
      <c r="J740" s="16">
        <f t="shared" si="143"/>
        <v>805.58241531922397</v>
      </c>
      <c r="K740" s="24" t="s">
        <v>649</v>
      </c>
      <c r="L740" s="25">
        <f t="shared" si="133"/>
        <v>69154</v>
      </c>
      <c r="M740" s="26">
        <f t="shared" si="134"/>
        <v>0</v>
      </c>
      <c r="N740" s="27">
        <f t="shared" si="135"/>
        <v>0</v>
      </c>
      <c r="O740" s="27">
        <f t="shared" si="136"/>
        <v>0</v>
      </c>
    </row>
    <row r="741" spans="1:15" ht="13.2" x14ac:dyDescent="0.25">
      <c r="A741" s="13" t="s">
        <v>544</v>
      </c>
      <c r="B741" s="17">
        <f t="shared" si="138"/>
        <v>68332</v>
      </c>
      <c r="C741" s="5">
        <f>125</f>
        <v>125</v>
      </c>
      <c r="D741" s="6">
        <f t="shared" si="139"/>
        <v>168534.02</v>
      </c>
      <c r="E741" s="6">
        <f t="shared" si="140"/>
        <v>1.4034085000000001</v>
      </c>
      <c r="F741" s="6">
        <f>SUM($D$8:D741)</f>
        <v>83017652.700000435</v>
      </c>
      <c r="G741" s="6">
        <f t="shared" si="141"/>
        <v>100000</v>
      </c>
      <c r="H741" s="23">
        <f t="shared" si="142"/>
        <v>0.44267009999999996</v>
      </c>
      <c r="I741" s="31">
        <f t="shared" si="137"/>
        <v>1.00306917936</v>
      </c>
      <c r="J741" s="16">
        <f t="shared" si="143"/>
        <v>806.09526260480777</v>
      </c>
      <c r="K741" s="24" t="s">
        <v>544</v>
      </c>
      <c r="L741" s="25">
        <f t="shared" si="133"/>
        <v>69185</v>
      </c>
      <c r="M741" s="26">
        <f t="shared" si="134"/>
        <v>0</v>
      </c>
      <c r="N741" s="27">
        <f t="shared" si="135"/>
        <v>0</v>
      </c>
      <c r="O741" s="27">
        <f t="shared" si="136"/>
        <v>0</v>
      </c>
    </row>
    <row r="742" spans="1:15" ht="13.2" x14ac:dyDescent="0.25">
      <c r="A742" s="13" t="s">
        <v>545</v>
      </c>
      <c r="B742" s="17">
        <f t="shared" si="138"/>
        <v>68361</v>
      </c>
      <c r="C742" s="5">
        <f>125</f>
        <v>125</v>
      </c>
      <c r="D742" s="6">
        <f t="shared" si="139"/>
        <v>168659.02</v>
      </c>
      <c r="E742" s="6">
        <f t="shared" si="140"/>
        <v>2.807928111111111</v>
      </c>
      <c r="F742" s="6">
        <f>SUM($D$8:D742)</f>
        <v>83186311.720000431</v>
      </c>
      <c r="G742" s="6">
        <f t="shared" si="141"/>
        <v>100000</v>
      </c>
      <c r="H742" s="23">
        <f t="shared" si="142"/>
        <v>0.44329509999999994</v>
      </c>
      <c r="I742" s="31">
        <f t="shared" si="137"/>
        <v>1.0030735126933332</v>
      </c>
      <c r="J742" s="16">
        <f t="shared" si="143"/>
        <v>806.6066083645602</v>
      </c>
      <c r="K742" s="24" t="s">
        <v>545</v>
      </c>
      <c r="L742" s="25">
        <f t="shared" si="133"/>
        <v>69215</v>
      </c>
      <c r="M742" s="26">
        <f t="shared" si="134"/>
        <v>0</v>
      </c>
      <c r="N742" s="27">
        <f t="shared" si="135"/>
        <v>0</v>
      </c>
      <c r="O742" s="27">
        <f t="shared" si="136"/>
        <v>0</v>
      </c>
    </row>
    <row r="743" spans="1:15" ht="13.2" x14ac:dyDescent="0.25">
      <c r="A743" s="13" t="s">
        <v>544</v>
      </c>
      <c r="B743" s="17">
        <f t="shared" si="138"/>
        <v>68391</v>
      </c>
      <c r="C743" s="5">
        <f>125</f>
        <v>125</v>
      </c>
      <c r="D743" s="6">
        <f t="shared" si="139"/>
        <v>168784.02</v>
      </c>
      <c r="E743" s="6">
        <f t="shared" si="140"/>
        <v>4.2134199444444445</v>
      </c>
      <c r="F743" s="6">
        <f>SUM($D$8:D743)</f>
        <v>83355095.740000427</v>
      </c>
      <c r="G743" s="6">
        <f t="shared" si="141"/>
        <v>100000</v>
      </c>
      <c r="H743" s="23">
        <f t="shared" si="142"/>
        <v>0.44392009999999993</v>
      </c>
      <c r="I743" s="31">
        <f t="shared" si="137"/>
        <v>1.0030778460266667</v>
      </c>
      <c r="J743" s="16">
        <f t="shared" si="143"/>
        <v>807.11692197261084</v>
      </c>
      <c r="K743" s="24" t="s">
        <v>544</v>
      </c>
      <c r="L743" s="25">
        <f t="shared" si="133"/>
        <v>69246</v>
      </c>
      <c r="M743" s="26">
        <f t="shared" si="134"/>
        <v>0</v>
      </c>
      <c r="N743" s="27">
        <f t="shared" si="135"/>
        <v>0</v>
      </c>
      <c r="O743" s="27">
        <f t="shared" si="136"/>
        <v>0</v>
      </c>
    </row>
    <row r="744" spans="1:15" ht="13.2" x14ac:dyDescent="0.25">
      <c r="A744" s="13" t="s">
        <v>545</v>
      </c>
      <c r="B744" s="17">
        <f t="shared" si="138"/>
        <v>68422</v>
      </c>
      <c r="C744" s="5">
        <f>125</f>
        <v>125</v>
      </c>
      <c r="D744" s="6">
        <f t="shared" si="139"/>
        <v>168909.02</v>
      </c>
      <c r="E744" s="6">
        <f t="shared" si="140"/>
        <v>5.6199534444444446</v>
      </c>
      <c r="F744" s="6">
        <f>SUM($D$8:D744)</f>
        <v>83524004.760000423</v>
      </c>
      <c r="G744" s="6">
        <f t="shared" si="141"/>
        <v>100000</v>
      </c>
      <c r="H744" s="23">
        <f t="shared" si="142"/>
        <v>0.44454509999999992</v>
      </c>
      <c r="I744" s="31">
        <f t="shared" si="137"/>
        <v>1.00308217936</v>
      </c>
      <c r="J744" s="16">
        <f t="shared" si="143"/>
        <v>807.62620616992592</v>
      </c>
      <c r="K744" s="24" t="s">
        <v>545</v>
      </c>
      <c r="L744" s="25">
        <f t="shared" si="133"/>
        <v>69277</v>
      </c>
      <c r="M744" s="26">
        <f t="shared" si="134"/>
        <v>0</v>
      </c>
      <c r="N744" s="27">
        <f t="shared" si="135"/>
        <v>0</v>
      </c>
      <c r="O744" s="27">
        <f t="shared" si="136"/>
        <v>0</v>
      </c>
    </row>
    <row r="745" spans="1:15" ht="13.2" x14ac:dyDescent="0.25">
      <c r="A745" s="13" t="s">
        <v>650</v>
      </c>
      <c r="B745" s="17">
        <f t="shared" si="138"/>
        <v>68452</v>
      </c>
      <c r="C745" s="5">
        <f>125</f>
        <v>125</v>
      </c>
      <c r="D745" s="6">
        <f t="shared" si="139"/>
        <v>169034.02</v>
      </c>
      <c r="E745" s="6">
        <f t="shared" si="140"/>
        <v>7.0275286111111113</v>
      </c>
      <c r="F745" s="6">
        <f>SUM($D$8:D745)</f>
        <v>83693038.780000418</v>
      </c>
      <c r="G745" s="6">
        <f t="shared" si="141"/>
        <v>100000</v>
      </c>
      <c r="H745" s="23">
        <f t="shared" si="142"/>
        <v>0.4451700999999999</v>
      </c>
      <c r="I745" s="31">
        <f t="shared" si="137"/>
        <v>1.0030865126933333</v>
      </c>
      <c r="J745" s="16">
        <f t="shared" si="143"/>
        <v>808.13446368860582</v>
      </c>
      <c r="K745" s="24" t="s">
        <v>650</v>
      </c>
      <c r="L745" s="25">
        <f t="shared" si="133"/>
        <v>69307</v>
      </c>
      <c r="M745" s="26">
        <f t="shared" si="134"/>
        <v>0</v>
      </c>
      <c r="N745" s="27">
        <f t="shared" si="135"/>
        <v>0</v>
      </c>
      <c r="O745" s="27">
        <f t="shared" si="136"/>
        <v>0</v>
      </c>
    </row>
    <row r="746" spans="1:15" ht="13.2" x14ac:dyDescent="0.25">
      <c r="A746" s="13" t="s">
        <v>651</v>
      </c>
      <c r="B746" s="17">
        <f t="shared" si="138"/>
        <v>68483</v>
      </c>
      <c r="C746" s="5">
        <f>125</f>
        <v>125</v>
      </c>
      <c r="D746" s="6">
        <f t="shared" si="139"/>
        <v>169159.02</v>
      </c>
      <c r="E746" s="6">
        <f t="shared" si="140"/>
        <v>8.4361454444444455</v>
      </c>
      <c r="F746" s="6">
        <f>SUM($D$8:D746)</f>
        <v>83862197.800000414</v>
      </c>
      <c r="G746" s="6">
        <f t="shared" si="141"/>
        <v>100000</v>
      </c>
      <c r="H746" s="23">
        <f t="shared" si="142"/>
        <v>0.44579509999999989</v>
      </c>
      <c r="I746" s="31">
        <f t="shared" si="137"/>
        <v>1.0030908460266668</v>
      </c>
      <c r="J746" s="16">
        <f t="shared" si="143"/>
        <v>808.64169725191869</v>
      </c>
      <c r="K746" s="24" t="s">
        <v>651</v>
      </c>
      <c r="L746" s="25">
        <f t="shared" si="133"/>
        <v>69338</v>
      </c>
      <c r="M746" s="26">
        <f t="shared" si="134"/>
        <v>0</v>
      </c>
      <c r="N746" s="27">
        <f t="shared" si="135"/>
        <v>0</v>
      </c>
      <c r="O746" s="27">
        <f t="shared" si="136"/>
        <v>0</v>
      </c>
    </row>
    <row r="747" spans="1:15" ht="13.2" x14ac:dyDescent="0.25">
      <c r="A747" s="13" t="s">
        <v>652</v>
      </c>
      <c r="B747" s="17">
        <f t="shared" si="138"/>
        <v>68513</v>
      </c>
      <c r="C747" s="5">
        <f>125</f>
        <v>125</v>
      </c>
      <c r="D747" s="6">
        <f t="shared" si="139"/>
        <v>169284.02</v>
      </c>
      <c r="E747" s="6">
        <f t="shared" si="140"/>
        <v>9.8458039444444445</v>
      </c>
      <c r="F747" s="6">
        <f>SUM($D$8:D747)</f>
        <v>84031481.82000041</v>
      </c>
      <c r="G747" s="6">
        <f t="shared" si="141"/>
        <v>100000</v>
      </c>
      <c r="H747" s="23">
        <f t="shared" si="142"/>
        <v>0.44642009999999988</v>
      </c>
      <c r="I747" s="31">
        <f t="shared" si="137"/>
        <v>1.00309517936</v>
      </c>
      <c r="J747" s="16">
        <f t="shared" si="143"/>
        <v>809.14790957433217</v>
      </c>
      <c r="K747" s="24" t="s">
        <v>652</v>
      </c>
      <c r="L747" s="25">
        <f t="shared" si="133"/>
        <v>69368</v>
      </c>
      <c r="M747" s="26">
        <f t="shared" si="134"/>
        <v>0</v>
      </c>
      <c r="N747" s="27">
        <f t="shared" si="135"/>
        <v>0</v>
      </c>
      <c r="O747" s="27">
        <f t="shared" si="136"/>
        <v>0</v>
      </c>
    </row>
    <row r="748" spans="1:15" ht="13.2" x14ac:dyDescent="0.25">
      <c r="A748" s="13" t="s">
        <v>653</v>
      </c>
      <c r="B748" s="17">
        <f t="shared" si="138"/>
        <v>68544</v>
      </c>
      <c r="C748" s="5">
        <f>125</f>
        <v>125</v>
      </c>
      <c r="D748" s="6">
        <f t="shared" si="139"/>
        <v>169409.02</v>
      </c>
      <c r="E748" s="6">
        <f t="shared" si="140"/>
        <v>11.256504111111111</v>
      </c>
      <c r="F748" s="6">
        <f>SUM($D$8:D748)</f>
        <v>84200890.840000406</v>
      </c>
      <c r="G748" s="6">
        <f t="shared" si="141"/>
        <v>100000</v>
      </c>
      <c r="H748" s="23">
        <f t="shared" si="142"/>
        <v>0.44704509999999997</v>
      </c>
      <c r="I748" s="31">
        <f t="shared" si="137"/>
        <v>1.0030995126933333</v>
      </c>
      <c r="J748" s="16">
        <f t="shared" si="143"/>
        <v>809.65310336154892</v>
      </c>
      <c r="K748" s="24" t="s">
        <v>653</v>
      </c>
      <c r="L748" s="25">
        <f t="shared" si="133"/>
        <v>69399</v>
      </c>
      <c r="M748" s="26">
        <f t="shared" si="134"/>
        <v>0</v>
      </c>
      <c r="N748" s="27">
        <f t="shared" si="135"/>
        <v>0</v>
      </c>
      <c r="O748" s="27">
        <f t="shared" si="136"/>
        <v>0</v>
      </c>
    </row>
    <row r="749" spans="1:15" ht="13.2" x14ac:dyDescent="0.25">
      <c r="A749" s="13" t="s">
        <v>544</v>
      </c>
      <c r="B749" s="17">
        <f t="shared" si="138"/>
        <v>68575</v>
      </c>
      <c r="C749" s="5">
        <f>125</f>
        <v>125</v>
      </c>
      <c r="D749" s="6">
        <f t="shared" si="139"/>
        <v>169534.02</v>
      </c>
      <c r="E749" s="6">
        <f t="shared" si="140"/>
        <v>12.668245944444445</v>
      </c>
      <c r="F749" s="6">
        <f>SUM($D$8:D749)</f>
        <v>84370424.860000402</v>
      </c>
      <c r="G749" s="6">
        <f t="shared" si="141"/>
        <v>100000</v>
      </c>
      <c r="H749" s="23">
        <f t="shared" si="142"/>
        <v>0.44767009999999996</v>
      </c>
      <c r="I749" s="31">
        <f t="shared" si="137"/>
        <v>1.0031038460266666</v>
      </c>
      <c r="J749" s="16">
        <f t="shared" si="143"/>
        <v>810.157281310538</v>
      </c>
      <c r="K749" s="24" t="s">
        <v>544</v>
      </c>
      <c r="L749" s="25">
        <f t="shared" si="133"/>
        <v>69430</v>
      </c>
      <c r="M749" s="26">
        <f t="shared" si="134"/>
        <v>0</v>
      </c>
      <c r="N749" s="27">
        <f t="shared" si="135"/>
        <v>0</v>
      </c>
      <c r="O749" s="27">
        <f t="shared" si="136"/>
        <v>0</v>
      </c>
    </row>
    <row r="750" spans="1:15" ht="13.2" x14ac:dyDescent="0.25">
      <c r="A750" s="13" t="s">
        <v>545</v>
      </c>
      <c r="B750" s="17">
        <f t="shared" si="138"/>
        <v>68605</v>
      </c>
      <c r="C750" s="5">
        <f>125</f>
        <v>125</v>
      </c>
      <c r="D750" s="6">
        <f t="shared" si="139"/>
        <v>169659.02</v>
      </c>
      <c r="E750" s="6">
        <f t="shared" si="140"/>
        <v>14.081029444444445</v>
      </c>
      <c r="F750" s="6">
        <f>SUM($D$8:D750)</f>
        <v>84540083.880000398</v>
      </c>
      <c r="G750" s="6">
        <f t="shared" si="141"/>
        <v>100000</v>
      </c>
      <c r="H750" s="23">
        <f t="shared" si="142"/>
        <v>0.44829509999999995</v>
      </c>
      <c r="I750" s="31">
        <f t="shared" si="137"/>
        <v>1.0031081793600001</v>
      </c>
      <c r="J750" s="16">
        <f t="shared" si="143"/>
        <v>810.66044610956783</v>
      </c>
      <c r="K750" s="24" t="s">
        <v>545</v>
      </c>
      <c r="L750" s="25">
        <f t="shared" si="133"/>
        <v>69458</v>
      </c>
      <c r="M750" s="26">
        <f t="shared" si="134"/>
        <v>0</v>
      </c>
      <c r="N750" s="27">
        <f t="shared" si="135"/>
        <v>0</v>
      </c>
      <c r="O750" s="27">
        <f t="shared" si="136"/>
        <v>0</v>
      </c>
    </row>
    <row r="751" spans="1:15" ht="13.2" x14ac:dyDescent="0.25">
      <c r="A751" s="13" t="s">
        <v>544</v>
      </c>
      <c r="B751" s="17">
        <f t="shared" si="138"/>
        <v>68636</v>
      </c>
      <c r="C751" s="5">
        <f>125</f>
        <v>125</v>
      </c>
      <c r="D751" s="6">
        <f t="shared" si="139"/>
        <v>169784.02</v>
      </c>
      <c r="E751" s="6">
        <f t="shared" si="140"/>
        <v>15.494854611111112</v>
      </c>
      <c r="F751" s="6">
        <f>SUM($D$8:D751)</f>
        <v>84709867.900000393</v>
      </c>
      <c r="G751" s="6">
        <f t="shared" si="141"/>
        <v>100000</v>
      </c>
      <c r="H751" s="23">
        <f t="shared" si="142"/>
        <v>0.44892009999999993</v>
      </c>
      <c r="I751" s="31">
        <f t="shared" si="137"/>
        <v>1.0031125126933333</v>
      </c>
      <c r="J751" s="16">
        <f t="shared" si="143"/>
        <v>811.16260043823934</v>
      </c>
      <c r="K751" s="24" t="s">
        <v>544</v>
      </c>
      <c r="L751" s="25">
        <f t="shared" si="133"/>
        <v>69489</v>
      </c>
      <c r="M751" s="26">
        <f t="shared" si="134"/>
        <v>0</v>
      </c>
      <c r="N751" s="27">
        <f t="shared" si="135"/>
        <v>0</v>
      </c>
      <c r="O751" s="27">
        <f t="shared" si="136"/>
        <v>0</v>
      </c>
    </row>
    <row r="752" spans="1:15" ht="13.2" x14ac:dyDescent="0.25">
      <c r="A752" s="13" t="s">
        <v>545</v>
      </c>
      <c r="B752" s="17">
        <f t="shared" si="138"/>
        <v>68666</v>
      </c>
      <c r="C752" s="5">
        <f>125</f>
        <v>125</v>
      </c>
      <c r="D752" s="6">
        <f t="shared" si="139"/>
        <v>169909.02</v>
      </c>
      <c r="E752" s="6">
        <f t="shared" si="140"/>
        <v>16.909721444444447</v>
      </c>
      <c r="F752" s="6">
        <f>SUM($D$8:D752)</f>
        <v>84879776.920000389</v>
      </c>
      <c r="G752" s="6">
        <f t="shared" si="141"/>
        <v>100000</v>
      </c>
      <c r="H752" s="23">
        <f t="shared" si="142"/>
        <v>0.44954509999999992</v>
      </c>
      <c r="I752" s="31">
        <f t="shared" si="137"/>
        <v>1.0031168460266666</v>
      </c>
      <c r="J752" s="16">
        <f t="shared" si="143"/>
        <v>811.6637469675187</v>
      </c>
      <c r="K752" s="24" t="s">
        <v>545</v>
      </c>
      <c r="L752" s="25">
        <f t="shared" si="133"/>
        <v>69519</v>
      </c>
      <c r="M752" s="26">
        <f t="shared" si="134"/>
        <v>0</v>
      </c>
      <c r="N752" s="27">
        <f t="shared" si="135"/>
        <v>0</v>
      </c>
      <c r="O752" s="27">
        <f t="shared" si="136"/>
        <v>0</v>
      </c>
    </row>
    <row r="753" spans="1:15" ht="13.2" x14ac:dyDescent="0.25">
      <c r="A753" s="13" t="s">
        <v>654</v>
      </c>
      <c r="B753" s="17">
        <f t="shared" si="138"/>
        <v>68697</v>
      </c>
      <c r="C753" s="5">
        <f>125</f>
        <v>125</v>
      </c>
      <c r="D753" s="6">
        <f t="shared" si="139"/>
        <v>170050.93</v>
      </c>
      <c r="E753" s="6">
        <f t="shared" si="140"/>
        <v>1.4160494166666666</v>
      </c>
      <c r="F753" s="6">
        <f>SUM($D$8:D753)</f>
        <v>85049827.850000396</v>
      </c>
      <c r="G753" s="6">
        <f t="shared" si="141"/>
        <v>100000</v>
      </c>
      <c r="H753" s="23">
        <f t="shared" si="142"/>
        <v>0.45025464999999998</v>
      </c>
      <c r="I753" s="31">
        <f t="shared" si="137"/>
        <v>1.0031217655733333</v>
      </c>
      <c r="J753" s="16">
        <f t="shared" si="143"/>
        <v>812.16441230218447</v>
      </c>
      <c r="K753" s="24" t="s">
        <v>654</v>
      </c>
      <c r="L753" s="25">
        <f t="shared" si="133"/>
        <v>69550</v>
      </c>
      <c r="M753" s="26">
        <f t="shared" si="134"/>
        <v>0</v>
      </c>
      <c r="N753" s="27">
        <f t="shared" si="135"/>
        <v>0</v>
      </c>
      <c r="O753" s="27">
        <f t="shared" si="136"/>
        <v>0</v>
      </c>
    </row>
    <row r="754" spans="1:15" ht="13.2" x14ac:dyDescent="0.25">
      <c r="A754" s="13" t="s">
        <v>655</v>
      </c>
      <c r="B754" s="17">
        <f t="shared" si="138"/>
        <v>68726</v>
      </c>
      <c r="C754" s="5">
        <f>125</f>
        <v>125</v>
      </c>
      <c r="D754" s="6">
        <f t="shared" si="139"/>
        <v>170175.93</v>
      </c>
      <c r="E754" s="6">
        <f t="shared" si="140"/>
        <v>2.8332099444444441</v>
      </c>
      <c r="F754" s="6">
        <f>SUM($D$8:D754)</f>
        <v>85220003.780000404</v>
      </c>
      <c r="G754" s="6">
        <f t="shared" si="141"/>
        <v>100000</v>
      </c>
      <c r="H754" s="23">
        <f t="shared" si="142"/>
        <v>0.45087964999999997</v>
      </c>
      <c r="I754" s="31">
        <f t="shared" si="137"/>
        <v>1.0031260989066666</v>
      </c>
      <c r="J754" s="16">
        <f t="shared" si="143"/>
        <v>812.66360055153757</v>
      </c>
      <c r="K754" s="24" t="s">
        <v>655</v>
      </c>
      <c r="L754" s="25">
        <f t="shared" si="133"/>
        <v>69580</v>
      </c>
      <c r="M754" s="26">
        <f t="shared" si="134"/>
        <v>0</v>
      </c>
      <c r="N754" s="27">
        <f t="shared" si="135"/>
        <v>0</v>
      </c>
      <c r="O754" s="27">
        <f t="shared" si="136"/>
        <v>0</v>
      </c>
    </row>
    <row r="755" spans="1:15" ht="13.2" x14ac:dyDescent="0.25">
      <c r="A755" s="13" t="s">
        <v>656</v>
      </c>
      <c r="B755" s="17">
        <f t="shared" si="138"/>
        <v>68757</v>
      </c>
      <c r="C755" s="5">
        <f>125</f>
        <v>125</v>
      </c>
      <c r="D755" s="6">
        <f t="shared" si="139"/>
        <v>170300.93</v>
      </c>
      <c r="E755" s="6">
        <f t="shared" si="140"/>
        <v>4.2513426944444443</v>
      </c>
      <c r="F755" s="6">
        <f>SUM($D$8:D755)</f>
        <v>85390304.710000411</v>
      </c>
      <c r="G755" s="6">
        <f t="shared" si="141"/>
        <v>100000</v>
      </c>
      <c r="H755" s="23">
        <f t="shared" si="142"/>
        <v>0.45150464999999995</v>
      </c>
      <c r="I755" s="31">
        <f t="shared" si="137"/>
        <v>1.0031304322400001</v>
      </c>
      <c r="J755" s="16">
        <f t="shared" si="143"/>
        <v>813.1617886919189</v>
      </c>
      <c r="K755" s="24" t="s">
        <v>656</v>
      </c>
      <c r="L755" s="25">
        <f t="shared" si="133"/>
        <v>69611</v>
      </c>
      <c r="M755" s="26">
        <f t="shared" si="134"/>
        <v>0</v>
      </c>
      <c r="N755" s="27">
        <f t="shared" si="135"/>
        <v>0</v>
      </c>
      <c r="O755" s="27">
        <f t="shared" si="136"/>
        <v>0</v>
      </c>
    </row>
    <row r="756" spans="1:15" ht="13.2" x14ac:dyDescent="0.25">
      <c r="A756" s="13" t="s">
        <v>657</v>
      </c>
      <c r="B756" s="17">
        <f t="shared" si="138"/>
        <v>68788</v>
      </c>
      <c r="C756" s="5">
        <f>125</f>
        <v>125</v>
      </c>
      <c r="D756" s="6">
        <f t="shared" si="139"/>
        <v>170425.93</v>
      </c>
      <c r="E756" s="6">
        <f t="shared" si="140"/>
        <v>5.6705171111111117</v>
      </c>
      <c r="F756" s="6">
        <f>SUM($D$8:D756)</f>
        <v>85560730.640000418</v>
      </c>
      <c r="G756" s="6">
        <f t="shared" si="141"/>
        <v>100000</v>
      </c>
      <c r="H756" s="23">
        <f t="shared" si="142"/>
        <v>0.45212964999999994</v>
      </c>
      <c r="I756" s="31">
        <f t="shared" si="137"/>
        <v>1.0031347655733334</v>
      </c>
      <c r="J756" s="16">
        <f t="shared" si="143"/>
        <v>813.65897936145711</v>
      </c>
      <c r="K756" s="24" t="s">
        <v>657</v>
      </c>
      <c r="L756" s="25">
        <f t="shared" si="133"/>
        <v>69642</v>
      </c>
      <c r="M756" s="26">
        <f t="shared" si="134"/>
        <v>0</v>
      </c>
      <c r="N756" s="27">
        <f t="shared" si="135"/>
        <v>0</v>
      </c>
      <c r="O756" s="27">
        <f t="shared" si="136"/>
        <v>0</v>
      </c>
    </row>
    <row r="757" spans="1:15" ht="13.2" x14ac:dyDescent="0.25">
      <c r="A757" s="13" t="s">
        <v>544</v>
      </c>
      <c r="B757" s="17">
        <f t="shared" si="138"/>
        <v>68818</v>
      </c>
      <c r="C757" s="5">
        <f>125</f>
        <v>125</v>
      </c>
      <c r="D757" s="6">
        <f t="shared" si="139"/>
        <v>170550.93</v>
      </c>
      <c r="E757" s="6">
        <f t="shared" si="140"/>
        <v>7.0907331944444447</v>
      </c>
      <c r="F757" s="6">
        <f>SUM($D$8:D757)</f>
        <v>85731281.570000425</v>
      </c>
      <c r="G757" s="6">
        <f t="shared" si="141"/>
        <v>100000</v>
      </c>
      <c r="H757" s="23">
        <f t="shared" si="142"/>
        <v>0.45275464999999993</v>
      </c>
      <c r="I757" s="31">
        <f t="shared" si="137"/>
        <v>1.0031390989066666</v>
      </c>
      <c r="J757" s="16">
        <f t="shared" si="143"/>
        <v>814.15517518979971</v>
      </c>
      <c r="K757" s="24" t="s">
        <v>544</v>
      </c>
      <c r="L757" s="25">
        <f t="shared" si="133"/>
        <v>69672</v>
      </c>
      <c r="M757" s="26">
        <f t="shared" si="134"/>
        <v>0</v>
      </c>
      <c r="N757" s="27">
        <f t="shared" si="135"/>
        <v>0</v>
      </c>
      <c r="O757" s="27">
        <f t="shared" si="136"/>
        <v>0</v>
      </c>
    </row>
    <row r="758" spans="1:15" ht="13.2" x14ac:dyDescent="0.25">
      <c r="A758" s="13" t="s">
        <v>545</v>
      </c>
      <c r="B758" s="17">
        <f t="shared" si="138"/>
        <v>68849</v>
      </c>
      <c r="C758" s="5">
        <f>125</f>
        <v>125</v>
      </c>
      <c r="D758" s="6">
        <f t="shared" si="139"/>
        <v>170675.93</v>
      </c>
      <c r="E758" s="6">
        <f t="shared" si="140"/>
        <v>8.5119909444444453</v>
      </c>
      <c r="F758" s="6">
        <f>SUM($D$8:D758)</f>
        <v>85901957.500000432</v>
      </c>
      <c r="G758" s="6">
        <f t="shared" si="141"/>
        <v>100000</v>
      </c>
      <c r="H758" s="23">
        <f t="shared" si="142"/>
        <v>0.45337964999999991</v>
      </c>
      <c r="I758" s="31">
        <f t="shared" si="137"/>
        <v>1.0031434322399999</v>
      </c>
      <c r="J758" s="16">
        <f t="shared" si="143"/>
        <v>814.65037879814406</v>
      </c>
      <c r="K758" s="24" t="s">
        <v>545</v>
      </c>
      <c r="L758" s="25">
        <f t="shared" si="133"/>
        <v>69703</v>
      </c>
      <c r="M758" s="26">
        <f t="shared" si="134"/>
        <v>0</v>
      </c>
      <c r="N758" s="27">
        <f t="shared" si="135"/>
        <v>0</v>
      </c>
      <c r="O758" s="27">
        <f t="shared" si="136"/>
        <v>0</v>
      </c>
    </row>
    <row r="759" spans="1:15" ht="13.2" x14ac:dyDescent="0.25">
      <c r="A759" s="13" t="s">
        <v>544</v>
      </c>
      <c r="B759" s="17">
        <f t="shared" si="138"/>
        <v>68879</v>
      </c>
      <c r="C759" s="5">
        <f>125</f>
        <v>125</v>
      </c>
      <c r="D759" s="6">
        <f t="shared" si="139"/>
        <v>170800.93</v>
      </c>
      <c r="E759" s="6">
        <f t="shared" si="140"/>
        <v>9.9342903611111115</v>
      </c>
      <c r="F759" s="6">
        <f>SUM($D$8:D759)</f>
        <v>86072758.430000439</v>
      </c>
      <c r="G759" s="6">
        <f t="shared" si="141"/>
        <v>100000</v>
      </c>
      <c r="H759" s="23">
        <f t="shared" si="142"/>
        <v>0.4540046499999999</v>
      </c>
      <c r="I759" s="31">
        <f t="shared" si="137"/>
        <v>1.0031477655733334</v>
      </c>
      <c r="J759" s="16">
        <f t="shared" si="143"/>
        <v>815.1445927992695</v>
      </c>
      <c r="K759" s="24" t="s">
        <v>544</v>
      </c>
      <c r="L759" s="25">
        <f t="shared" si="133"/>
        <v>69733</v>
      </c>
      <c r="M759" s="26">
        <f t="shared" si="134"/>
        <v>0</v>
      </c>
      <c r="N759" s="27">
        <f t="shared" si="135"/>
        <v>0</v>
      </c>
      <c r="O759" s="27">
        <f t="shared" si="136"/>
        <v>0</v>
      </c>
    </row>
    <row r="760" spans="1:15" ht="13.2" x14ac:dyDescent="0.25">
      <c r="A760" s="13" t="s">
        <v>545</v>
      </c>
      <c r="B760" s="17">
        <f t="shared" si="138"/>
        <v>68910</v>
      </c>
      <c r="C760" s="5">
        <f>125</f>
        <v>125</v>
      </c>
      <c r="D760" s="6">
        <f t="shared" si="139"/>
        <v>170925.93</v>
      </c>
      <c r="E760" s="6">
        <f t="shared" si="140"/>
        <v>11.357631444444445</v>
      </c>
      <c r="F760" s="6">
        <f>SUM($D$8:D760)</f>
        <v>86243684.360000446</v>
      </c>
      <c r="G760" s="6">
        <f t="shared" si="141"/>
        <v>100000</v>
      </c>
      <c r="H760" s="23">
        <f t="shared" si="142"/>
        <v>0.45462965</v>
      </c>
      <c r="I760" s="31">
        <f t="shared" si="137"/>
        <v>1.0031520989066667</v>
      </c>
      <c r="J760" s="16">
        <f t="shared" si="143"/>
        <v>815.63781979756868</v>
      </c>
      <c r="K760" s="24" t="s">
        <v>545</v>
      </c>
      <c r="L760" s="25">
        <f t="shared" si="133"/>
        <v>69764</v>
      </c>
      <c r="M760" s="26">
        <f t="shared" si="134"/>
        <v>0</v>
      </c>
      <c r="N760" s="27">
        <f t="shared" si="135"/>
        <v>0</v>
      </c>
      <c r="O760" s="27">
        <f t="shared" si="136"/>
        <v>0</v>
      </c>
    </row>
    <row r="761" spans="1:15" ht="13.2" x14ac:dyDescent="0.25">
      <c r="A761" s="13" t="s">
        <v>658</v>
      </c>
      <c r="B761" s="17">
        <f t="shared" si="138"/>
        <v>68941</v>
      </c>
      <c r="C761" s="5">
        <f>125</f>
        <v>125</v>
      </c>
      <c r="D761" s="6">
        <f t="shared" si="139"/>
        <v>171050.93</v>
      </c>
      <c r="E761" s="6">
        <f t="shared" si="140"/>
        <v>12.782014194444445</v>
      </c>
      <c r="F761" s="6">
        <f>SUM($D$8:D761)</f>
        <v>86414735.290000454</v>
      </c>
      <c r="G761" s="6">
        <f t="shared" si="141"/>
        <v>100000</v>
      </c>
      <c r="H761" s="23">
        <f t="shared" si="142"/>
        <v>0.45525464999999998</v>
      </c>
      <c r="I761" s="31">
        <f t="shared" si="137"/>
        <v>1.00315643224</v>
      </c>
      <c r="J761" s="16">
        <f t="shared" si="143"/>
        <v>816.1300623890786</v>
      </c>
      <c r="K761" s="24" t="s">
        <v>658</v>
      </c>
      <c r="L761" s="25">
        <f t="shared" si="133"/>
        <v>69795</v>
      </c>
      <c r="M761" s="26">
        <f t="shared" si="134"/>
        <v>0</v>
      </c>
      <c r="N761" s="27">
        <f t="shared" si="135"/>
        <v>0</v>
      </c>
      <c r="O761" s="27">
        <f t="shared" si="136"/>
        <v>0</v>
      </c>
    </row>
    <row r="762" spans="1:15" ht="13.2" x14ac:dyDescent="0.25">
      <c r="A762" s="13" t="s">
        <v>659</v>
      </c>
      <c r="B762" s="17">
        <f t="shared" si="138"/>
        <v>68971</v>
      </c>
      <c r="C762" s="5">
        <f>125</f>
        <v>125</v>
      </c>
      <c r="D762" s="6">
        <f t="shared" si="139"/>
        <v>171175.93</v>
      </c>
      <c r="E762" s="6">
        <f t="shared" si="140"/>
        <v>14.207438611111112</v>
      </c>
      <c r="F762" s="6">
        <f>SUM($D$8:D762)</f>
        <v>86585911.220000461</v>
      </c>
      <c r="G762" s="6">
        <f t="shared" si="141"/>
        <v>100000</v>
      </c>
      <c r="H762" s="23">
        <f t="shared" si="142"/>
        <v>0.45587964999999997</v>
      </c>
      <c r="I762" s="31">
        <f t="shared" si="137"/>
        <v>1.0031607655733332</v>
      </c>
      <c r="J762" s="16">
        <f t="shared" si="143"/>
        <v>816.62132316151246</v>
      </c>
      <c r="K762" s="24" t="s">
        <v>659</v>
      </c>
      <c r="L762" s="25">
        <f t="shared" si="133"/>
        <v>69823</v>
      </c>
      <c r="M762" s="26">
        <f t="shared" si="134"/>
        <v>0</v>
      </c>
      <c r="N762" s="27">
        <f t="shared" si="135"/>
        <v>0</v>
      </c>
      <c r="O762" s="27">
        <f t="shared" si="136"/>
        <v>0</v>
      </c>
    </row>
    <row r="763" spans="1:15" ht="13.2" x14ac:dyDescent="0.25">
      <c r="A763" s="13" t="s">
        <v>660</v>
      </c>
      <c r="B763" s="17">
        <f t="shared" si="138"/>
        <v>69002</v>
      </c>
      <c r="C763" s="5">
        <f>125</f>
        <v>125</v>
      </c>
      <c r="D763" s="6">
        <f t="shared" si="139"/>
        <v>171300.93</v>
      </c>
      <c r="E763" s="6">
        <f t="shared" si="140"/>
        <v>15.633904694444444</v>
      </c>
      <c r="F763" s="6">
        <f>SUM($D$8:D763)</f>
        <v>86757212.150000468</v>
      </c>
      <c r="G763" s="6">
        <f t="shared" si="141"/>
        <v>100000</v>
      </c>
      <c r="H763" s="23">
        <f t="shared" si="142"/>
        <v>0.45650464999999996</v>
      </c>
      <c r="I763" s="31">
        <f t="shared" si="137"/>
        <v>1.0031650989066667</v>
      </c>
      <c r="J763" s="16">
        <f t="shared" si="143"/>
        <v>817.11160469429137</v>
      </c>
      <c r="K763" s="24" t="s">
        <v>660</v>
      </c>
      <c r="L763" s="25">
        <f t="shared" si="133"/>
        <v>69854</v>
      </c>
      <c r="M763" s="26">
        <f t="shared" si="134"/>
        <v>0</v>
      </c>
      <c r="N763" s="27">
        <f t="shared" si="135"/>
        <v>0</v>
      </c>
      <c r="O763" s="27">
        <f t="shared" si="136"/>
        <v>0</v>
      </c>
    </row>
    <row r="764" spans="1:15" ht="13.2" x14ac:dyDescent="0.25">
      <c r="A764" s="13" t="s">
        <v>661</v>
      </c>
      <c r="B764" s="17">
        <f t="shared" si="138"/>
        <v>69032</v>
      </c>
      <c r="C764" s="5">
        <f>125</f>
        <v>125</v>
      </c>
      <c r="D764" s="6">
        <f t="shared" si="139"/>
        <v>171425.93</v>
      </c>
      <c r="E764" s="6">
        <f t="shared" si="140"/>
        <v>17.061412444444443</v>
      </c>
      <c r="F764" s="6">
        <f>SUM($D$8:D764)</f>
        <v>86928638.080000475</v>
      </c>
      <c r="G764" s="6">
        <f t="shared" si="141"/>
        <v>100000</v>
      </c>
      <c r="H764" s="23">
        <f t="shared" si="142"/>
        <v>0.45712964999999994</v>
      </c>
      <c r="I764" s="31">
        <f t="shared" si="137"/>
        <v>1.00316943224</v>
      </c>
      <c r="J764" s="16">
        <f t="shared" si="143"/>
        <v>817.60090955857277</v>
      </c>
      <c r="K764" s="24" t="s">
        <v>661</v>
      </c>
      <c r="L764" s="25">
        <f t="shared" si="133"/>
        <v>69884</v>
      </c>
      <c r="M764" s="26">
        <f t="shared" si="134"/>
        <v>0</v>
      </c>
      <c r="N764" s="27">
        <f t="shared" si="135"/>
        <v>0</v>
      </c>
      <c r="O764" s="27">
        <f t="shared" si="136"/>
        <v>0</v>
      </c>
    </row>
    <row r="765" spans="1:15" ht="13.2" x14ac:dyDescent="0.25">
      <c r="A765" s="13" t="s">
        <v>544</v>
      </c>
      <c r="B765" s="17">
        <f t="shared" si="138"/>
        <v>69063</v>
      </c>
      <c r="C765" s="5">
        <f>125</f>
        <v>125</v>
      </c>
      <c r="D765" s="6">
        <f t="shared" si="139"/>
        <v>171567.99</v>
      </c>
      <c r="E765" s="6">
        <f t="shared" si="140"/>
        <v>1.4286915833333333</v>
      </c>
      <c r="F765" s="6">
        <f>SUM($D$8:D765)</f>
        <v>87100206.07000047</v>
      </c>
      <c r="G765" s="6">
        <f t="shared" si="141"/>
        <v>100000</v>
      </c>
      <c r="H765" s="23">
        <f t="shared" si="142"/>
        <v>0.45783994999999988</v>
      </c>
      <c r="I765" s="31">
        <f t="shared" si="137"/>
        <v>1.0031743569866667</v>
      </c>
      <c r="J765" s="16">
        <f t="shared" si="143"/>
        <v>818.08977076056135</v>
      </c>
      <c r="K765" s="24" t="s">
        <v>544</v>
      </c>
      <c r="L765" s="25">
        <f t="shared" si="133"/>
        <v>69915</v>
      </c>
      <c r="M765" s="26">
        <f t="shared" si="134"/>
        <v>0</v>
      </c>
      <c r="N765" s="27">
        <f t="shared" si="135"/>
        <v>0</v>
      </c>
      <c r="O765" s="27">
        <f t="shared" si="136"/>
        <v>0</v>
      </c>
    </row>
    <row r="766" spans="1:15" ht="13.2" x14ac:dyDescent="0.25">
      <c r="A766" s="13" t="s">
        <v>545</v>
      </c>
      <c r="B766" s="17">
        <f t="shared" si="138"/>
        <v>69092</v>
      </c>
      <c r="C766" s="5">
        <f>125</f>
        <v>125</v>
      </c>
      <c r="D766" s="6">
        <f t="shared" si="139"/>
        <v>171692.99</v>
      </c>
      <c r="E766" s="6">
        <f t="shared" si="140"/>
        <v>2.8584942777777775</v>
      </c>
      <c r="F766" s="6">
        <f>SUM($D$8:D766)</f>
        <v>87271899.060000464</v>
      </c>
      <c r="G766" s="6">
        <f t="shared" si="141"/>
        <v>100000</v>
      </c>
      <c r="H766" s="23">
        <f t="shared" si="142"/>
        <v>0.45846494999999998</v>
      </c>
      <c r="I766" s="31">
        <f t="shared" si="137"/>
        <v>1.00317869032</v>
      </c>
      <c r="J766" s="16">
        <f t="shared" si="143"/>
        <v>818.57717813547629</v>
      </c>
      <c r="K766" s="24" t="s">
        <v>545</v>
      </c>
      <c r="L766" s="25">
        <f t="shared" si="133"/>
        <v>69945</v>
      </c>
      <c r="M766" s="26">
        <f t="shared" si="134"/>
        <v>0</v>
      </c>
      <c r="N766" s="27">
        <f t="shared" si="135"/>
        <v>0</v>
      </c>
      <c r="O766" s="27">
        <f t="shared" si="136"/>
        <v>0</v>
      </c>
    </row>
    <row r="767" spans="1:15" ht="13.2" x14ac:dyDescent="0.25">
      <c r="A767" s="13" t="s">
        <v>544</v>
      </c>
      <c r="B767" s="17">
        <f t="shared" si="138"/>
        <v>69122</v>
      </c>
      <c r="C767" s="5">
        <f>125</f>
        <v>125</v>
      </c>
      <c r="D767" s="6">
        <f t="shared" si="139"/>
        <v>171817.99</v>
      </c>
      <c r="E767" s="6">
        <f t="shared" si="140"/>
        <v>4.2892691944444437</v>
      </c>
      <c r="F767" s="6">
        <f>SUM($D$8:D767)</f>
        <v>87443717.050000459</v>
      </c>
      <c r="G767" s="6">
        <f t="shared" si="141"/>
        <v>100000</v>
      </c>
      <c r="H767" s="23">
        <f t="shared" si="142"/>
        <v>0.45908994999999997</v>
      </c>
      <c r="I767" s="31">
        <f t="shared" si="137"/>
        <v>1.0031830236533332</v>
      </c>
      <c r="J767" s="16">
        <f t="shared" si="143"/>
        <v>819.0636162435834</v>
      </c>
      <c r="K767" s="24" t="s">
        <v>544</v>
      </c>
      <c r="L767" s="25">
        <f t="shared" si="133"/>
        <v>69976</v>
      </c>
      <c r="M767" s="26">
        <f t="shared" si="134"/>
        <v>0</v>
      </c>
      <c r="N767" s="27">
        <f t="shared" si="135"/>
        <v>0</v>
      </c>
      <c r="O767" s="27">
        <f t="shared" si="136"/>
        <v>0</v>
      </c>
    </row>
    <row r="768" spans="1:15" ht="13.2" x14ac:dyDescent="0.25">
      <c r="A768" s="13" t="s">
        <v>545</v>
      </c>
      <c r="B768" s="17">
        <f t="shared" si="138"/>
        <v>69153</v>
      </c>
      <c r="C768" s="5">
        <f>125</f>
        <v>125</v>
      </c>
      <c r="D768" s="6">
        <f t="shared" si="139"/>
        <v>171942.99</v>
      </c>
      <c r="E768" s="6">
        <f t="shared" si="140"/>
        <v>5.7210857777777768</v>
      </c>
      <c r="F768" s="6">
        <f>SUM($D$8:D768)</f>
        <v>87615660.040000454</v>
      </c>
      <c r="G768" s="6">
        <f t="shared" si="141"/>
        <v>100000</v>
      </c>
      <c r="H768" s="23">
        <f t="shared" si="142"/>
        <v>0.45971494999999996</v>
      </c>
      <c r="I768" s="31">
        <f t="shared" si="137"/>
        <v>1.0031873569866667</v>
      </c>
      <c r="J768" s="16">
        <f t="shared" si="143"/>
        <v>819.54908762462833</v>
      </c>
      <c r="K768" s="24" t="s">
        <v>545</v>
      </c>
      <c r="L768" s="25">
        <f t="shared" si="133"/>
        <v>70007</v>
      </c>
      <c r="M768" s="26">
        <f t="shared" si="134"/>
        <v>0</v>
      </c>
      <c r="N768" s="27">
        <f t="shared" si="135"/>
        <v>0</v>
      </c>
      <c r="O768" s="27">
        <f t="shared" si="136"/>
        <v>0</v>
      </c>
    </row>
    <row r="769" spans="1:15" ht="13.2" x14ac:dyDescent="0.25">
      <c r="A769" s="13" t="s">
        <v>662</v>
      </c>
      <c r="B769" s="17">
        <f t="shared" si="138"/>
        <v>69183</v>
      </c>
      <c r="C769" s="5">
        <f>125</f>
        <v>125</v>
      </c>
      <c r="D769" s="6">
        <f t="shared" si="139"/>
        <v>172067.99</v>
      </c>
      <c r="E769" s="6">
        <f t="shared" si="140"/>
        <v>7.1539440277777766</v>
      </c>
      <c r="F769" s="6">
        <f>SUM($D$8:D769)</f>
        <v>87787728.030000448</v>
      </c>
      <c r="G769" s="6">
        <f t="shared" si="141"/>
        <v>100000</v>
      </c>
      <c r="H769" s="23">
        <f t="shared" si="142"/>
        <v>0.46033994999999994</v>
      </c>
      <c r="I769" s="31">
        <f t="shared" si="137"/>
        <v>1.00319169032</v>
      </c>
      <c r="J769" s="16">
        <f t="shared" si="143"/>
        <v>820.03359481024097</v>
      </c>
      <c r="K769" s="24" t="s">
        <v>662</v>
      </c>
      <c r="L769" s="25">
        <f t="shared" si="133"/>
        <v>70037</v>
      </c>
      <c r="M769" s="26">
        <f t="shared" si="134"/>
        <v>0</v>
      </c>
      <c r="N769" s="27">
        <f t="shared" si="135"/>
        <v>0</v>
      </c>
      <c r="O769" s="27">
        <f t="shared" si="136"/>
        <v>0</v>
      </c>
    </row>
    <row r="770" spans="1:15" ht="13.2" x14ac:dyDescent="0.25">
      <c r="A770" s="13" t="s">
        <v>663</v>
      </c>
      <c r="B770" s="17">
        <f t="shared" si="138"/>
        <v>69214</v>
      </c>
      <c r="C770" s="5">
        <f>125</f>
        <v>125</v>
      </c>
      <c r="D770" s="6">
        <f t="shared" si="139"/>
        <v>172192.99</v>
      </c>
      <c r="E770" s="6">
        <f t="shared" si="140"/>
        <v>8.5878439444444439</v>
      </c>
      <c r="F770" s="6">
        <f>SUM($D$8:D770)</f>
        <v>87959921.020000443</v>
      </c>
      <c r="G770" s="6">
        <f t="shared" si="141"/>
        <v>100000</v>
      </c>
      <c r="H770" s="23">
        <f t="shared" si="142"/>
        <v>0.46096494999999993</v>
      </c>
      <c r="I770" s="31">
        <f t="shared" si="137"/>
        <v>1.0031960236533333</v>
      </c>
      <c r="J770" s="16">
        <f t="shared" si="143"/>
        <v>820.51714032396478</v>
      </c>
      <c r="K770" s="24" t="s">
        <v>663</v>
      </c>
      <c r="L770" s="25">
        <f t="shared" si="133"/>
        <v>70068</v>
      </c>
      <c r="M770" s="26">
        <f t="shared" si="134"/>
        <v>0</v>
      </c>
      <c r="N770" s="27">
        <f t="shared" si="135"/>
        <v>0</v>
      </c>
      <c r="O770" s="27">
        <f t="shared" si="136"/>
        <v>0</v>
      </c>
    </row>
    <row r="771" spans="1:15" ht="13.2" x14ac:dyDescent="0.25">
      <c r="A771" s="13" t="s">
        <v>664</v>
      </c>
      <c r="B771" s="17">
        <f t="shared" si="138"/>
        <v>69244</v>
      </c>
      <c r="C771" s="5">
        <f>125</f>
        <v>125</v>
      </c>
      <c r="D771" s="6">
        <f t="shared" si="139"/>
        <v>172317.99</v>
      </c>
      <c r="E771" s="6">
        <f t="shared" si="140"/>
        <v>10.022785527777778</v>
      </c>
      <c r="F771" s="6">
        <f>SUM($D$8:D771)</f>
        <v>88132239.010000437</v>
      </c>
      <c r="G771" s="6">
        <f t="shared" si="141"/>
        <v>100000</v>
      </c>
      <c r="H771" s="23">
        <f t="shared" si="142"/>
        <v>0.46158994999999992</v>
      </c>
      <c r="I771" s="31">
        <f t="shared" si="137"/>
        <v>1.0032003569866668</v>
      </c>
      <c r="J771" s="16">
        <f t="shared" si="143"/>
        <v>820.99972668128908</v>
      </c>
      <c r="K771" s="24" t="s">
        <v>664</v>
      </c>
      <c r="L771" s="25">
        <f t="shared" si="133"/>
        <v>70098</v>
      </c>
      <c r="M771" s="26">
        <f t="shared" si="134"/>
        <v>0</v>
      </c>
      <c r="N771" s="27">
        <f t="shared" si="135"/>
        <v>0</v>
      </c>
      <c r="O771" s="27">
        <f t="shared" si="136"/>
        <v>0</v>
      </c>
    </row>
    <row r="772" spans="1:15" ht="13.2" x14ac:dyDescent="0.25">
      <c r="A772" s="13" t="s">
        <v>665</v>
      </c>
      <c r="B772" s="17">
        <f t="shared" si="138"/>
        <v>69275</v>
      </c>
      <c r="C772" s="5">
        <f>125</f>
        <v>125</v>
      </c>
      <c r="D772" s="6">
        <f t="shared" si="139"/>
        <v>172442.99</v>
      </c>
      <c r="E772" s="6">
        <f t="shared" si="140"/>
        <v>11.458768777777777</v>
      </c>
      <c r="F772" s="6">
        <f>SUM($D$8:D772)</f>
        <v>88304682.000000432</v>
      </c>
      <c r="G772" s="6">
        <f t="shared" si="141"/>
        <v>100000</v>
      </c>
      <c r="H772" s="23">
        <f t="shared" si="142"/>
        <v>0.4622149499999999</v>
      </c>
      <c r="I772" s="31">
        <f t="shared" si="137"/>
        <v>1.00320469032</v>
      </c>
      <c r="J772" s="16">
        <f t="shared" si="143"/>
        <v>821.48135638967665</v>
      </c>
      <c r="K772" s="24" t="s">
        <v>665</v>
      </c>
      <c r="L772" s="25">
        <f t="shared" si="133"/>
        <v>70129</v>
      </c>
      <c r="M772" s="26">
        <f t="shared" si="134"/>
        <v>0</v>
      </c>
      <c r="N772" s="27">
        <f t="shared" si="135"/>
        <v>0</v>
      </c>
      <c r="O772" s="27">
        <f t="shared" si="136"/>
        <v>0</v>
      </c>
    </row>
    <row r="773" spans="1:15" ht="13.2" x14ac:dyDescent="0.25">
      <c r="A773" s="13" t="s">
        <v>544</v>
      </c>
      <c r="B773" s="17">
        <f t="shared" si="138"/>
        <v>69306</v>
      </c>
      <c r="C773" s="5">
        <f>125</f>
        <v>125</v>
      </c>
      <c r="D773" s="6">
        <f t="shared" si="139"/>
        <v>172567.99</v>
      </c>
      <c r="E773" s="6">
        <f t="shared" si="140"/>
        <v>12.895793694444444</v>
      </c>
      <c r="F773" s="6">
        <f>SUM($D$8:D773)</f>
        <v>88477249.990000427</v>
      </c>
      <c r="G773" s="6">
        <f t="shared" si="141"/>
        <v>100000</v>
      </c>
      <c r="H773" s="23">
        <f t="shared" si="142"/>
        <v>0.46283994999999989</v>
      </c>
      <c r="I773" s="31">
        <f t="shared" si="137"/>
        <v>1.0032090236533333</v>
      </c>
      <c r="J773" s="16">
        <f t="shared" si="143"/>
        <v>821.9620319485947</v>
      </c>
      <c r="K773" s="24" t="s">
        <v>544</v>
      </c>
      <c r="L773" s="25">
        <f t="shared" si="133"/>
        <v>70160</v>
      </c>
      <c r="M773" s="26">
        <f t="shared" si="134"/>
        <v>0</v>
      </c>
      <c r="N773" s="27">
        <f t="shared" si="135"/>
        <v>0</v>
      </c>
      <c r="O773" s="27">
        <f t="shared" si="136"/>
        <v>0</v>
      </c>
    </row>
    <row r="774" spans="1:15" ht="13.2" x14ac:dyDescent="0.25">
      <c r="A774" s="13" t="s">
        <v>545</v>
      </c>
      <c r="B774" s="17">
        <f t="shared" si="138"/>
        <v>69336</v>
      </c>
      <c r="C774" s="5">
        <f>125</f>
        <v>125</v>
      </c>
      <c r="D774" s="6">
        <f t="shared" si="139"/>
        <v>172692.99</v>
      </c>
      <c r="E774" s="6">
        <f t="shared" si="140"/>
        <v>14.333860277777777</v>
      </c>
      <c r="F774" s="6">
        <f>SUM($D$8:D774)</f>
        <v>88649942.980000421</v>
      </c>
      <c r="G774" s="6">
        <f t="shared" si="141"/>
        <v>100000</v>
      </c>
      <c r="H774" s="23">
        <f t="shared" si="142"/>
        <v>0.46346494999999999</v>
      </c>
      <c r="I774" s="31">
        <f t="shared" si="137"/>
        <v>1.0032133569866666</v>
      </c>
      <c r="J774" s="16">
        <f t="shared" si="143"/>
        <v>822.44175584954507</v>
      </c>
      <c r="K774" s="24" t="s">
        <v>545</v>
      </c>
      <c r="L774" s="25">
        <f t="shared" si="133"/>
        <v>70189</v>
      </c>
      <c r="M774" s="26">
        <f t="shared" si="134"/>
        <v>0</v>
      </c>
      <c r="N774" s="27">
        <f t="shared" si="135"/>
        <v>0</v>
      </c>
      <c r="O774" s="27">
        <f t="shared" si="136"/>
        <v>0</v>
      </c>
    </row>
    <row r="775" spans="1:15" ht="13.2" x14ac:dyDescent="0.25">
      <c r="A775" s="13" t="s">
        <v>544</v>
      </c>
      <c r="B775" s="17">
        <f t="shared" si="138"/>
        <v>69367</v>
      </c>
      <c r="C775" s="5">
        <f>125</f>
        <v>125</v>
      </c>
      <c r="D775" s="6">
        <f t="shared" si="139"/>
        <v>172817.99</v>
      </c>
      <c r="E775" s="6">
        <f t="shared" si="140"/>
        <v>15.772968527777778</v>
      </c>
      <c r="F775" s="6">
        <f>SUM($D$8:D775)</f>
        <v>88822760.970000416</v>
      </c>
      <c r="G775" s="6">
        <f t="shared" si="141"/>
        <v>100000</v>
      </c>
      <c r="H775" s="23">
        <f t="shared" si="142"/>
        <v>0.46408994999999997</v>
      </c>
      <c r="I775" s="31">
        <f t="shared" si="137"/>
        <v>1.0032176903200001</v>
      </c>
      <c r="J775" s="16">
        <f t="shared" si="143"/>
        <v>822.92053057609337</v>
      </c>
      <c r="K775" s="24" t="s">
        <v>544</v>
      </c>
      <c r="L775" s="25">
        <f t="shared" si="133"/>
        <v>70220</v>
      </c>
      <c r="M775" s="26">
        <f t="shared" si="134"/>
        <v>0</v>
      </c>
      <c r="N775" s="27">
        <f t="shared" si="135"/>
        <v>0</v>
      </c>
      <c r="O775" s="27">
        <f t="shared" si="136"/>
        <v>0</v>
      </c>
    </row>
    <row r="776" spans="1:15" ht="13.2" x14ac:dyDescent="0.25">
      <c r="A776" s="13" t="s">
        <v>545</v>
      </c>
      <c r="B776" s="17">
        <f t="shared" si="138"/>
        <v>69397</v>
      </c>
      <c r="C776" s="5">
        <f>125</f>
        <v>125</v>
      </c>
      <c r="D776" s="6">
        <f t="shared" si="139"/>
        <v>172942.99</v>
      </c>
      <c r="E776" s="6">
        <f t="shared" si="140"/>
        <v>17.213118444444444</v>
      </c>
      <c r="F776" s="6">
        <f>SUM($D$8:D776)</f>
        <v>88995703.960000411</v>
      </c>
      <c r="G776" s="6">
        <f t="shared" si="141"/>
        <v>100000</v>
      </c>
      <c r="H776" s="23">
        <f t="shared" si="142"/>
        <v>0.46471494999999996</v>
      </c>
      <c r="I776" s="31">
        <f t="shared" si="137"/>
        <v>1.0032220236533334</v>
      </c>
      <c r="J776" s="16">
        <f t="shared" si="143"/>
        <v>823.39835860389758</v>
      </c>
      <c r="K776" s="24" t="s">
        <v>545</v>
      </c>
      <c r="L776" s="25">
        <f t="shared" si="133"/>
        <v>70250</v>
      </c>
      <c r="M776" s="26">
        <f t="shared" si="134"/>
        <v>0</v>
      </c>
      <c r="N776" s="27">
        <f t="shared" si="135"/>
        <v>0</v>
      </c>
      <c r="O776" s="27">
        <f t="shared" si="136"/>
        <v>0</v>
      </c>
    </row>
    <row r="777" spans="1:15" ht="13.2" x14ac:dyDescent="0.25">
      <c r="A777" s="13" t="s">
        <v>666</v>
      </c>
      <c r="B777" s="17">
        <f t="shared" si="138"/>
        <v>69428</v>
      </c>
      <c r="C777" s="5">
        <f>125</f>
        <v>125</v>
      </c>
      <c r="D777" s="6">
        <f t="shared" si="139"/>
        <v>173085.19999999998</v>
      </c>
      <c r="E777" s="6">
        <f t="shared" si="140"/>
        <v>1.4413349999999998</v>
      </c>
      <c r="F777" s="6">
        <f>SUM($D$8:D777)</f>
        <v>89168789.160000414</v>
      </c>
      <c r="G777" s="6">
        <f t="shared" si="141"/>
        <v>100000</v>
      </c>
      <c r="H777" s="23">
        <f t="shared" si="142"/>
        <v>0.4654259999999999</v>
      </c>
      <c r="I777" s="31">
        <f t="shared" si="137"/>
        <v>1.0032269536</v>
      </c>
      <c r="J777" s="16">
        <f t="shared" si="143"/>
        <v>823.87577935888703</v>
      </c>
      <c r="K777" s="24" t="s">
        <v>666</v>
      </c>
      <c r="L777" s="25">
        <f t="shared" si="133"/>
        <v>70281</v>
      </c>
      <c r="M777" s="26">
        <f t="shared" si="134"/>
        <v>0</v>
      </c>
      <c r="N777" s="27">
        <f t="shared" si="135"/>
        <v>0</v>
      </c>
      <c r="O777" s="27">
        <f t="shared" si="136"/>
        <v>0</v>
      </c>
    </row>
    <row r="778" spans="1:15" ht="13.2" x14ac:dyDescent="0.25">
      <c r="A778" s="13" t="s">
        <v>667</v>
      </c>
      <c r="B778" s="17">
        <f t="shared" si="138"/>
        <v>69457</v>
      </c>
      <c r="C778" s="5">
        <f>125</f>
        <v>125</v>
      </c>
      <c r="D778" s="6">
        <f t="shared" si="139"/>
        <v>173210.19999999998</v>
      </c>
      <c r="E778" s="6">
        <f t="shared" si="140"/>
        <v>2.8837811111111109</v>
      </c>
      <c r="F778" s="6">
        <f>SUM($D$8:D778)</f>
        <v>89341999.360000417</v>
      </c>
      <c r="G778" s="6">
        <f t="shared" si="141"/>
        <v>100000</v>
      </c>
      <c r="H778" s="23">
        <f t="shared" si="142"/>
        <v>0.46605099999999988</v>
      </c>
      <c r="I778" s="31">
        <f t="shared" si="137"/>
        <v>1.0032312869333333</v>
      </c>
      <c r="J778" s="16">
        <f t="shared" si="143"/>
        <v>824.35176841448549</v>
      </c>
      <c r="K778" s="24" t="s">
        <v>667</v>
      </c>
      <c r="L778" s="25">
        <f t="shared" ref="L778:L841" si="144">DATE(YEAR(L777),MONTH(L777)+1,1)</f>
        <v>70311</v>
      </c>
      <c r="M778" s="26">
        <f t="shared" ref="M778:M841" si="145">MIN($M$5,-N777-O777)</f>
        <v>0</v>
      </c>
      <c r="N778" s="27">
        <f t="shared" ref="N778:N841" si="146">M778+N777+O777</f>
        <v>0</v>
      </c>
      <c r="O778" s="27">
        <f t="shared" ref="O778:O841" si="147">N778*$M$6/12</f>
        <v>0</v>
      </c>
    </row>
    <row r="779" spans="1:15" ht="13.2" x14ac:dyDescent="0.25">
      <c r="A779" s="13" t="s">
        <v>668</v>
      </c>
      <c r="B779" s="17">
        <f t="shared" si="138"/>
        <v>69487</v>
      </c>
      <c r="C779" s="5">
        <f>125</f>
        <v>125</v>
      </c>
      <c r="D779" s="6">
        <f t="shared" si="139"/>
        <v>173335.19999999998</v>
      </c>
      <c r="E779" s="6">
        <f t="shared" si="140"/>
        <v>4.3271994444444442</v>
      </c>
      <c r="F779" s="6">
        <f>SUM($D$8:D779)</f>
        <v>89515334.56000042</v>
      </c>
      <c r="G779" s="6">
        <f t="shared" si="141"/>
        <v>100000</v>
      </c>
      <c r="H779" s="23">
        <f t="shared" si="142"/>
        <v>0.46667599999999987</v>
      </c>
      <c r="I779" s="31">
        <f t="shared" si="137"/>
        <v>1.0032356202666666</v>
      </c>
      <c r="J779" s="16">
        <f t="shared" si="143"/>
        <v>824.82681789679316</v>
      </c>
      <c r="K779" s="24" t="s">
        <v>668</v>
      </c>
      <c r="L779" s="25">
        <f t="shared" si="144"/>
        <v>70342</v>
      </c>
      <c r="M779" s="26">
        <f t="shared" si="145"/>
        <v>0</v>
      </c>
      <c r="N779" s="27">
        <f t="shared" si="146"/>
        <v>0</v>
      </c>
      <c r="O779" s="27">
        <f t="shared" si="147"/>
        <v>0</v>
      </c>
    </row>
    <row r="780" spans="1:15" ht="13.2" x14ac:dyDescent="0.25">
      <c r="A780" s="13" t="s">
        <v>669</v>
      </c>
      <c r="B780" s="17">
        <f t="shared" si="138"/>
        <v>69518</v>
      </c>
      <c r="C780" s="5">
        <f>125</f>
        <v>125</v>
      </c>
      <c r="D780" s="6">
        <f t="shared" si="139"/>
        <v>173460.19999999998</v>
      </c>
      <c r="E780" s="6">
        <f t="shared" si="140"/>
        <v>5.7716594444444436</v>
      </c>
      <c r="F780" s="6">
        <f>SUM($D$8:D780)</f>
        <v>89688794.760000423</v>
      </c>
      <c r="G780" s="6">
        <f t="shared" si="141"/>
        <v>100000</v>
      </c>
      <c r="H780" s="23">
        <f t="shared" si="142"/>
        <v>0.46730099999999986</v>
      </c>
      <c r="I780" s="31">
        <f t="shared" si="137"/>
        <v>1.0032399536000001</v>
      </c>
      <c r="J780" s="16">
        <f t="shared" si="143"/>
        <v>825.30093025141127</v>
      </c>
      <c r="K780" s="24" t="s">
        <v>669</v>
      </c>
      <c r="L780" s="25">
        <f t="shared" si="144"/>
        <v>70373</v>
      </c>
      <c r="M780" s="26">
        <f t="shared" si="145"/>
        <v>0</v>
      </c>
      <c r="N780" s="27">
        <f t="shared" si="146"/>
        <v>0</v>
      </c>
      <c r="O780" s="27">
        <f t="shared" si="147"/>
        <v>0</v>
      </c>
    </row>
    <row r="781" spans="1:15" ht="13.2" x14ac:dyDescent="0.25">
      <c r="A781" s="13" t="s">
        <v>544</v>
      </c>
      <c r="B781" s="17">
        <f t="shared" si="138"/>
        <v>69548</v>
      </c>
      <c r="C781" s="5">
        <f>125</f>
        <v>125</v>
      </c>
      <c r="D781" s="6">
        <f t="shared" si="139"/>
        <v>173585.19999999998</v>
      </c>
      <c r="E781" s="6">
        <f t="shared" si="140"/>
        <v>7.2171611111111105</v>
      </c>
      <c r="F781" s="6">
        <f>SUM($D$8:D781)</f>
        <v>89862379.960000426</v>
      </c>
      <c r="G781" s="6">
        <f t="shared" si="141"/>
        <v>100000</v>
      </c>
      <c r="H781" s="23">
        <f t="shared" si="142"/>
        <v>0.46792599999999984</v>
      </c>
      <c r="I781" s="31">
        <f t="shared" si="137"/>
        <v>1.0032442869333333</v>
      </c>
      <c r="J781" s="16">
        <f t="shared" si="143"/>
        <v>825.77410791617331</v>
      </c>
      <c r="K781" s="24" t="s">
        <v>544</v>
      </c>
      <c r="L781" s="25">
        <f t="shared" si="144"/>
        <v>70403</v>
      </c>
      <c r="M781" s="26">
        <f t="shared" si="145"/>
        <v>0</v>
      </c>
      <c r="N781" s="27">
        <f t="shared" si="146"/>
        <v>0</v>
      </c>
      <c r="O781" s="27">
        <f t="shared" si="147"/>
        <v>0</v>
      </c>
    </row>
    <row r="782" spans="1:15" ht="13.2" x14ac:dyDescent="0.25">
      <c r="A782" s="13" t="s">
        <v>545</v>
      </c>
      <c r="B782" s="17">
        <f t="shared" si="138"/>
        <v>69579</v>
      </c>
      <c r="C782" s="5">
        <f>125</f>
        <v>125</v>
      </c>
      <c r="D782" s="6">
        <f t="shared" si="139"/>
        <v>173710.19999999998</v>
      </c>
      <c r="E782" s="6">
        <f t="shared" si="140"/>
        <v>8.6637044444444431</v>
      </c>
      <c r="F782" s="6">
        <f>SUM($D$8:D782)</f>
        <v>90036090.160000429</v>
      </c>
      <c r="G782" s="6">
        <f t="shared" si="141"/>
        <v>100000</v>
      </c>
      <c r="H782" s="23">
        <f t="shared" si="142"/>
        <v>0.46855099999999994</v>
      </c>
      <c r="I782" s="31">
        <f t="shared" ref="I782:I845" si="148">1-64*($M$5-0.004*$C$2)/$C$2*H782</f>
        <v>1.0032486202666666</v>
      </c>
      <c r="J782" s="16">
        <f t="shared" si="143"/>
        <v>826.24635332117316</v>
      </c>
      <c r="K782" s="24" t="s">
        <v>545</v>
      </c>
      <c r="L782" s="25">
        <f t="shared" si="144"/>
        <v>70434</v>
      </c>
      <c r="M782" s="26">
        <f t="shared" si="145"/>
        <v>0</v>
      </c>
      <c r="N782" s="27">
        <f t="shared" si="146"/>
        <v>0</v>
      </c>
      <c r="O782" s="27">
        <f t="shared" si="147"/>
        <v>0</v>
      </c>
    </row>
    <row r="783" spans="1:15" ht="13.2" x14ac:dyDescent="0.25">
      <c r="A783" s="13" t="s">
        <v>544</v>
      </c>
      <c r="B783" s="17">
        <f t="shared" si="138"/>
        <v>69609</v>
      </c>
      <c r="C783" s="5">
        <f>125</f>
        <v>125</v>
      </c>
      <c r="D783" s="6">
        <f t="shared" si="139"/>
        <v>173835.19999999998</v>
      </c>
      <c r="E783" s="6">
        <f t="shared" si="140"/>
        <v>10.111289444444443</v>
      </c>
      <c r="F783" s="6">
        <f>SUM($D$8:D783)</f>
        <v>90209925.360000432</v>
      </c>
      <c r="G783" s="6">
        <f t="shared" si="141"/>
        <v>100000</v>
      </c>
      <c r="H783" s="23">
        <f t="shared" si="142"/>
        <v>0.46917599999999993</v>
      </c>
      <c r="I783" s="31">
        <f t="shared" si="148"/>
        <v>1.0032529535999999</v>
      </c>
      <c r="J783" s="16">
        <f t="shared" si="143"/>
        <v>826.71766888879563</v>
      </c>
      <c r="K783" s="24" t="s">
        <v>544</v>
      </c>
      <c r="L783" s="25">
        <f t="shared" si="144"/>
        <v>70464</v>
      </c>
      <c r="M783" s="26">
        <f t="shared" si="145"/>
        <v>0</v>
      </c>
      <c r="N783" s="27">
        <f t="shared" si="146"/>
        <v>0</v>
      </c>
      <c r="O783" s="27">
        <f t="shared" si="147"/>
        <v>0</v>
      </c>
    </row>
    <row r="784" spans="1:15" ht="13.2" x14ac:dyDescent="0.25">
      <c r="A784" s="13" t="s">
        <v>545</v>
      </c>
      <c r="B784" s="17">
        <f t="shared" si="138"/>
        <v>69640</v>
      </c>
      <c r="C784" s="5">
        <f>125</f>
        <v>125</v>
      </c>
      <c r="D784" s="6">
        <f t="shared" si="139"/>
        <v>173960.19999999998</v>
      </c>
      <c r="E784" s="6">
        <f t="shared" si="140"/>
        <v>11.559916111111111</v>
      </c>
      <c r="F784" s="6">
        <f>SUM($D$8:D784)</f>
        <v>90383885.560000435</v>
      </c>
      <c r="G784" s="6">
        <f t="shared" si="141"/>
        <v>100000</v>
      </c>
      <c r="H784" s="23">
        <f t="shared" si="142"/>
        <v>0.46980099999999991</v>
      </c>
      <c r="I784" s="31">
        <f t="shared" si="148"/>
        <v>1.0032572869333334</v>
      </c>
      <c r="J784" s="16">
        <f t="shared" si="143"/>
        <v>827.18805703374278</v>
      </c>
      <c r="K784" s="24" t="s">
        <v>545</v>
      </c>
      <c r="L784" s="25">
        <f t="shared" si="144"/>
        <v>70495</v>
      </c>
      <c r="M784" s="26">
        <f t="shared" si="145"/>
        <v>0</v>
      </c>
      <c r="N784" s="27">
        <f t="shared" si="146"/>
        <v>0</v>
      </c>
      <c r="O784" s="27">
        <f t="shared" si="147"/>
        <v>0</v>
      </c>
    </row>
    <row r="785" spans="1:15" ht="13.2" x14ac:dyDescent="0.25">
      <c r="A785" s="13" t="s">
        <v>670</v>
      </c>
      <c r="B785" s="17">
        <f t="shared" si="138"/>
        <v>69671</v>
      </c>
      <c r="C785" s="5">
        <f>125</f>
        <v>125</v>
      </c>
      <c r="D785" s="6">
        <f t="shared" si="139"/>
        <v>174085.19999999998</v>
      </c>
      <c r="E785" s="6">
        <f t="shared" si="140"/>
        <v>13.009584444444444</v>
      </c>
      <c r="F785" s="6">
        <f>SUM($D$8:D785)</f>
        <v>90557970.760000437</v>
      </c>
      <c r="G785" s="6">
        <f t="shared" si="141"/>
        <v>100000</v>
      </c>
      <c r="H785" s="23">
        <f t="shared" si="142"/>
        <v>0.4704259999999999</v>
      </c>
      <c r="I785" s="31">
        <f t="shared" si="148"/>
        <v>1.0032616202666667</v>
      </c>
      <c r="J785" s="16">
        <f t="shared" si="143"/>
        <v>827.65752016306396</v>
      </c>
      <c r="K785" s="24" t="s">
        <v>670</v>
      </c>
      <c r="L785" s="25">
        <f t="shared" si="144"/>
        <v>70526</v>
      </c>
      <c r="M785" s="26">
        <f t="shared" si="145"/>
        <v>0</v>
      </c>
      <c r="N785" s="27">
        <f t="shared" si="146"/>
        <v>0</v>
      </c>
      <c r="O785" s="27">
        <f t="shared" si="147"/>
        <v>0</v>
      </c>
    </row>
    <row r="786" spans="1:15" ht="13.2" x14ac:dyDescent="0.25">
      <c r="A786" s="13" t="s">
        <v>671</v>
      </c>
      <c r="B786" s="17">
        <f t="shared" si="138"/>
        <v>69701</v>
      </c>
      <c r="C786" s="5">
        <f>125</f>
        <v>125</v>
      </c>
      <c r="D786" s="6">
        <f t="shared" si="139"/>
        <v>174210.19999999998</v>
      </c>
      <c r="E786" s="6">
        <f t="shared" si="140"/>
        <v>14.460294444444443</v>
      </c>
      <c r="F786" s="6">
        <f>SUM($D$8:D786)</f>
        <v>90732180.96000044</v>
      </c>
      <c r="G786" s="6">
        <f t="shared" si="141"/>
        <v>100000</v>
      </c>
      <c r="H786" s="23">
        <f t="shared" si="142"/>
        <v>0.47105099999999989</v>
      </c>
      <c r="I786" s="31">
        <f t="shared" si="148"/>
        <v>1.0032659535999999</v>
      </c>
      <c r="J786" s="16">
        <f t="shared" si="143"/>
        <v>828.12606067618344</v>
      </c>
      <c r="K786" s="24" t="s">
        <v>671</v>
      </c>
      <c r="L786" s="25">
        <f t="shared" si="144"/>
        <v>70554</v>
      </c>
      <c r="M786" s="26">
        <f t="shared" si="145"/>
        <v>0</v>
      </c>
      <c r="N786" s="27">
        <f t="shared" si="146"/>
        <v>0</v>
      </c>
      <c r="O786" s="27">
        <f t="shared" si="147"/>
        <v>0</v>
      </c>
    </row>
    <row r="787" spans="1:15" ht="13.2" x14ac:dyDescent="0.25">
      <c r="A787" s="13" t="s">
        <v>672</v>
      </c>
      <c r="B787" s="17">
        <f t="shared" si="138"/>
        <v>69732</v>
      </c>
      <c r="C787" s="5">
        <f>125</f>
        <v>125</v>
      </c>
      <c r="D787" s="6">
        <f t="shared" si="139"/>
        <v>174335.19999999998</v>
      </c>
      <c r="E787" s="6">
        <f t="shared" si="140"/>
        <v>15.91204611111111</v>
      </c>
      <c r="F787" s="6">
        <f>SUM($D$8:D787)</f>
        <v>90906516.160000443</v>
      </c>
      <c r="G787" s="6">
        <f t="shared" si="141"/>
        <v>100000</v>
      </c>
      <c r="H787" s="23">
        <f t="shared" si="142"/>
        <v>0.47167599999999987</v>
      </c>
      <c r="I787" s="31">
        <f t="shared" si="148"/>
        <v>1.0032702869333334</v>
      </c>
      <c r="J787" s="16">
        <f t="shared" si="143"/>
        <v>828.59368096492869</v>
      </c>
      <c r="K787" s="24" t="s">
        <v>672</v>
      </c>
      <c r="L787" s="25">
        <f t="shared" si="144"/>
        <v>70585</v>
      </c>
      <c r="M787" s="26">
        <f t="shared" si="145"/>
        <v>0</v>
      </c>
      <c r="N787" s="27">
        <f t="shared" si="146"/>
        <v>0</v>
      </c>
      <c r="O787" s="27">
        <f t="shared" si="147"/>
        <v>0</v>
      </c>
    </row>
    <row r="788" spans="1:15" ht="13.2" x14ac:dyDescent="0.25">
      <c r="A788" s="13" t="s">
        <v>673</v>
      </c>
      <c r="B788" s="17">
        <f t="shared" si="138"/>
        <v>69762</v>
      </c>
      <c r="C788" s="5">
        <f>125</f>
        <v>125</v>
      </c>
      <c r="D788" s="6">
        <f t="shared" si="139"/>
        <v>174460.19999999998</v>
      </c>
      <c r="E788" s="6">
        <f t="shared" si="140"/>
        <v>17.364839444444442</v>
      </c>
      <c r="F788" s="6">
        <f>SUM($D$8:D788)</f>
        <v>91080976.360000446</v>
      </c>
      <c r="G788" s="6">
        <f t="shared" si="141"/>
        <v>100000</v>
      </c>
      <c r="H788" s="23">
        <f t="shared" si="142"/>
        <v>0.47230099999999986</v>
      </c>
      <c r="I788" s="31">
        <f t="shared" si="148"/>
        <v>1.0032746202666667</v>
      </c>
      <c r="J788" s="16">
        <f t="shared" si="143"/>
        <v>829.06038341355872</v>
      </c>
      <c r="K788" s="24" t="s">
        <v>673</v>
      </c>
      <c r="L788" s="25">
        <f t="shared" si="144"/>
        <v>70615</v>
      </c>
      <c r="M788" s="26">
        <f t="shared" si="145"/>
        <v>0</v>
      </c>
      <c r="N788" s="27">
        <f t="shared" si="146"/>
        <v>0</v>
      </c>
      <c r="O788" s="27">
        <f t="shared" si="147"/>
        <v>0</v>
      </c>
    </row>
    <row r="789" spans="1:15" ht="13.2" x14ac:dyDescent="0.25">
      <c r="A789" s="13" t="s">
        <v>544</v>
      </c>
      <c r="B789" s="17">
        <f t="shared" si="138"/>
        <v>69793</v>
      </c>
      <c r="C789" s="5">
        <f>125</f>
        <v>125</v>
      </c>
      <c r="D789" s="6">
        <f t="shared" si="139"/>
        <v>174602.55999999997</v>
      </c>
      <c r="E789" s="6">
        <f t="shared" si="140"/>
        <v>1.4539796666666664</v>
      </c>
      <c r="F789" s="6">
        <f>SUM($D$8:D789)</f>
        <v>91255578.920000449</v>
      </c>
      <c r="G789" s="6">
        <f t="shared" si="141"/>
        <v>100000</v>
      </c>
      <c r="H789" s="23">
        <f t="shared" si="142"/>
        <v>0.47301279999999979</v>
      </c>
      <c r="I789" s="31">
        <f t="shared" si="148"/>
        <v>1.0032795554133334</v>
      </c>
      <c r="J789" s="16">
        <f t="shared" si="143"/>
        <v>829.52671388487238</v>
      </c>
      <c r="K789" s="24" t="s">
        <v>544</v>
      </c>
      <c r="L789" s="25">
        <f t="shared" si="144"/>
        <v>70646</v>
      </c>
      <c r="M789" s="26">
        <f t="shared" si="145"/>
        <v>0</v>
      </c>
      <c r="N789" s="27">
        <f t="shared" si="146"/>
        <v>0</v>
      </c>
      <c r="O789" s="27">
        <f t="shared" si="147"/>
        <v>0</v>
      </c>
    </row>
    <row r="790" spans="1:15" ht="13.2" x14ac:dyDescent="0.25">
      <c r="A790" s="13" t="s">
        <v>545</v>
      </c>
      <c r="B790" s="17">
        <f t="shared" si="138"/>
        <v>69822</v>
      </c>
      <c r="C790" s="5">
        <f>125</f>
        <v>125</v>
      </c>
      <c r="D790" s="6">
        <f t="shared" si="139"/>
        <v>174727.55999999997</v>
      </c>
      <c r="E790" s="6">
        <f t="shared" si="140"/>
        <v>2.9090704444444437</v>
      </c>
      <c r="F790" s="6">
        <f>SUM($D$8:D790)</f>
        <v>91430306.480000451</v>
      </c>
      <c r="G790" s="6">
        <f t="shared" si="141"/>
        <v>100000</v>
      </c>
      <c r="H790" s="23">
        <f t="shared" si="142"/>
        <v>0.47363779999999978</v>
      </c>
      <c r="I790" s="31">
        <f t="shared" si="148"/>
        <v>1.0032838887466666</v>
      </c>
      <c r="J790" s="16">
        <f t="shared" si="143"/>
        <v>829.99163370313647</v>
      </c>
      <c r="K790" s="24" t="s">
        <v>545</v>
      </c>
      <c r="L790" s="25">
        <f t="shared" si="144"/>
        <v>70676</v>
      </c>
      <c r="M790" s="26">
        <f t="shared" si="145"/>
        <v>0</v>
      </c>
      <c r="N790" s="27">
        <f t="shared" si="146"/>
        <v>0</v>
      </c>
      <c r="O790" s="27">
        <f t="shared" si="147"/>
        <v>0</v>
      </c>
    </row>
    <row r="791" spans="1:15" ht="13.2" x14ac:dyDescent="0.25">
      <c r="A791" s="13" t="s">
        <v>544</v>
      </c>
      <c r="B791" s="17">
        <f t="shared" si="138"/>
        <v>69852</v>
      </c>
      <c r="C791" s="5">
        <f>125</f>
        <v>125</v>
      </c>
      <c r="D791" s="6">
        <f t="shared" si="139"/>
        <v>174852.55999999997</v>
      </c>
      <c r="E791" s="6">
        <f t="shared" si="140"/>
        <v>4.3651334444444432</v>
      </c>
      <c r="F791" s="6">
        <f>SUM($D$8:D791)</f>
        <v>91605159.040000454</v>
      </c>
      <c r="G791" s="6">
        <f t="shared" si="141"/>
        <v>100000</v>
      </c>
      <c r="H791" s="23">
        <f t="shared" si="142"/>
        <v>0.47426279999999987</v>
      </c>
      <c r="I791" s="31">
        <f t="shared" si="148"/>
        <v>1.0032882220799999</v>
      </c>
      <c r="J791" s="16">
        <f t="shared" si="143"/>
        <v>830.45564254239412</v>
      </c>
      <c r="K791" s="24" t="s">
        <v>544</v>
      </c>
      <c r="L791" s="25">
        <f t="shared" si="144"/>
        <v>70707</v>
      </c>
      <c r="M791" s="26">
        <f t="shared" si="145"/>
        <v>0</v>
      </c>
      <c r="N791" s="27">
        <f t="shared" si="146"/>
        <v>0</v>
      </c>
      <c r="O791" s="27">
        <f t="shared" si="147"/>
        <v>0</v>
      </c>
    </row>
    <row r="792" spans="1:15" ht="13.2" x14ac:dyDescent="0.25">
      <c r="A792" s="13" t="s">
        <v>545</v>
      </c>
      <c r="B792" s="17">
        <f t="shared" si="138"/>
        <v>69883</v>
      </c>
      <c r="C792" s="5">
        <f>125</f>
        <v>125</v>
      </c>
      <c r="D792" s="6">
        <f t="shared" si="139"/>
        <v>174977.55999999997</v>
      </c>
      <c r="E792" s="6">
        <f t="shared" si="140"/>
        <v>5.8222381111111092</v>
      </c>
      <c r="F792" s="6">
        <f>SUM($D$8:D792)</f>
        <v>91780136.600000456</v>
      </c>
      <c r="G792" s="6">
        <f t="shared" si="141"/>
        <v>100000</v>
      </c>
      <c r="H792" s="23">
        <f t="shared" si="142"/>
        <v>0.47488779999999986</v>
      </c>
      <c r="I792" s="31">
        <f t="shared" si="148"/>
        <v>1.0032925554133334</v>
      </c>
      <c r="J792" s="16">
        <f t="shared" si="143"/>
        <v>830.91874275813757</v>
      </c>
      <c r="K792" s="24" t="s">
        <v>545</v>
      </c>
      <c r="L792" s="25">
        <f t="shared" si="144"/>
        <v>70738</v>
      </c>
      <c r="M792" s="26">
        <f t="shared" si="145"/>
        <v>0</v>
      </c>
      <c r="N792" s="27">
        <f t="shared" si="146"/>
        <v>0</v>
      </c>
      <c r="O792" s="27">
        <f t="shared" si="147"/>
        <v>0</v>
      </c>
    </row>
    <row r="793" spans="1:15" ht="13.2" x14ac:dyDescent="0.25">
      <c r="A793" s="13" t="s">
        <v>674</v>
      </c>
      <c r="B793" s="17">
        <f t="shared" si="138"/>
        <v>69913</v>
      </c>
      <c r="C793" s="5">
        <f>125</f>
        <v>125</v>
      </c>
      <c r="D793" s="6">
        <f t="shared" si="139"/>
        <v>175102.55999999997</v>
      </c>
      <c r="E793" s="6">
        <f t="shared" si="140"/>
        <v>7.2803844444444428</v>
      </c>
      <c r="F793" s="6">
        <f>SUM($D$8:D793)</f>
        <v>91955239.160000458</v>
      </c>
      <c r="G793" s="6">
        <f t="shared" si="141"/>
        <v>100000</v>
      </c>
      <c r="H793" s="23">
        <f t="shared" si="142"/>
        <v>0.47551279999999985</v>
      </c>
      <c r="I793" s="31">
        <f t="shared" si="148"/>
        <v>1.0032968887466667</v>
      </c>
      <c r="J793" s="16">
        <f t="shared" si="143"/>
        <v>831.38093669842101</v>
      </c>
      <c r="K793" s="24" t="s">
        <v>674</v>
      </c>
      <c r="L793" s="25">
        <f t="shared" si="144"/>
        <v>70768</v>
      </c>
      <c r="M793" s="26">
        <f t="shared" si="145"/>
        <v>0</v>
      </c>
      <c r="N793" s="27">
        <f t="shared" si="146"/>
        <v>0</v>
      </c>
      <c r="O793" s="27">
        <f t="shared" si="147"/>
        <v>0</v>
      </c>
    </row>
    <row r="794" spans="1:15" ht="13.2" x14ac:dyDescent="0.25">
      <c r="A794" s="13" t="s">
        <v>675</v>
      </c>
      <c r="B794" s="17">
        <f t="shared" si="138"/>
        <v>69944</v>
      </c>
      <c r="C794" s="5">
        <f>125</f>
        <v>125</v>
      </c>
      <c r="D794" s="6">
        <f t="shared" si="139"/>
        <v>175227.55999999997</v>
      </c>
      <c r="E794" s="6">
        <f t="shared" si="140"/>
        <v>8.7395724444444429</v>
      </c>
      <c r="F794" s="6">
        <f>SUM($D$8:D794)</f>
        <v>92130466.720000461</v>
      </c>
      <c r="G794" s="6">
        <f t="shared" si="141"/>
        <v>100000</v>
      </c>
      <c r="H794" s="23">
        <f t="shared" si="142"/>
        <v>0.47613779999999983</v>
      </c>
      <c r="I794" s="31">
        <f t="shared" si="148"/>
        <v>1.0033012220799999</v>
      </c>
      <c r="J794" s="16">
        <f t="shared" si="143"/>
        <v>831.84222670389147</v>
      </c>
      <c r="K794" s="24" t="s">
        <v>675</v>
      </c>
      <c r="L794" s="25">
        <f t="shared" si="144"/>
        <v>70799</v>
      </c>
      <c r="M794" s="26">
        <f t="shared" si="145"/>
        <v>0</v>
      </c>
      <c r="N794" s="27">
        <f t="shared" si="146"/>
        <v>0</v>
      </c>
      <c r="O794" s="27">
        <f t="shared" si="147"/>
        <v>0</v>
      </c>
    </row>
    <row r="795" spans="1:15" ht="13.2" x14ac:dyDescent="0.25">
      <c r="A795" s="13" t="s">
        <v>676</v>
      </c>
      <c r="B795" s="17">
        <f t="shared" si="138"/>
        <v>69974</v>
      </c>
      <c r="C795" s="5">
        <f>125</f>
        <v>125</v>
      </c>
      <c r="D795" s="6">
        <f t="shared" si="139"/>
        <v>175352.55999999997</v>
      </c>
      <c r="E795" s="6">
        <f t="shared" si="140"/>
        <v>10.19980211111111</v>
      </c>
      <c r="F795" s="6">
        <f>SUM($D$8:D795)</f>
        <v>92305819.280000463</v>
      </c>
      <c r="G795" s="6">
        <f t="shared" si="141"/>
        <v>100000</v>
      </c>
      <c r="H795" s="23">
        <f t="shared" si="142"/>
        <v>0.47676279999999982</v>
      </c>
      <c r="I795" s="31">
        <f t="shared" si="148"/>
        <v>1.0033055554133332</v>
      </c>
      <c r="J795" s="16">
        <f t="shared" si="143"/>
        <v>832.30261510781395</v>
      </c>
      <c r="K795" s="24" t="s">
        <v>676</v>
      </c>
      <c r="L795" s="25">
        <f t="shared" si="144"/>
        <v>70829</v>
      </c>
      <c r="M795" s="26">
        <f t="shared" si="145"/>
        <v>0</v>
      </c>
      <c r="N795" s="27">
        <f t="shared" si="146"/>
        <v>0</v>
      </c>
      <c r="O795" s="27">
        <f t="shared" si="147"/>
        <v>0</v>
      </c>
    </row>
    <row r="796" spans="1:15" ht="13.2" x14ac:dyDescent="0.25">
      <c r="A796" s="13" t="s">
        <v>677</v>
      </c>
      <c r="B796" s="17">
        <f t="shared" si="138"/>
        <v>70005</v>
      </c>
      <c r="C796" s="5">
        <f>125</f>
        <v>125</v>
      </c>
      <c r="D796" s="6">
        <f t="shared" si="139"/>
        <v>175477.55999999997</v>
      </c>
      <c r="E796" s="6">
        <f t="shared" si="140"/>
        <v>11.661073444444442</v>
      </c>
      <c r="F796" s="6">
        <f>SUM($D$8:D796)</f>
        <v>92481296.840000466</v>
      </c>
      <c r="G796" s="6">
        <f t="shared" si="141"/>
        <v>100000</v>
      </c>
      <c r="H796" s="23">
        <f t="shared" si="142"/>
        <v>0.47738779999999981</v>
      </c>
      <c r="I796" s="31">
        <f t="shared" si="148"/>
        <v>1.0033098887466667</v>
      </c>
      <c r="J796" s="16">
        <f t="shared" si="143"/>
        <v>832.76210423609825</v>
      </c>
      <c r="K796" s="24" t="s">
        <v>677</v>
      </c>
      <c r="L796" s="25">
        <f t="shared" si="144"/>
        <v>70860</v>
      </c>
      <c r="M796" s="26">
        <f t="shared" si="145"/>
        <v>0</v>
      </c>
      <c r="N796" s="27">
        <f t="shared" si="146"/>
        <v>0</v>
      </c>
      <c r="O796" s="27">
        <f t="shared" si="147"/>
        <v>0</v>
      </c>
    </row>
    <row r="797" spans="1:15" ht="13.2" x14ac:dyDescent="0.25">
      <c r="A797" s="13" t="s">
        <v>544</v>
      </c>
      <c r="B797" s="17">
        <f t="shared" ref="B797:B860" si="149">DATE(YEAR(B796),MONTH(B796)+1,IF(MONTH(B796)=1,28,30))</f>
        <v>70036</v>
      </c>
      <c r="C797" s="5">
        <f>125</f>
        <v>125</v>
      </c>
      <c r="D797" s="6">
        <f t="shared" ref="D797:D860" si="150">C797+D796+IF(MONTH(B797)=1,ROUND(E796,2),0)</f>
        <v>175602.55999999997</v>
      </c>
      <c r="E797" s="6">
        <f t="shared" ref="E797:E860" si="151">MAX(0,IF(MONTH(B797)=1,0,E796)+(D797-C797)*$C$5*30/360+C797*$C$5*(30-DAY(B797))/360)</f>
        <v>13.123386444444442</v>
      </c>
      <c r="F797" s="6">
        <f>SUM($D$8:D797)</f>
        <v>92656899.400000468</v>
      </c>
      <c r="G797" s="6">
        <f t="shared" ref="G797:G860" si="152">MAX($C$2-D797,50%*$C$2)</f>
        <v>100000</v>
      </c>
      <c r="H797" s="23">
        <f t="shared" ref="H797:H860" si="153">D797/$C$2-$H$3</f>
        <v>0.47801279999999979</v>
      </c>
      <c r="I797" s="31">
        <f t="shared" si="148"/>
        <v>1.00331422208</v>
      </c>
      <c r="J797" s="16">
        <f t="shared" ref="J797:J860" si="154">(200*$M$5*I797)/(G797/750+$H$2*G797*G797/(F797+3*G797))</f>
        <v>833.22069640732775</v>
      </c>
      <c r="K797" s="24" t="s">
        <v>544</v>
      </c>
      <c r="L797" s="25">
        <f t="shared" si="144"/>
        <v>70891</v>
      </c>
      <c r="M797" s="26">
        <f t="shared" si="145"/>
        <v>0</v>
      </c>
      <c r="N797" s="27">
        <f t="shared" si="146"/>
        <v>0</v>
      </c>
      <c r="O797" s="27">
        <f t="shared" si="147"/>
        <v>0</v>
      </c>
    </row>
    <row r="798" spans="1:15" ht="13.2" x14ac:dyDescent="0.25">
      <c r="A798" s="13" t="s">
        <v>545</v>
      </c>
      <c r="B798" s="17">
        <f t="shared" si="149"/>
        <v>70066</v>
      </c>
      <c r="C798" s="5">
        <f>125</f>
        <v>125</v>
      </c>
      <c r="D798" s="6">
        <f t="shared" si="150"/>
        <v>175727.55999999997</v>
      </c>
      <c r="E798" s="6">
        <f t="shared" si="151"/>
        <v>14.58674111111111</v>
      </c>
      <c r="F798" s="6">
        <f>SUM($D$8:D798)</f>
        <v>92832626.96000047</v>
      </c>
      <c r="G798" s="6">
        <f t="shared" si="152"/>
        <v>100000</v>
      </c>
      <c r="H798" s="23">
        <f t="shared" si="153"/>
        <v>0.47863779999999978</v>
      </c>
      <c r="I798" s="31">
        <f t="shared" si="148"/>
        <v>1.0033185554133333</v>
      </c>
      <c r="J798" s="16">
        <f t="shared" si="154"/>
        <v>833.67839393278553</v>
      </c>
      <c r="K798" s="24" t="s">
        <v>545</v>
      </c>
      <c r="L798" s="25">
        <f t="shared" si="144"/>
        <v>70919</v>
      </c>
      <c r="M798" s="26">
        <f t="shared" si="145"/>
        <v>0</v>
      </c>
      <c r="N798" s="27">
        <f t="shared" si="146"/>
        <v>0</v>
      </c>
      <c r="O798" s="27">
        <f t="shared" si="147"/>
        <v>0</v>
      </c>
    </row>
    <row r="799" spans="1:15" ht="13.2" x14ac:dyDescent="0.25">
      <c r="A799" s="13" t="s">
        <v>544</v>
      </c>
      <c r="B799" s="17">
        <f t="shared" si="149"/>
        <v>70097</v>
      </c>
      <c r="C799" s="5">
        <f>125</f>
        <v>125</v>
      </c>
      <c r="D799" s="6">
        <f t="shared" si="150"/>
        <v>175852.55999999997</v>
      </c>
      <c r="E799" s="6">
        <f t="shared" si="151"/>
        <v>16.051137444444443</v>
      </c>
      <c r="F799" s="6">
        <f>SUM($D$8:D799)</f>
        <v>93008479.520000473</v>
      </c>
      <c r="G799" s="6">
        <f t="shared" si="152"/>
        <v>100000</v>
      </c>
      <c r="H799" s="23">
        <f t="shared" si="153"/>
        <v>0.47926279999999977</v>
      </c>
      <c r="I799" s="31">
        <f t="shared" si="148"/>
        <v>1.0033228887466668</v>
      </c>
      <c r="J799" s="16">
        <f t="shared" si="154"/>
        <v>834.13519911648075</v>
      </c>
      <c r="K799" s="24" t="s">
        <v>544</v>
      </c>
      <c r="L799" s="25">
        <f t="shared" si="144"/>
        <v>70950</v>
      </c>
      <c r="M799" s="26">
        <f t="shared" si="145"/>
        <v>0</v>
      </c>
      <c r="N799" s="27">
        <f t="shared" si="146"/>
        <v>0</v>
      </c>
      <c r="O799" s="27">
        <f t="shared" si="147"/>
        <v>0</v>
      </c>
    </row>
    <row r="800" spans="1:15" ht="13.2" x14ac:dyDescent="0.25">
      <c r="A800" s="13" t="s">
        <v>545</v>
      </c>
      <c r="B800" s="17">
        <f t="shared" si="149"/>
        <v>70127</v>
      </c>
      <c r="C800" s="5">
        <f>125</f>
        <v>125</v>
      </c>
      <c r="D800" s="6">
        <f t="shared" si="150"/>
        <v>175977.55999999997</v>
      </c>
      <c r="E800" s="6">
        <f t="shared" si="151"/>
        <v>17.516575444444442</v>
      </c>
      <c r="F800" s="6">
        <f>SUM($D$8:D800)</f>
        <v>93184457.080000475</v>
      </c>
      <c r="G800" s="6">
        <f t="shared" si="152"/>
        <v>100000</v>
      </c>
      <c r="H800" s="23">
        <f t="shared" si="153"/>
        <v>0.47988779999999986</v>
      </c>
      <c r="I800" s="31">
        <f t="shared" si="148"/>
        <v>1.00332722208</v>
      </c>
      <c r="J800" s="16">
        <f t="shared" si="154"/>
        <v>834.59111425517608</v>
      </c>
      <c r="K800" s="24" t="s">
        <v>545</v>
      </c>
      <c r="L800" s="25">
        <f t="shared" si="144"/>
        <v>70980</v>
      </c>
      <c r="M800" s="26">
        <f t="shared" si="145"/>
        <v>0</v>
      </c>
      <c r="N800" s="27">
        <f t="shared" si="146"/>
        <v>0</v>
      </c>
      <c r="O800" s="27">
        <f t="shared" si="147"/>
        <v>0</v>
      </c>
    </row>
    <row r="801" spans="1:15" ht="13.2" x14ac:dyDescent="0.25">
      <c r="A801" s="13" t="s">
        <v>678</v>
      </c>
      <c r="B801" s="17">
        <f t="shared" si="149"/>
        <v>70158</v>
      </c>
      <c r="C801" s="5">
        <f>125</f>
        <v>125</v>
      </c>
      <c r="D801" s="6">
        <f t="shared" si="150"/>
        <v>176120.07999999996</v>
      </c>
      <c r="E801" s="6">
        <f t="shared" si="151"/>
        <v>1.4666256666666664</v>
      </c>
      <c r="F801" s="6">
        <f>SUM($D$8:D801)</f>
        <v>93360577.160000473</v>
      </c>
      <c r="G801" s="6">
        <f t="shared" si="152"/>
        <v>100000</v>
      </c>
      <c r="H801" s="23">
        <f t="shared" si="153"/>
        <v>0.48060039999999982</v>
      </c>
      <c r="I801" s="31">
        <f t="shared" si="148"/>
        <v>1.0033321627733334</v>
      </c>
      <c r="J801" s="16">
        <f t="shared" si="154"/>
        <v>835.04669197871601</v>
      </c>
      <c r="K801" s="24" t="s">
        <v>678</v>
      </c>
      <c r="L801" s="25">
        <f t="shared" si="144"/>
        <v>71011</v>
      </c>
      <c r="M801" s="26">
        <f t="shared" si="145"/>
        <v>0</v>
      </c>
      <c r="N801" s="27">
        <f t="shared" si="146"/>
        <v>0</v>
      </c>
      <c r="O801" s="27">
        <f t="shared" si="147"/>
        <v>0</v>
      </c>
    </row>
    <row r="802" spans="1:15" ht="13.2" x14ac:dyDescent="0.25">
      <c r="A802" s="13" t="s">
        <v>679</v>
      </c>
      <c r="B802" s="17">
        <f t="shared" si="149"/>
        <v>70187</v>
      </c>
      <c r="C802" s="5">
        <f>125</f>
        <v>125</v>
      </c>
      <c r="D802" s="6">
        <f t="shared" si="150"/>
        <v>176245.07999999996</v>
      </c>
      <c r="E802" s="6">
        <f t="shared" si="151"/>
        <v>2.9343624444444436</v>
      </c>
      <c r="F802" s="6">
        <f>SUM($D$8:D802)</f>
        <v>93536822.240000471</v>
      </c>
      <c r="G802" s="6">
        <f t="shared" si="152"/>
        <v>100000</v>
      </c>
      <c r="H802" s="23">
        <f t="shared" si="153"/>
        <v>0.4812253999999998</v>
      </c>
      <c r="I802" s="31">
        <f t="shared" si="148"/>
        <v>1.0033364961066666</v>
      </c>
      <c r="J802" s="16">
        <f t="shared" si="154"/>
        <v>835.50087877254157</v>
      </c>
      <c r="K802" s="24" t="s">
        <v>679</v>
      </c>
      <c r="L802" s="25">
        <f t="shared" si="144"/>
        <v>71041</v>
      </c>
      <c r="M802" s="26">
        <f t="shared" si="145"/>
        <v>0</v>
      </c>
      <c r="N802" s="27">
        <f t="shared" si="146"/>
        <v>0</v>
      </c>
      <c r="O802" s="27">
        <f t="shared" si="147"/>
        <v>0</v>
      </c>
    </row>
    <row r="803" spans="1:15" ht="13.2" x14ac:dyDescent="0.25">
      <c r="A803" s="13" t="s">
        <v>680</v>
      </c>
      <c r="B803" s="17">
        <f t="shared" si="149"/>
        <v>70218</v>
      </c>
      <c r="C803" s="5">
        <f>125</f>
        <v>125</v>
      </c>
      <c r="D803" s="6">
        <f t="shared" si="150"/>
        <v>176370.07999999996</v>
      </c>
      <c r="E803" s="6">
        <f t="shared" si="151"/>
        <v>4.4030714444444428</v>
      </c>
      <c r="F803" s="6">
        <f>SUM($D$8:D803)</f>
        <v>93713192.32000047</v>
      </c>
      <c r="G803" s="6">
        <f t="shared" si="152"/>
        <v>100000</v>
      </c>
      <c r="H803" s="23">
        <f t="shared" si="153"/>
        <v>0.48185039999999979</v>
      </c>
      <c r="I803" s="31">
        <f t="shared" si="148"/>
        <v>1.0033408294399999</v>
      </c>
      <c r="J803" s="16">
        <f t="shared" si="154"/>
        <v>835.95418212931679</v>
      </c>
      <c r="K803" s="24" t="s">
        <v>680</v>
      </c>
      <c r="L803" s="25">
        <f t="shared" si="144"/>
        <v>71072</v>
      </c>
      <c r="M803" s="26">
        <f t="shared" si="145"/>
        <v>0</v>
      </c>
      <c r="N803" s="27">
        <f t="shared" si="146"/>
        <v>0</v>
      </c>
      <c r="O803" s="27">
        <f t="shared" si="147"/>
        <v>0</v>
      </c>
    </row>
    <row r="804" spans="1:15" ht="13.2" x14ac:dyDescent="0.25">
      <c r="A804" s="13" t="s">
        <v>681</v>
      </c>
      <c r="B804" s="17">
        <f t="shared" si="149"/>
        <v>70249</v>
      </c>
      <c r="C804" s="5">
        <f>125</f>
        <v>125</v>
      </c>
      <c r="D804" s="6">
        <f t="shared" si="150"/>
        <v>176495.07999999996</v>
      </c>
      <c r="E804" s="6">
        <f t="shared" si="151"/>
        <v>5.872822111111109</v>
      </c>
      <c r="F804" s="6">
        <f>SUM($D$8:D804)</f>
        <v>93889687.400000468</v>
      </c>
      <c r="G804" s="6">
        <f t="shared" si="152"/>
        <v>100000</v>
      </c>
      <c r="H804" s="23">
        <f t="shared" si="153"/>
        <v>0.48247539999999978</v>
      </c>
      <c r="I804" s="31">
        <f t="shared" si="148"/>
        <v>1.0033451627733334</v>
      </c>
      <c r="J804" s="16">
        <f t="shared" si="154"/>
        <v>836.40660431826609</v>
      </c>
      <c r="K804" s="24" t="s">
        <v>681</v>
      </c>
      <c r="L804" s="25">
        <f t="shared" si="144"/>
        <v>71103</v>
      </c>
      <c r="M804" s="26">
        <f t="shared" si="145"/>
        <v>0</v>
      </c>
      <c r="N804" s="27">
        <f t="shared" si="146"/>
        <v>0</v>
      </c>
      <c r="O804" s="27">
        <f t="shared" si="147"/>
        <v>0</v>
      </c>
    </row>
    <row r="805" spans="1:15" ht="13.2" x14ac:dyDescent="0.25">
      <c r="A805" s="13" t="s">
        <v>544</v>
      </c>
      <c r="B805" s="17">
        <f t="shared" si="149"/>
        <v>70279</v>
      </c>
      <c r="C805" s="5">
        <f>125</f>
        <v>125</v>
      </c>
      <c r="D805" s="6">
        <f t="shared" si="150"/>
        <v>176620.07999999996</v>
      </c>
      <c r="E805" s="6">
        <f t="shared" si="151"/>
        <v>7.3436144444444427</v>
      </c>
      <c r="F805" s="6">
        <f>SUM($D$8:D805)</f>
        <v>94066307.480000466</v>
      </c>
      <c r="G805" s="6">
        <f t="shared" si="152"/>
        <v>100000</v>
      </c>
      <c r="H805" s="23">
        <f t="shared" si="153"/>
        <v>0.48310039999999976</v>
      </c>
      <c r="I805" s="31">
        <f t="shared" si="148"/>
        <v>1.0033494961066667</v>
      </c>
      <c r="J805" s="16">
        <f t="shared" si="154"/>
        <v>836.85814760149265</v>
      </c>
      <c r="K805" s="24" t="s">
        <v>544</v>
      </c>
      <c r="L805" s="25">
        <f t="shared" si="144"/>
        <v>71133</v>
      </c>
      <c r="M805" s="26">
        <f t="shared" si="145"/>
        <v>0</v>
      </c>
      <c r="N805" s="27">
        <f t="shared" si="146"/>
        <v>0</v>
      </c>
      <c r="O805" s="27">
        <f t="shared" si="147"/>
        <v>0</v>
      </c>
    </row>
    <row r="806" spans="1:15" ht="13.2" x14ac:dyDescent="0.25">
      <c r="A806" s="13" t="s">
        <v>545</v>
      </c>
      <c r="B806" s="17">
        <f t="shared" si="149"/>
        <v>70310</v>
      </c>
      <c r="C806" s="5">
        <f>125</f>
        <v>125</v>
      </c>
      <c r="D806" s="6">
        <f t="shared" si="150"/>
        <v>176745.07999999996</v>
      </c>
      <c r="E806" s="6">
        <f t="shared" si="151"/>
        <v>8.8154484444444421</v>
      </c>
      <c r="F806" s="6">
        <f>SUM($D$8:D806)</f>
        <v>94243052.560000464</v>
      </c>
      <c r="G806" s="6">
        <f t="shared" si="152"/>
        <v>100000</v>
      </c>
      <c r="H806" s="23">
        <f t="shared" si="153"/>
        <v>0.48372539999999975</v>
      </c>
      <c r="I806" s="31">
        <f t="shared" si="148"/>
        <v>1.00335382944</v>
      </c>
      <c r="J806" s="16">
        <f t="shared" si="154"/>
        <v>837.30881423400569</v>
      </c>
      <c r="K806" s="24" t="s">
        <v>545</v>
      </c>
      <c r="L806" s="25">
        <f t="shared" si="144"/>
        <v>71164</v>
      </c>
      <c r="M806" s="26">
        <f t="shared" si="145"/>
        <v>0</v>
      </c>
      <c r="N806" s="27">
        <f t="shared" si="146"/>
        <v>0</v>
      </c>
      <c r="O806" s="27">
        <f t="shared" si="147"/>
        <v>0</v>
      </c>
    </row>
    <row r="807" spans="1:15" ht="13.2" x14ac:dyDescent="0.25">
      <c r="A807" s="13" t="s">
        <v>544</v>
      </c>
      <c r="B807" s="17">
        <f t="shared" si="149"/>
        <v>70340</v>
      </c>
      <c r="C807" s="5">
        <f>125</f>
        <v>125</v>
      </c>
      <c r="D807" s="6">
        <f t="shared" si="150"/>
        <v>176870.07999999996</v>
      </c>
      <c r="E807" s="6">
        <f t="shared" si="151"/>
        <v>10.288324111111109</v>
      </c>
      <c r="F807" s="6">
        <f>SUM($D$8:D807)</f>
        <v>94419922.640000463</v>
      </c>
      <c r="G807" s="6">
        <f t="shared" si="152"/>
        <v>100000</v>
      </c>
      <c r="H807" s="23">
        <f t="shared" si="153"/>
        <v>0.48435039999999974</v>
      </c>
      <c r="I807" s="31">
        <f t="shared" si="148"/>
        <v>1.0033581627733332</v>
      </c>
      <c r="J807" s="16">
        <f t="shared" si="154"/>
        <v>837.75860646374576</v>
      </c>
      <c r="K807" s="24" t="s">
        <v>544</v>
      </c>
      <c r="L807" s="25">
        <f t="shared" si="144"/>
        <v>71194</v>
      </c>
      <c r="M807" s="26">
        <f t="shared" si="145"/>
        <v>0</v>
      </c>
      <c r="N807" s="27">
        <f t="shared" si="146"/>
        <v>0</v>
      </c>
      <c r="O807" s="27">
        <f t="shared" si="147"/>
        <v>0</v>
      </c>
    </row>
    <row r="808" spans="1:15" ht="13.2" x14ac:dyDescent="0.25">
      <c r="A808" s="13" t="s">
        <v>545</v>
      </c>
      <c r="B808" s="17">
        <f t="shared" si="149"/>
        <v>70371</v>
      </c>
      <c r="C808" s="5">
        <f>125</f>
        <v>125</v>
      </c>
      <c r="D808" s="6">
        <f t="shared" si="150"/>
        <v>176995.07999999996</v>
      </c>
      <c r="E808" s="6">
        <f t="shared" si="151"/>
        <v>11.762241444444442</v>
      </c>
      <c r="F808" s="6">
        <f>SUM($D$8:D808)</f>
        <v>94596917.720000461</v>
      </c>
      <c r="G808" s="6">
        <f t="shared" si="152"/>
        <v>100000</v>
      </c>
      <c r="H808" s="23">
        <f t="shared" si="153"/>
        <v>0.48497539999999972</v>
      </c>
      <c r="I808" s="31">
        <f t="shared" si="148"/>
        <v>1.0033624961066667</v>
      </c>
      <c r="J808" s="16">
        <f t="shared" si="154"/>
        <v>838.20752653161082</v>
      </c>
      <c r="K808" s="24" t="s">
        <v>545</v>
      </c>
      <c r="L808" s="25">
        <f t="shared" si="144"/>
        <v>71225</v>
      </c>
      <c r="M808" s="26">
        <f t="shared" si="145"/>
        <v>0</v>
      </c>
      <c r="N808" s="27">
        <f t="shared" si="146"/>
        <v>0</v>
      </c>
      <c r="O808" s="27">
        <f t="shared" si="147"/>
        <v>0</v>
      </c>
    </row>
    <row r="809" spans="1:15" ht="13.2" x14ac:dyDescent="0.25">
      <c r="A809" s="13" t="s">
        <v>682</v>
      </c>
      <c r="B809" s="17">
        <f t="shared" si="149"/>
        <v>70402</v>
      </c>
      <c r="C809" s="5">
        <f>125</f>
        <v>125</v>
      </c>
      <c r="D809" s="6">
        <f t="shared" si="150"/>
        <v>177120.07999999996</v>
      </c>
      <c r="E809" s="6">
        <f t="shared" si="151"/>
        <v>13.237200444444442</v>
      </c>
      <c r="F809" s="6">
        <f>SUM($D$8:D809)</f>
        <v>94774037.800000459</v>
      </c>
      <c r="G809" s="6">
        <f t="shared" si="152"/>
        <v>100000</v>
      </c>
      <c r="H809" s="23">
        <f t="shared" si="153"/>
        <v>0.48560039999999982</v>
      </c>
      <c r="I809" s="31">
        <f t="shared" si="148"/>
        <v>1.00336682944</v>
      </c>
      <c r="J809" s="16">
        <f t="shared" si="154"/>
        <v>838.65557667148141</v>
      </c>
      <c r="K809" s="24" t="s">
        <v>682</v>
      </c>
      <c r="L809" s="25">
        <f t="shared" si="144"/>
        <v>71256</v>
      </c>
      <c r="M809" s="26">
        <f t="shared" si="145"/>
        <v>0</v>
      </c>
      <c r="N809" s="27">
        <f t="shared" si="146"/>
        <v>0</v>
      </c>
      <c r="O809" s="27">
        <f t="shared" si="147"/>
        <v>0</v>
      </c>
    </row>
    <row r="810" spans="1:15" ht="13.2" x14ac:dyDescent="0.25">
      <c r="A810" s="13" t="s">
        <v>683</v>
      </c>
      <c r="B810" s="17">
        <f t="shared" si="149"/>
        <v>70432</v>
      </c>
      <c r="C810" s="5">
        <f>125</f>
        <v>125</v>
      </c>
      <c r="D810" s="6">
        <f t="shared" si="150"/>
        <v>177245.07999999996</v>
      </c>
      <c r="E810" s="6">
        <f t="shared" si="151"/>
        <v>14.713201111111108</v>
      </c>
      <c r="F810" s="6">
        <f>SUM($D$8:D810)</f>
        <v>94951282.880000457</v>
      </c>
      <c r="G810" s="6">
        <f t="shared" si="152"/>
        <v>100000</v>
      </c>
      <c r="H810" s="23">
        <f t="shared" si="153"/>
        <v>0.48622539999999981</v>
      </c>
      <c r="I810" s="31">
        <f t="shared" si="148"/>
        <v>1.0033711627733333</v>
      </c>
      <c r="J810" s="16">
        <f t="shared" si="154"/>
        <v>839.10275911024769</v>
      </c>
      <c r="K810" s="24" t="s">
        <v>683</v>
      </c>
      <c r="L810" s="25">
        <f t="shared" si="144"/>
        <v>71284</v>
      </c>
      <c r="M810" s="26">
        <f t="shared" si="145"/>
        <v>0</v>
      </c>
      <c r="N810" s="27">
        <f t="shared" si="146"/>
        <v>0</v>
      </c>
      <c r="O810" s="27">
        <f t="shared" si="147"/>
        <v>0</v>
      </c>
    </row>
    <row r="811" spans="1:15" ht="13.2" x14ac:dyDescent="0.25">
      <c r="A811" s="13" t="s">
        <v>684</v>
      </c>
      <c r="B811" s="17">
        <f t="shared" si="149"/>
        <v>70463</v>
      </c>
      <c r="C811" s="5">
        <f>125</f>
        <v>125</v>
      </c>
      <c r="D811" s="6">
        <f t="shared" si="150"/>
        <v>177370.07999999996</v>
      </c>
      <c r="E811" s="6">
        <f t="shared" si="151"/>
        <v>16.190243444444441</v>
      </c>
      <c r="F811" s="6">
        <f>SUM($D$8:D811)</f>
        <v>95128652.960000455</v>
      </c>
      <c r="G811" s="6">
        <f t="shared" si="152"/>
        <v>100000</v>
      </c>
      <c r="H811" s="23">
        <f t="shared" si="153"/>
        <v>0.48685039999999979</v>
      </c>
      <c r="I811" s="31">
        <f t="shared" si="148"/>
        <v>1.0033754961066668</v>
      </c>
      <c r="J811" s="16">
        <f t="shared" si="154"/>
        <v>839.54907606783411</v>
      </c>
      <c r="K811" s="24" t="s">
        <v>684</v>
      </c>
      <c r="L811" s="25">
        <f t="shared" si="144"/>
        <v>71315</v>
      </c>
      <c r="M811" s="26">
        <f t="shared" si="145"/>
        <v>0</v>
      </c>
      <c r="N811" s="27">
        <f t="shared" si="146"/>
        <v>0</v>
      </c>
      <c r="O811" s="27">
        <f t="shared" si="147"/>
        <v>0</v>
      </c>
    </row>
    <row r="812" spans="1:15" ht="13.2" x14ac:dyDescent="0.25">
      <c r="A812" s="13" t="s">
        <v>685</v>
      </c>
      <c r="B812" s="17">
        <f t="shared" si="149"/>
        <v>70493</v>
      </c>
      <c r="C812" s="5">
        <f>125</f>
        <v>125</v>
      </c>
      <c r="D812" s="6">
        <f t="shared" si="150"/>
        <v>177495.07999999996</v>
      </c>
      <c r="E812" s="6">
        <f t="shared" si="151"/>
        <v>17.66832744444444</v>
      </c>
      <c r="F812" s="6">
        <f>SUM($D$8:D812)</f>
        <v>95306148.040000454</v>
      </c>
      <c r="G812" s="6">
        <f t="shared" si="152"/>
        <v>100000</v>
      </c>
      <c r="H812" s="23">
        <f t="shared" si="153"/>
        <v>0.48747539999999978</v>
      </c>
      <c r="I812" s="31">
        <f t="shared" si="148"/>
        <v>1.00337982944</v>
      </c>
      <c r="J812" s="16">
        <f t="shared" si="154"/>
        <v>839.99452975722443</v>
      </c>
      <c r="K812" s="24" t="s">
        <v>685</v>
      </c>
      <c r="L812" s="25">
        <f t="shared" si="144"/>
        <v>71345</v>
      </c>
      <c r="M812" s="26">
        <f t="shared" si="145"/>
        <v>0</v>
      </c>
      <c r="N812" s="27">
        <f t="shared" si="146"/>
        <v>0</v>
      </c>
      <c r="O812" s="27">
        <f t="shared" si="147"/>
        <v>0</v>
      </c>
    </row>
    <row r="813" spans="1:15" ht="13.2" x14ac:dyDescent="0.25">
      <c r="A813" s="13" t="s">
        <v>544</v>
      </c>
      <c r="B813" s="17">
        <f t="shared" si="149"/>
        <v>70524</v>
      </c>
      <c r="C813" s="5">
        <f>125</f>
        <v>125</v>
      </c>
      <c r="D813" s="6">
        <f t="shared" si="150"/>
        <v>177637.74999999997</v>
      </c>
      <c r="E813" s="6">
        <f t="shared" si="151"/>
        <v>1.4792729166666665</v>
      </c>
      <c r="F813" s="6">
        <f>SUM($D$8:D813)</f>
        <v>95483785.790000454</v>
      </c>
      <c r="G813" s="6">
        <f t="shared" si="152"/>
        <v>100000</v>
      </c>
      <c r="H813" s="23">
        <f t="shared" si="153"/>
        <v>0.48818874999999984</v>
      </c>
      <c r="I813" s="31">
        <f t="shared" si="148"/>
        <v>1.0033847753333334</v>
      </c>
      <c r="J813" s="16">
        <f t="shared" si="154"/>
        <v>840.43967927724907</v>
      </c>
      <c r="K813" s="24" t="s">
        <v>544</v>
      </c>
      <c r="L813" s="25">
        <f t="shared" si="144"/>
        <v>71376</v>
      </c>
      <c r="M813" s="26">
        <f t="shared" si="145"/>
        <v>0</v>
      </c>
      <c r="N813" s="27">
        <f t="shared" si="146"/>
        <v>0</v>
      </c>
      <c r="O813" s="27">
        <f t="shared" si="147"/>
        <v>0</v>
      </c>
    </row>
    <row r="814" spans="1:15" ht="13.2" x14ac:dyDescent="0.25">
      <c r="A814" s="13" t="s">
        <v>545</v>
      </c>
      <c r="B814" s="17">
        <f t="shared" si="149"/>
        <v>70553</v>
      </c>
      <c r="C814" s="5">
        <f>125</f>
        <v>125</v>
      </c>
      <c r="D814" s="6">
        <f t="shared" si="150"/>
        <v>177762.74999999997</v>
      </c>
      <c r="E814" s="6">
        <f t="shared" si="151"/>
        <v>2.9596569444444438</v>
      </c>
      <c r="F814" s="6">
        <f>SUM($D$8:D814)</f>
        <v>95661548.540000454</v>
      </c>
      <c r="G814" s="6">
        <f t="shared" si="152"/>
        <v>100000</v>
      </c>
      <c r="H814" s="23">
        <f t="shared" si="153"/>
        <v>0.48881374999999982</v>
      </c>
      <c r="I814" s="31">
        <f t="shared" si="148"/>
        <v>1.0033891086666666</v>
      </c>
      <c r="J814" s="16">
        <f t="shared" si="154"/>
        <v>840.88345688750405</v>
      </c>
      <c r="K814" s="24" t="s">
        <v>545</v>
      </c>
      <c r="L814" s="25">
        <f t="shared" si="144"/>
        <v>71406</v>
      </c>
      <c r="M814" s="26">
        <f t="shared" si="145"/>
        <v>0</v>
      </c>
      <c r="N814" s="27">
        <f t="shared" si="146"/>
        <v>0</v>
      </c>
      <c r="O814" s="27">
        <f t="shared" si="147"/>
        <v>0</v>
      </c>
    </row>
    <row r="815" spans="1:15" ht="13.2" x14ac:dyDescent="0.25">
      <c r="A815" s="13" t="s">
        <v>544</v>
      </c>
      <c r="B815" s="17">
        <f t="shared" si="149"/>
        <v>70583</v>
      </c>
      <c r="C815" s="5">
        <f>125</f>
        <v>125</v>
      </c>
      <c r="D815" s="6">
        <f t="shared" si="150"/>
        <v>177887.74999999997</v>
      </c>
      <c r="E815" s="6">
        <f t="shared" si="151"/>
        <v>4.4410131944444435</v>
      </c>
      <c r="F815" s="6">
        <f>SUM($D$8:D815)</f>
        <v>95839436.290000454</v>
      </c>
      <c r="G815" s="6">
        <f t="shared" si="152"/>
        <v>100000</v>
      </c>
      <c r="H815" s="23">
        <f t="shared" si="153"/>
        <v>0.48943874999999981</v>
      </c>
      <c r="I815" s="31">
        <f t="shared" si="148"/>
        <v>1.0033934419999999</v>
      </c>
      <c r="J815" s="16">
        <f t="shared" si="154"/>
        <v>841.32637759527552</v>
      </c>
      <c r="K815" s="24" t="s">
        <v>544</v>
      </c>
      <c r="L815" s="25">
        <f t="shared" si="144"/>
        <v>71437</v>
      </c>
      <c r="M815" s="26">
        <f t="shared" si="145"/>
        <v>0</v>
      </c>
      <c r="N815" s="27">
        <f t="shared" si="146"/>
        <v>0</v>
      </c>
      <c r="O815" s="27">
        <f t="shared" si="147"/>
        <v>0</v>
      </c>
    </row>
    <row r="816" spans="1:15" ht="13.2" x14ac:dyDescent="0.25">
      <c r="A816" s="13" t="s">
        <v>545</v>
      </c>
      <c r="B816" s="17">
        <f t="shared" si="149"/>
        <v>70614</v>
      </c>
      <c r="C816" s="5">
        <f>125</f>
        <v>125</v>
      </c>
      <c r="D816" s="6">
        <f t="shared" si="150"/>
        <v>178012.74999999997</v>
      </c>
      <c r="E816" s="6">
        <f t="shared" si="151"/>
        <v>5.9234111111111103</v>
      </c>
      <c r="F816" s="6">
        <f>SUM($D$8:D816)</f>
        <v>96017449.040000454</v>
      </c>
      <c r="G816" s="6">
        <f t="shared" si="152"/>
        <v>100000</v>
      </c>
      <c r="H816" s="23">
        <f t="shared" si="153"/>
        <v>0.4900637499999998</v>
      </c>
      <c r="I816" s="31">
        <f t="shared" si="148"/>
        <v>1.0033977753333334</v>
      </c>
      <c r="J816" s="16">
        <f t="shared" si="154"/>
        <v>841.76844358717915</v>
      </c>
      <c r="K816" s="24" t="s">
        <v>545</v>
      </c>
      <c r="L816" s="25">
        <f t="shared" si="144"/>
        <v>71468</v>
      </c>
      <c r="M816" s="26">
        <f t="shared" si="145"/>
        <v>0</v>
      </c>
      <c r="N816" s="27">
        <f t="shared" si="146"/>
        <v>0</v>
      </c>
      <c r="O816" s="27">
        <f t="shared" si="147"/>
        <v>0</v>
      </c>
    </row>
    <row r="817" spans="1:15" ht="13.2" x14ac:dyDescent="0.25">
      <c r="A817" s="13" t="s">
        <v>686</v>
      </c>
      <c r="B817" s="17">
        <f t="shared" si="149"/>
        <v>70644</v>
      </c>
      <c r="C817" s="5">
        <f>125</f>
        <v>125</v>
      </c>
      <c r="D817" s="6">
        <f t="shared" si="150"/>
        <v>178137.74999999997</v>
      </c>
      <c r="E817" s="6">
        <f t="shared" si="151"/>
        <v>7.4068506944444437</v>
      </c>
      <c r="F817" s="6">
        <f>SUM($D$8:D817)</f>
        <v>96195586.790000454</v>
      </c>
      <c r="G817" s="6">
        <f t="shared" si="152"/>
        <v>100000</v>
      </c>
      <c r="H817" s="23">
        <f t="shared" si="153"/>
        <v>0.49068874999999978</v>
      </c>
      <c r="I817" s="31">
        <f t="shared" si="148"/>
        <v>1.0034021086666667</v>
      </c>
      <c r="J817" s="16">
        <f t="shared" si="154"/>
        <v>842.20965704301022</v>
      </c>
      <c r="K817" s="24" t="s">
        <v>686</v>
      </c>
      <c r="L817" s="25">
        <f t="shared" si="144"/>
        <v>71498</v>
      </c>
      <c r="M817" s="26">
        <f t="shared" si="145"/>
        <v>0</v>
      </c>
      <c r="N817" s="27">
        <f t="shared" si="146"/>
        <v>0</v>
      </c>
      <c r="O817" s="27">
        <f t="shared" si="147"/>
        <v>0</v>
      </c>
    </row>
    <row r="818" spans="1:15" ht="13.2" x14ac:dyDescent="0.25">
      <c r="A818" s="13" t="s">
        <v>687</v>
      </c>
      <c r="B818" s="17">
        <f t="shared" si="149"/>
        <v>70675</v>
      </c>
      <c r="C818" s="5">
        <f>125</f>
        <v>125</v>
      </c>
      <c r="D818" s="6">
        <f t="shared" si="150"/>
        <v>178262.74999999997</v>
      </c>
      <c r="E818" s="6">
        <f t="shared" si="151"/>
        <v>8.8913319444444436</v>
      </c>
      <c r="F818" s="6">
        <f>SUM($D$8:D818)</f>
        <v>96373849.540000454</v>
      </c>
      <c r="G818" s="6">
        <f t="shared" si="152"/>
        <v>100000</v>
      </c>
      <c r="H818" s="23">
        <f t="shared" si="153"/>
        <v>0.49131374999999988</v>
      </c>
      <c r="I818" s="31">
        <f t="shared" si="148"/>
        <v>1.003406442</v>
      </c>
      <c r="J818" s="16">
        <f t="shared" si="154"/>
        <v>842.65002013576884</v>
      </c>
      <c r="K818" s="24" t="s">
        <v>687</v>
      </c>
      <c r="L818" s="25">
        <f t="shared" si="144"/>
        <v>71529</v>
      </c>
      <c r="M818" s="26">
        <f t="shared" si="145"/>
        <v>0</v>
      </c>
      <c r="N818" s="27">
        <f t="shared" si="146"/>
        <v>0</v>
      </c>
      <c r="O818" s="27">
        <f t="shared" si="147"/>
        <v>0</v>
      </c>
    </row>
    <row r="819" spans="1:15" ht="13.2" x14ac:dyDescent="0.25">
      <c r="A819" s="13" t="s">
        <v>688</v>
      </c>
      <c r="B819" s="17">
        <f t="shared" si="149"/>
        <v>70705</v>
      </c>
      <c r="C819" s="5">
        <f>125</f>
        <v>125</v>
      </c>
      <c r="D819" s="6">
        <f t="shared" si="150"/>
        <v>178387.74999999997</v>
      </c>
      <c r="E819" s="6">
        <f t="shared" si="151"/>
        <v>10.376854861111109</v>
      </c>
      <c r="F819" s="6">
        <f>SUM($D$8:D819)</f>
        <v>96552237.290000454</v>
      </c>
      <c r="G819" s="6">
        <f t="shared" si="152"/>
        <v>100000</v>
      </c>
      <c r="H819" s="23">
        <f t="shared" si="153"/>
        <v>0.49193874999999987</v>
      </c>
      <c r="I819" s="31">
        <f t="shared" si="148"/>
        <v>1.0034107753333332</v>
      </c>
      <c r="J819" s="16">
        <f t="shared" si="154"/>
        <v>843.08953503168459</v>
      </c>
      <c r="K819" s="24" t="s">
        <v>688</v>
      </c>
      <c r="L819" s="25">
        <f t="shared" si="144"/>
        <v>71559</v>
      </c>
      <c r="M819" s="26">
        <f t="shared" si="145"/>
        <v>0</v>
      </c>
      <c r="N819" s="27">
        <f t="shared" si="146"/>
        <v>0</v>
      </c>
      <c r="O819" s="27">
        <f t="shared" si="147"/>
        <v>0</v>
      </c>
    </row>
    <row r="820" spans="1:15" ht="13.2" x14ac:dyDescent="0.25">
      <c r="A820" s="13" t="s">
        <v>689</v>
      </c>
      <c r="B820" s="17">
        <f t="shared" si="149"/>
        <v>70736</v>
      </c>
      <c r="C820" s="5">
        <f>125</f>
        <v>125</v>
      </c>
      <c r="D820" s="6">
        <f t="shared" si="150"/>
        <v>178512.74999999997</v>
      </c>
      <c r="E820" s="6">
        <f t="shared" si="151"/>
        <v>11.863419444444443</v>
      </c>
      <c r="F820" s="6">
        <f>SUM($D$8:D820)</f>
        <v>96730750.040000454</v>
      </c>
      <c r="G820" s="6">
        <f t="shared" si="152"/>
        <v>100000</v>
      </c>
      <c r="H820" s="23">
        <f t="shared" si="153"/>
        <v>0.49256374999999986</v>
      </c>
      <c r="I820" s="31">
        <f t="shared" si="148"/>
        <v>1.0034151086666667</v>
      </c>
      <c r="J820" s="16">
        <f t="shared" si="154"/>
        <v>843.52820389024157</v>
      </c>
      <c r="K820" s="24" t="s">
        <v>689</v>
      </c>
      <c r="L820" s="25">
        <f t="shared" si="144"/>
        <v>71590</v>
      </c>
      <c r="M820" s="26">
        <f t="shared" si="145"/>
        <v>0</v>
      </c>
      <c r="N820" s="27">
        <f t="shared" si="146"/>
        <v>0</v>
      </c>
      <c r="O820" s="27">
        <f t="shared" si="147"/>
        <v>0</v>
      </c>
    </row>
    <row r="821" spans="1:15" ht="13.2" x14ac:dyDescent="0.25">
      <c r="A821" s="13" t="s">
        <v>544</v>
      </c>
      <c r="B821" s="17">
        <f t="shared" si="149"/>
        <v>70767</v>
      </c>
      <c r="C821" s="5">
        <f>125</f>
        <v>125</v>
      </c>
      <c r="D821" s="6">
        <f t="shared" si="150"/>
        <v>178637.74999999997</v>
      </c>
      <c r="E821" s="6">
        <f t="shared" si="151"/>
        <v>13.351025694444441</v>
      </c>
      <c r="F821" s="6">
        <f>SUM($D$8:D821)</f>
        <v>96909387.790000454</v>
      </c>
      <c r="G821" s="6">
        <f t="shared" si="152"/>
        <v>100000</v>
      </c>
      <c r="H821" s="23">
        <f t="shared" si="153"/>
        <v>0.49318874999999984</v>
      </c>
      <c r="I821" s="31">
        <f t="shared" si="148"/>
        <v>1.003419442</v>
      </c>
      <c r="J821" s="16">
        <f t="shared" si="154"/>
        <v>843.9660288642026</v>
      </c>
      <c r="K821" s="24" t="s">
        <v>544</v>
      </c>
      <c r="L821" s="25">
        <f t="shared" si="144"/>
        <v>71621</v>
      </c>
      <c r="M821" s="26">
        <f t="shared" si="145"/>
        <v>0</v>
      </c>
      <c r="N821" s="27">
        <f t="shared" si="146"/>
        <v>0</v>
      </c>
      <c r="O821" s="27">
        <f t="shared" si="147"/>
        <v>0</v>
      </c>
    </row>
    <row r="822" spans="1:15" ht="13.2" x14ac:dyDescent="0.25">
      <c r="A822" s="13" t="s">
        <v>545</v>
      </c>
      <c r="B822" s="17">
        <f t="shared" si="149"/>
        <v>70797</v>
      </c>
      <c r="C822" s="5">
        <f>125</f>
        <v>125</v>
      </c>
      <c r="D822" s="6">
        <f t="shared" si="150"/>
        <v>178762.74999999997</v>
      </c>
      <c r="E822" s="6">
        <f t="shared" si="151"/>
        <v>14.839673611111108</v>
      </c>
      <c r="F822" s="6">
        <f>SUM($D$8:D822)</f>
        <v>97088150.540000454</v>
      </c>
      <c r="G822" s="6">
        <f t="shared" si="152"/>
        <v>100000</v>
      </c>
      <c r="H822" s="23">
        <f t="shared" si="153"/>
        <v>0.49381374999999983</v>
      </c>
      <c r="I822" s="31">
        <f t="shared" si="148"/>
        <v>1.0034237753333333</v>
      </c>
      <c r="J822" s="16">
        <f t="shared" si="154"/>
        <v>844.40301209963366</v>
      </c>
      <c r="K822" s="24" t="s">
        <v>545</v>
      </c>
      <c r="L822" s="25">
        <f t="shared" si="144"/>
        <v>71650</v>
      </c>
      <c r="M822" s="26">
        <f t="shared" si="145"/>
        <v>0</v>
      </c>
      <c r="N822" s="27">
        <f t="shared" si="146"/>
        <v>0</v>
      </c>
      <c r="O822" s="27">
        <f t="shared" si="147"/>
        <v>0</v>
      </c>
    </row>
    <row r="823" spans="1:15" ht="13.2" x14ac:dyDescent="0.25">
      <c r="A823" s="13" t="s">
        <v>544</v>
      </c>
      <c r="B823" s="17">
        <f t="shared" si="149"/>
        <v>70828</v>
      </c>
      <c r="C823" s="5">
        <f>125</f>
        <v>125</v>
      </c>
      <c r="D823" s="6">
        <f t="shared" si="150"/>
        <v>178887.74999999997</v>
      </c>
      <c r="E823" s="6">
        <f t="shared" si="151"/>
        <v>16.32936319444444</v>
      </c>
      <c r="F823" s="6">
        <f>SUM($D$8:D823)</f>
        <v>97267038.290000454</v>
      </c>
      <c r="G823" s="6">
        <f t="shared" si="152"/>
        <v>100000</v>
      </c>
      <c r="H823" s="23">
        <f t="shared" si="153"/>
        <v>0.49443874999999982</v>
      </c>
      <c r="I823" s="31">
        <f t="shared" si="148"/>
        <v>1.0034281086666668</v>
      </c>
      <c r="J823" s="16">
        <f t="shared" si="154"/>
        <v>844.8391557359289</v>
      </c>
      <c r="K823" s="24" t="s">
        <v>544</v>
      </c>
      <c r="L823" s="25">
        <f t="shared" si="144"/>
        <v>71681</v>
      </c>
      <c r="M823" s="26">
        <f t="shared" si="145"/>
        <v>0</v>
      </c>
      <c r="N823" s="27">
        <f t="shared" si="146"/>
        <v>0</v>
      </c>
      <c r="O823" s="27">
        <f t="shared" si="147"/>
        <v>0</v>
      </c>
    </row>
    <row r="824" spans="1:15" ht="13.2" x14ac:dyDescent="0.25">
      <c r="A824" s="13" t="s">
        <v>545</v>
      </c>
      <c r="B824" s="17">
        <f t="shared" si="149"/>
        <v>70858</v>
      </c>
      <c r="C824" s="5">
        <f>125</f>
        <v>125</v>
      </c>
      <c r="D824" s="6">
        <f t="shared" si="150"/>
        <v>179012.74999999997</v>
      </c>
      <c r="E824" s="6">
        <f t="shared" si="151"/>
        <v>17.82009444444444</v>
      </c>
      <c r="F824" s="6">
        <f>SUM($D$8:D824)</f>
        <v>97446051.040000454</v>
      </c>
      <c r="G824" s="6">
        <f t="shared" si="152"/>
        <v>100000</v>
      </c>
      <c r="H824" s="23">
        <f t="shared" si="153"/>
        <v>0.4950637499999998</v>
      </c>
      <c r="I824" s="31">
        <f t="shared" si="148"/>
        <v>1.003432442</v>
      </c>
      <c r="J824" s="16">
        <f t="shared" si="154"/>
        <v>845.27446190583385</v>
      </c>
      <c r="K824" s="24" t="s">
        <v>545</v>
      </c>
      <c r="L824" s="25">
        <f t="shared" si="144"/>
        <v>71711</v>
      </c>
      <c r="M824" s="26">
        <f t="shared" si="145"/>
        <v>0</v>
      </c>
      <c r="N824" s="27">
        <f t="shared" si="146"/>
        <v>0</v>
      </c>
      <c r="O824" s="27">
        <f t="shared" si="147"/>
        <v>0</v>
      </c>
    </row>
    <row r="825" spans="1:15" ht="13.2" x14ac:dyDescent="0.25">
      <c r="A825" s="13" t="s">
        <v>690</v>
      </c>
      <c r="B825" s="17">
        <f t="shared" si="149"/>
        <v>70889</v>
      </c>
      <c r="C825" s="5">
        <f>125</f>
        <v>125</v>
      </c>
      <c r="D825" s="6">
        <f t="shared" si="150"/>
        <v>179155.56999999998</v>
      </c>
      <c r="E825" s="6">
        <f t="shared" si="151"/>
        <v>1.4919214166666666</v>
      </c>
      <c r="F825" s="6">
        <f>SUM($D$8:D825)</f>
        <v>97625206.610000446</v>
      </c>
      <c r="G825" s="6">
        <f t="shared" si="152"/>
        <v>100000</v>
      </c>
      <c r="H825" s="23">
        <f t="shared" si="153"/>
        <v>0.49577784999999985</v>
      </c>
      <c r="I825" s="31">
        <f t="shared" si="148"/>
        <v>1.0034373930933334</v>
      </c>
      <c r="J825" s="16">
        <f t="shared" si="154"/>
        <v>845.70949619119358</v>
      </c>
      <c r="K825" s="24" t="s">
        <v>690</v>
      </c>
      <c r="L825" s="25">
        <f t="shared" si="144"/>
        <v>71742</v>
      </c>
      <c r="M825" s="26">
        <f t="shared" si="145"/>
        <v>0</v>
      </c>
      <c r="N825" s="27">
        <f t="shared" si="146"/>
        <v>0</v>
      </c>
      <c r="O825" s="27">
        <f t="shared" si="147"/>
        <v>0</v>
      </c>
    </row>
    <row r="826" spans="1:15" ht="13.2" x14ac:dyDescent="0.25">
      <c r="A826" s="13" t="s">
        <v>691</v>
      </c>
      <c r="B826" s="17">
        <f t="shared" si="149"/>
        <v>70918</v>
      </c>
      <c r="C826" s="5">
        <f>125</f>
        <v>125</v>
      </c>
      <c r="D826" s="6">
        <f t="shared" si="150"/>
        <v>179280.56999999998</v>
      </c>
      <c r="E826" s="6">
        <f t="shared" si="151"/>
        <v>2.984953944444444</v>
      </c>
      <c r="F826" s="6">
        <f>SUM($D$8:D826)</f>
        <v>97804487.180000439</v>
      </c>
      <c r="G826" s="6">
        <f t="shared" si="152"/>
        <v>100000</v>
      </c>
      <c r="H826" s="23">
        <f t="shared" si="153"/>
        <v>0.49640284999999984</v>
      </c>
      <c r="I826" s="31">
        <f t="shared" si="148"/>
        <v>1.0034417264266666</v>
      </c>
      <c r="J826" s="16">
        <f t="shared" si="154"/>
        <v>846.14317663931433</v>
      </c>
      <c r="K826" s="24" t="s">
        <v>691</v>
      </c>
      <c r="L826" s="25">
        <f t="shared" si="144"/>
        <v>71772</v>
      </c>
      <c r="M826" s="26">
        <f t="shared" si="145"/>
        <v>0</v>
      </c>
      <c r="N826" s="27">
        <f t="shared" si="146"/>
        <v>0</v>
      </c>
      <c r="O826" s="27">
        <f t="shared" si="147"/>
        <v>0</v>
      </c>
    </row>
    <row r="827" spans="1:15" ht="13.2" x14ac:dyDescent="0.25">
      <c r="A827" s="13" t="s">
        <v>692</v>
      </c>
      <c r="B827" s="17">
        <f t="shared" si="149"/>
        <v>70948</v>
      </c>
      <c r="C827" s="5">
        <f>125</f>
        <v>125</v>
      </c>
      <c r="D827" s="6">
        <f t="shared" si="150"/>
        <v>179405.56999999998</v>
      </c>
      <c r="E827" s="6">
        <f t="shared" si="151"/>
        <v>4.4789586944444437</v>
      </c>
      <c r="F827" s="6">
        <f>SUM($D$8:D827)</f>
        <v>97983892.750000432</v>
      </c>
      <c r="G827" s="6">
        <f t="shared" si="152"/>
        <v>100000</v>
      </c>
      <c r="H827" s="23">
        <f t="shared" si="153"/>
        <v>0.49702784999999983</v>
      </c>
      <c r="I827" s="31">
        <f t="shared" si="148"/>
        <v>1.0034460597599999</v>
      </c>
      <c r="J827" s="16">
        <f t="shared" si="154"/>
        <v>846.57602575478609</v>
      </c>
      <c r="K827" s="24" t="s">
        <v>692</v>
      </c>
      <c r="L827" s="25">
        <f t="shared" si="144"/>
        <v>71803</v>
      </c>
      <c r="M827" s="26">
        <f t="shared" si="145"/>
        <v>0</v>
      </c>
      <c r="N827" s="27">
        <f t="shared" si="146"/>
        <v>0</v>
      </c>
      <c r="O827" s="27">
        <f t="shared" si="147"/>
        <v>0</v>
      </c>
    </row>
    <row r="828" spans="1:15" ht="13.2" x14ac:dyDescent="0.25">
      <c r="A828" s="13" t="s">
        <v>693</v>
      </c>
      <c r="B828" s="17">
        <f t="shared" si="149"/>
        <v>70979</v>
      </c>
      <c r="C828" s="5">
        <f>125</f>
        <v>125</v>
      </c>
      <c r="D828" s="6">
        <f t="shared" si="150"/>
        <v>179530.56999999998</v>
      </c>
      <c r="E828" s="6">
        <f t="shared" si="151"/>
        <v>5.9740051111111097</v>
      </c>
      <c r="F828" s="6">
        <f>SUM($D$8:D828)</f>
        <v>98163423.320000425</v>
      </c>
      <c r="G828" s="6">
        <f t="shared" si="152"/>
        <v>100000</v>
      </c>
      <c r="H828" s="23">
        <f t="shared" si="153"/>
        <v>0.49765284999999981</v>
      </c>
      <c r="I828" s="31">
        <f t="shared" si="148"/>
        <v>1.0034503930933334</v>
      </c>
      <c r="J828" s="16">
        <f t="shared" si="154"/>
        <v>847.00804564510031</v>
      </c>
      <c r="K828" s="24" t="s">
        <v>693</v>
      </c>
      <c r="L828" s="25">
        <f t="shared" si="144"/>
        <v>71834</v>
      </c>
      <c r="M828" s="26">
        <f t="shared" si="145"/>
        <v>0</v>
      </c>
      <c r="N828" s="27">
        <f t="shared" si="146"/>
        <v>0</v>
      </c>
      <c r="O828" s="27">
        <f t="shared" si="147"/>
        <v>0</v>
      </c>
    </row>
    <row r="829" spans="1:15" ht="13.2" x14ac:dyDescent="0.25">
      <c r="A829" s="13" t="s">
        <v>544</v>
      </c>
      <c r="B829" s="17">
        <f t="shared" si="149"/>
        <v>71009</v>
      </c>
      <c r="C829" s="5">
        <f>125</f>
        <v>125</v>
      </c>
      <c r="D829" s="6">
        <f t="shared" si="150"/>
        <v>179655.56999999998</v>
      </c>
      <c r="E829" s="6">
        <f t="shared" si="151"/>
        <v>7.4700931944444431</v>
      </c>
      <c r="F829" s="6">
        <f>SUM($D$8:D829)</f>
        <v>98343078.890000418</v>
      </c>
      <c r="G829" s="6">
        <f t="shared" si="152"/>
        <v>100000</v>
      </c>
      <c r="H829" s="23">
        <f t="shared" si="153"/>
        <v>0.49827784999999991</v>
      </c>
      <c r="I829" s="31">
        <f t="shared" si="148"/>
        <v>1.0034547264266667</v>
      </c>
      <c r="J829" s="16">
        <f t="shared" si="154"/>
        <v>847.43923841121364</v>
      </c>
      <c r="K829" s="24" t="s">
        <v>544</v>
      </c>
      <c r="L829" s="25">
        <f t="shared" si="144"/>
        <v>71864</v>
      </c>
      <c r="M829" s="26">
        <f t="shared" si="145"/>
        <v>0</v>
      </c>
      <c r="N829" s="27">
        <f t="shared" si="146"/>
        <v>0</v>
      </c>
      <c r="O829" s="27">
        <f t="shared" si="147"/>
        <v>0</v>
      </c>
    </row>
    <row r="830" spans="1:15" ht="13.2" x14ac:dyDescent="0.25">
      <c r="A830" s="13" t="s">
        <v>545</v>
      </c>
      <c r="B830" s="17">
        <f t="shared" si="149"/>
        <v>71040</v>
      </c>
      <c r="C830" s="5">
        <f>125</f>
        <v>125</v>
      </c>
      <c r="D830" s="6">
        <f t="shared" si="150"/>
        <v>179780.56999999998</v>
      </c>
      <c r="E830" s="6">
        <f t="shared" si="151"/>
        <v>8.9672229444444422</v>
      </c>
      <c r="F830" s="6">
        <f>SUM($D$8:D830)</f>
        <v>98522859.460000411</v>
      </c>
      <c r="G830" s="6">
        <f t="shared" si="152"/>
        <v>100000</v>
      </c>
      <c r="H830" s="23">
        <f t="shared" si="153"/>
        <v>0.4989028499999999</v>
      </c>
      <c r="I830" s="31">
        <f t="shared" si="148"/>
        <v>1.0034590597599999</v>
      </c>
      <c r="J830" s="16">
        <f t="shared" si="154"/>
        <v>847.86960614757413</v>
      </c>
      <c r="K830" s="24" t="s">
        <v>545</v>
      </c>
      <c r="L830" s="25">
        <f t="shared" si="144"/>
        <v>71895</v>
      </c>
      <c r="M830" s="26">
        <f t="shared" si="145"/>
        <v>0</v>
      </c>
      <c r="N830" s="27">
        <f t="shared" si="146"/>
        <v>0</v>
      </c>
      <c r="O830" s="27">
        <f t="shared" si="147"/>
        <v>0</v>
      </c>
    </row>
    <row r="831" spans="1:15" ht="13.2" x14ac:dyDescent="0.25">
      <c r="A831" s="13" t="s">
        <v>544</v>
      </c>
      <c r="B831" s="17">
        <f t="shared" si="149"/>
        <v>71070</v>
      </c>
      <c r="C831" s="5">
        <f>125</f>
        <v>125</v>
      </c>
      <c r="D831" s="6">
        <f t="shared" si="150"/>
        <v>179905.56999999998</v>
      </c>
      <c r="E831" s="6">
        <f t="shared" si="151"/>
        <v>10.465394361111109</v>
      </c>
      <c r="F831" s="6">
        <f>SUM($D$8:D831)</f>
        <v>98702765.030000404</v>
      </c>
      <c r="G831" s="6">
        <f t="shared" si="152"/>
        <v>100000</v>
      </c>
      <c r="H831" s="23">
        <f t="shared" si="153"/>
        <v>0.49952784999999988</v>
      </c>
      <c r="I831" s="31">
        <f t="shared" si="148"/>
        <v>1.0034633930933334</v>
      </c>
      <c r="J831" s="16">
        <f t="shared" si="154"/>
        <v>848.29915094214266</v>
      </c>
      <c r="K831" s="24" t="s">
        <v>544</v>
      </c>
      <c r="L831" s="25">
        <f t="shared" si="144"/>
        <v>71925</v>
      </c>
      <c r="M831" s="26">
        <f t="shared" si="145"/>
        <v>0</v>
      </c>
      <c r="N831" s="27">
        <f t="shared" si="146"/>
        <v>0</v>
      </c>
      <c r="O831" s="27">
        <f t="shared" si="147"/>
        <v>0</v>
      </c>
    </row>
    <row r="832" spans="1:15" ht="13.2" x14ac:dyDescent="0.25">
      <c r="A832" s="13" t="s">
        <v>545</v>
      </c>
      <c r="B832" s="17">
        <f t="shared" si="149"/>
        <v>71101</v>
      </c>
      <c r="C832" s="5">
        <f>125</f>
        <v>125</v>
      </c>
      <c r="D832" s="6">
        <f t="shared" si="150"/>
        <v>180030.56999999998</v>
      </c>
      <c r="E832" s="6">
        <f t="shared" si="151"/>
        <v>11.964607444444441</v>
      </c>
      <c r="F832" s="6">
        <f>SUM($D$8:D832)</f>
        <v>98882795.600000396</v>
      </c>
      <c r="G832" s="6">
        <f t="shared" si="152"/>
        <v>100000</v>
      </c>
      <c r="H832" s="23">
        <f t="shared" si="153"/>
        <v>0.50015284999999987</v>
      </c>
      <c r="I832" s="31">
        <f t="shared" si="148"/>
        <v>1.0034677264266667</v>
      </c>
      <c r="J832" s="16">
        <f t="shared" si="154"/>
        <v>848.7278748764171</v>
      </c>
      <c r="K832" s="24" t="s">
        <v>545</v>
      </c>
      <c r="L832" s="25">
        <f t="shared" si="144"/>
        <v>71956</v>
      </c>
      <c r="M832" s="26">
        <f t="shared" si="145"/>
        <v>0</v>
      </c>
      <c r="N832" s="27">
        <f t="shared" si="146"/>
        <v>0</v>
      </c>
      <c r="O832" s="27">
        <f t="shared" si="147"/>
        <v>0</v>
      </c>
    </row>
    <row r="833" spans="1:15" ht="13.2" x14ac:dyDescent="0.25">
      <c r="A833" s="13" t="s">
        <v>694</v>
      </c>
      <c r="B833" s="17">
        <f t="shared" si="149"/>
        <v>71132</v>
      </c>
      <c r="C833" s="5">
        <f>125</f>
        <v>125</v>
      </c>
      <c r="D833" s="6">
        <f t="shared" si="150"/>
        <v>180155.56999999998</v>
      </c>
      <c r="E833" s="6">
        <f t="shared" si="151"/>
        <v>13.464862194444441</v>
      </c>
      <c r="F833" s="6">
        <f>SUM($D$8:D833)</f>
        <v>99062951.170000389</v>
      </c>
      <c r="G833" s="6">
        <f t="shared" si="152"/>
        <v>100000</v>
      </c>
      <c r="H833" s="23">
        <f t="shared" si="153"/>
        <v>0.50077784999999986</v>
      </c>
      <c r="I833" s="31">
        <f t="shared" si="148"/>
        <v>1.00347205976</v>
      </c>
      <c r="J833" s="16">
        <f t="shared" si="154"/>
        <v>849.15578002545635</v>
      </c>
      <c r="K833" s="24" t="s">
        <v>694</v>
      </c>
      <c r="L833" s="25">
        <f t="shared" si="144"/>
        <v>71987</v>
      </c>
      <c r="M833" s="26">
        <f t="shared" si="145"/>
        <v>0</v>
      </c>
      <c r="N833" s="27">
        <f t="shared" si="146"/>
        <v>0</v>
      </c>
      <c r="O833" s="27">
        <f t="shared" si="147"/>
        <v>0</v>
      </c>
    </row>
    <row r="834" spans="1:15" ht="13.2" x14ac:dyDescent="0.25">
      <c r="A834" s="13" t="s">
        <v>695</v>
      </c>
      <c r="B834" s="17">
        <f t="shared" si="149"/>
        <v>71162</v>
      </c>
      <c r="C834" s="5">
        <f>125</f>
        <v>125</v>
      </c>
      <c r="D834" s="6">
        <f t="shared" si="150"/>
        <v>180280.56999999998</v>
      </c>
      <c r="E834" s="6">
        <f t="shared" si="151"/>
        <v>14.966158611111108</v>
      </c>
      <c r="F834" s="6">
        <f>SUM($D$8:D834)</f>
        <v>99243231.740000382</v>
      </c>
      <c r="G834" s="6">
        <f t="shared" si="152"/>
        <v>100000</v>
      </c>
      <c r="H834" s="23">
        <f t="shared" si="153"/>
        <v>0.50140284999999984</v>
      </c>
      <c r="I834" s="31">
        <f t="shared" si="148"/>
        <v>1.0034763930933333</v>
      </c>
      <c r="J834" s="16">
        <f t="shared" si="154"/>
        <v>849.58286845790315</v>
      </c>
      <c r="K834" s="24" t="s">
        <v>695</v>
      </c>
      <c r="L834" s="25">
        <f t="shared" si="144"/>
        <v>72015</v>
      </c>
      <c r="M834" s="26">
        <f t="shared" si="145"/>
        <v>0</v>
      </c>
      <c r="N834" s="27">
        <f t="shared" si="146"/>
        <v>0</v>
      </c>
      <c r="O834" s="27">
        <f t="shared" si="147"/>
        <v>0</v>
      </c>
    </row>
    <row r="835" spans="1:15" ht="13.2" x14ac:dyDescent="0.25">
      <c r="A835" s="13" t="s">
        <v>696</v>
      </c>
      <c r="B835" s="17">
        <f t="shared" si="149"/>
        <v>71193</v>
      </c>
      <c r="C835" s="5">
        <f>125</f>
        <v>125</v>
      </c>
      <c r="D835" s="6">
        <f t="shared" si="150"/>
        <v>180405.56999999998</v>
      </c>
      <c r="E835" s="6">
        <f t="shared" si="151"/>
        <v>16.46849669444444</v>
      </c>
      <c r="F835" s="6">
        <f>SUM($D$8:D835)</f>
        <v>99423637.310000375</v>
      </c>
      <c r="G835" s="6">
        <f t="shared" si="152"/>
        <v>100000</v>
      </c>
      <c r="H835" s="23">
        <f t="shared" si="153"/>
        <v>0.50202784999999983</v>
      </c>
      <c r="I835" s="31">
        <f t="shared" si="148"/>
        <v>1.0034807264266667</v>
      </c>
      <c r="J835" s="16">
        <f t="shared" si="154"/>
        <v>850.00914223600762</v>
      </c>
      <c r="K835" s="24" t="s">
        <v>696</v>
      </c>
      <c r="L835" s="25">
        <f t="shared" si="144"/>
        <v>72046</v>
      </c>
      <c r="M835" s="26">
        <f t="shared" si="145"/>
        <v>0</v>
      </c>
      <c r="N835" s="27">
        <f t="shared" si="146"/>
        <v>0</v>
      </c>
      <c r="O835" s="27">
        <f t="shared" si="147"/>
        <v>0</v>
      </c>
    </row>
    <row r="836" spans="1:15" ht="13.2" x14ac:dyDescent="0.25">
      <c r="A836" s="13" t="s">
        <v>697</v>
      </c>
      <c r="B836" s="17">
        <f t="shared" si="149"/>
        <v>71223</v>
      </c>
      <c r="C836" s="5">
        <f>125</f>
        <v>125</v>
      </c>
      <c r="D836" s="6">
        <f t="shared" si="150"/>
        <v>180530.56999999998</v>
      </c>
      <c r="E836" s="6">
        <f t="shared" si="151"/>
        <v>17.97187644444444</v>
      </c>
      <c r="F836" s="6">
        <f>SUM($D$8:D836)</f>
        <v>99604167.880000368</v>
      </c>
      <c r="G836" s="6">
        <f t="shared" si="152"/>
        <v>100000</v>
      </c>
      <c r="H836" s="23">
        <f t="shared" si="153"/>
        <v>0.50265284999999982</v>
      </c>
      <c r="I836" s="31">
        <f t="shared" si="148"/>
        <v>1.00348505976</v>
      </c>
      <c r="J836" s="16">
        <f t="shared" si="154"/>
        <v>850.43460341564912</v>
      </c>
      <c r="K836" s="24" t="s">
        <v>697</v>
      </c>
      <c r="L836" s="25">
        <f t="shared" si="144"/>
        <v>72076</v>
      </c>
      <c r="M836" s="26">
        <f t="shared" si="145"/>
        <v>0</v>
      </c>
      <c r="N836" s="27">
        <f t="shared" si="146"/>
        <v>0</v>
      </c>
      <c r="O836" s="27">
        <f t="shared" si="147"/>
        <v>0</v>
      </c>
    </row>
    <row r="837" spans="1:15" ht="13.2" x14ac:dyDescent="0.25">
      <c r="A837" s="13" t="s">
        <v>544</v>
      </c>
      <c r="B837" s="17">
        <f t="shared" si="149"/>
        <v>71254</v>
      </c>
      <c r="C837" s="5">
        <f>125</f>
        <v>125</v>
      </c>
      <c r="D837" s="6">
        <f t="shared" si="150"/>
        <v>180673.53999999998</v>
      </c>
      <c r="E837" s="6">
        <f t="shared" si="151"/>
        <v>1.5045711666666668</v>
      </c>
      <c r="F837" s="6">
        <f>SUM($D$8:D837)</f>
        <v>99784841.420000374</v>
      </c>
      <c r="G837" s="6">
        <f t="shared" si="152"/>
        <v>100000</v>
      </c>
      <c r="H837" s="23">
        <f t="shared" si="153"/>
        <v>0.50336769999999986</v>
      </c>
      <c r="I837" s="31">
        <f t="shared" si="148"/>
        <v>1.0034900160533333</v>
      </c>
      <c r="J837" s="16">
        <f t="shared" si="154"/>
        <v>850.85982407478923</v>
      </c>
      <c r="K837" s="24" t="s">
        <v>544</v>
      </c>
      <c r="L837" s="25">
        <f t="shared" si="144"/>
        <v>72107</v>
      </c>
      <c r="M837" s="26">
        <f t="shared" si="145"/>
        <v>0</v>
      </c>
      <c r="N837" s="27">
        <f t="shared" si="146"/>
        <v>0</v>
      </c>
      <c r="O837" s="27">
        <f t="shared" si="147"/>
        <v>0</v>
      </c>
    </row>
    <row r="838" spans="1:15" ht="13.2" x14ac:dyDescent="0.25">
      <c r="A838" s="13" t="s">
        <v>545</v>
      </c>
      <c r="B838" s="17">
        <f t="shared" si="149"/>
        <v>71283</v>
      </c>
      <c r="C838" s="5">
        <f>125</f>
        <v>125</v>
      </c>
      <c r="D838" s="6">
        <f t="shared" si="150"/>
        <v>180798.53999999998</v>
      </c>
      <c r="E838" s="6">
        <f t="shared" si="151"/>
        <v>3.010253444444444</v>
      </c>
      <c r="F838" s="6">
        <f>SUM($D$8:D838)</f>
        <v>99965639.960000381</v>
      </c>
      <c r="G838" s="6">
        <f t="shared" si="152"/>
        <v>100000</v>
      </c>
      <c r="H838" s="23">
        <f t="shared" si="153"/>
        <v>0.50399269999999985</v>
      </c>
      <c r="I838" s="31">
        <f t="shared" si="148"/>
        <v>1.0034943493866666</v>
      </c>
      <c r="J838" s="16">
        <f t="shared" si="154"/>
        <v>851.2837080622304</v>
      </c>
      <c r="K838" s="24" t="s">
        <v>545</v>
      </c>
      <c r="L838" s="25">
        <f t="shared" si="144"/>
        <v>72137</v>
      </c>
      <c r="M838" s="26">
        <f t="shared" si="145"/>
        <v>0</v>
      </c>
      <c r="N838" s="27">
        <f t="shared" si="146"/>
        <v>0</v>
      </c>
      <c r="O838" s="27">
        <f t="shared" si="147"/>
        <v>0</v>
      </c>
    </row>
    <row r="839" spans="1:15" ht="13.2" x14ac:dyDescent="0.25">
      <c r="A839" s="13" t="s">
        <v>544</v>
      </c>
      <c r="B839" s="17">
        <f t="shared" si="149"/>
        <v>71313</v>
      </c>
      <c r="C839" s="5">
        <f>125</f>
        <v>125</v>
      </c>
      <c r="D839" s="6">
        <f t="shared" si="150"/>
        <v>180923.53999999998</v>
      </c>
      <c r="E839" s="6">
        <f t="shared" si="151"/>
        <v>4.5169079444444442</v>
      </c>
      <c r="F839" s="6">
        <f>SUM($D$8:D839)</f>
        <v>100146563.50000039</v>
      </c>
      <c r="G839" s="6">
        <f t="shared" si="152"/>
        <v>100000</v>
      </c>
      <c r="H839" s="23">
        <f t="shared" si="153"/>
        <v>0.50461769999999984</v>
      </c>
      <c r="I839" s="31">
        <f t="shared" si="148"/>
        <v>1.0034986827200001</v>
      </c>
      <c r="J839" s="16">
        <f t="shared" si="154"/>
        <v>851.7067853627575</v>
      </c>
      <c r="K839" s="24" t="s">
        <v>544</v>
      </c>
      <c r="L839" s="25">
        <f t="shared" si="144"/>
        <v>72168</v>
      </c>
      <c r="M839" s="26">
        <f t="shared" si="145"/>
        <v>0</v>
      </c>
      <c r="N839" s="27">
        <f t="shared" si="146"/>
        <v>0</v>
      </c>
      <c r="O839" s="27">
        <f t="shared" si="147"/>
        <v>0</v>
      </c>
    </row>
    <row r="840" spans="1:15" ht="13.2" x14ac:dyDescent="0.25">
      <c r="A840" s="13" t="s">
        <v>545</v>
      </c>
      <c r="B840" s="17">
        <f t="shared" si="149"/>
        <v>71344</v>
      </c>
      <c r="C840" s="5">
        <f>125</f>
        <v>125</v>
      </c>
      <c r="D840" s="6">
        <f t="shared" si="150"/>
        <v>181048.53999999998</v>
      </c>
      <c r="E840" s="6">
        <f t="shared" si="151"/>
        <v>6.0246041111111106</v>
      </c>
      <c r="F840" s="6">
        <f>SUM($D$8:D840)</f>
        <v>100327612.04000039</v>
      </c>
      <c r="G840" s="6">
        <f t="shared" si="152"/>
        <v>100000</v>
      </c>
      <c r="H840" s="23">
        <f t="shared" si="153"/>
        <v>0.50524269999999982</v>
      </c>
      <c r="I840" s="31">
        <f t="shared" si="148"/>
        <v>1.0035030160533334</v>
      </c>
      <c r="J840" s="16">
        <f t="shared" si="154"/>
        <v>852.12905800805652</v>
      </c>
      <c r="K840" s="24" t="s">
        <v>545</v>
      </c>
      <c r="L840" s="25">
        <f t="shared" si="144"/>
        <v>72199</v>
      </c>
      <c r="M840" s="26">
        <f t="shared" si="145"/>
        <v>0</v>
      </c>
      <c r="N840" s="27">
        <f t="shared" si="146"/>
        <v>0</v>
      </c>
      <c r="O840" s="27">
        <f t="shared" si="147"/>
        <v>0</v>
      </c>
    </row>
    <row r="841" spans="1:15" ht="13.2" x14ac:dyDescent="0.25">
      <c r="A841" s="13" t="s">
        <v>698</v>
      </c>
      <c r="B841" s="17">
        <f t="shared" si="149"/>
        <v>71374</v>
      </c>
      <c r="C841" s="5">
        <f>125</f>
        <v>125</v>
      </c>
      <c r="D841" s="6">
        <f t="shared" si="150"/>
        <v>181173.53999999998</v>
      </c>
      <c r="E841" s="6">
        <f t="shared" si="151"/>
        <v>7.5333419444444445</v>
      </c>
      <c r="F841" s="6">
        <f>SUM($D$8:D841)</f>
        <v>100508785.5800004</v>
      </c>
      <c r="G841" s="6">
        <f t="shared" si="152"/>
        <v>100000</v>
      </c>
      <c r="H841" s="23">
        <f t="shared" si="153"/>
        <v>0.50586769999999992</v>
      </c>
      <c r="I841" s="31">
        <f t="shared" si="148"/>
        <v>1.0035073493866666</v>
      </c>
      <c r="J841" s="16">
        <f t="shared" si="154"/>
        <v>852.55052802355351</v>
      </c>
      <c r="K841" s="24" t="s">
        <v>698</v>
      </c>
      <c r="L841" s="25">
        <f t="shared" si="144"/>
        <v>72229</v>
      </c>
      <c r="M841" s="26">
        <f t="shared" si="145"/>
        <v>0</v>
      </c>
      <c r="N841" s="27">
        <f t="shared" si="146"/>
        <v>0</v>
      </c>
      <c r="O841" s="27">
        <f t="shared" si="147"/>
        <v>0</v>
      </c>
    </row>
    <row r="842" spans="1:15" ht="13.2" x14ac:dyDescent="0.25">
      <c r="A842" s="13" t="s">
        <v>699</v>
      </c>
      <c r="B842" s="17">
        <f t="shared" si="149"/>
        <v>71405</v>
      </c>
      <c r="C842" s="5">
        <f>125</f>
        <v>125</v>
      </c>
      <c r="D842" s="6">
        <f t="shared" si="150"/>
        <v>181298.53999999998</v>
      </c>
      <c r="E842" s="6">
        <f t="shared" si="151"/>
        <v>9.043121444444445</v>
      </c>
      <c r="F842" s="6">
        <f>SUM($D$8:D842)</f>
        <v>100690084.12000041</v>
      </c>
      <c r="G842" s="6">
        <f t="shared" si="152"/>
        <v>100000</v>
      </c>
      <c r="H842" s="23">
        <f t="shared" si="153"/>
        <v>0.50649269999999991</v>
      </c>
      <c r="I842" s="31">
        <f t="shared" si="148"/>
        <v>1.0035116827199999</v>
      </c>
      <c r="J842" s="16">
        <f t="shared" si="154"/>
        <v>852.97119742843631</v>
      </c>
      <c r="K842" s="24" t="s">
        <v>699</v>
      </c>
      <c r="L842" s="25">
        <f t="shared" ref="L842:L905" si="155">DATE(YEAR(L841),MONTH(L841)+1,1)</f>
        <v>72260</v>
      </c>
      <c r="M842" s="26">
        <f t="shared" ref="M842:M905" si="156">MIN($M$5,-N841-O841)</f>
        <v>0</v>
      </c>
      <c r="N842" s="27">
        <f t="shared" ref="N842:N905" si="157">M842+N841+O841</f>
        <v>0</v>
      </c>
      <c r="O842" s="27">
        <f t="shared" ref="O842:O905" si="158">N842*$M$6/12</f>
        <v>0</v>
      </c>
    </row>
    <row r="843" spans="1:15" ht="13.2" x14ac:dyDescent="0.25">
      <c r="A843" s="13" t="s">
        <v>700</v>
      </c>
      <c r="B843" s="17">
        <f t="shared" si="149"/>
        <v>71435</v>
      </c>
      <c r="C843" s="5">
        <f>125</f>
        <v>125</v>
      </c>
      <c r="D843" s="6">
        <f t="shared" si="150"/>
        <v>181423.53999999998</v>
      </c>
      <c r="E843" s="6">
        <f t="shared" si="151"/>
        <v>10.553942611111111</v>
      </c>
      <c r="F843" s="6">
        <f>SUM($D$8:D843)</f>
        <v>100871507.66000041</v>
      </c>
      <c r="G843" s="6">
        <f t="shared" si="152"/>
        <v>100000</v>
      </c>
      <c r="H843" s="23">
        <f t="shared" si="153"/>
        <v>0.50711769999999989</v>
      </c>
      <c r="I843" s="31">
        <f t="shared" si="148"/>
        <v>1.0035160160533334</v>
      </c>
      <c r="J843" s="16">
        <f t="shared" si="154"/>
        <v>853.39106823567693</v>
      </c>
      <c r="K843" s="24" t="s">
        <v>700</v>
      </c>
      <c r="L843" s="25">
        <f t="shared" si="155"/>
        <v>72290</v>
      </c>
      <c r="M843" s="26">
        <f t="shared" si="156"/>
        <v>0</v>
      </c>
      <c r="N843" s="27">
        <f t="shared" si="157"/>
        <v>0</v>
      </c>
      <c r="O843" s="27">
        <f t="shared" si="158"/>
        <v>0</v>
      </c>
    </row>
    <row r="844" spans="1:15" ht="13.2" x14ac:dyDescent="0.25">
      <c r="A844" s="13" t="s">
        <v>701</v>
      </c>
      <c r="B844" s="17">
        <f t="shared" si="149"/>
        <v>71466</v>
      </c>
      <c r="C844" s="5">
        <f>125</f>
        <v>125</v>
      </c>
      <c r="D844" s="6">
        <f t="shared" si="150"/>
        <v>181548.53999999998</v>
      </c>
      <c r="E844" s="6">
        <f t="shared" si="151"/>
        <v>12.065805444444445</v>
      </c>
      <c r="F844" s="6">
        <f>SUM($D$8:D844)</f>
        <v>101053056.20000042</v>
      </c>
      <c r="G844" s="6">
        <f t="shared" si="152"/>
        <v>100000</v>
      </c>
      <c r="H844" s="23">
        <f t="shared" si="153"/>
        <v>0.50774269999999988</v>
      </c>
      <c r="I844" s="31">
        <f t="shared" si="148"/>
        <v>1.0035203493866667</v>
      </c>
      <c r="J844" s="16">
        <f t="shared" si="154"/>
        <v>853.81014245205347</v>
      </c>
      <c r="K844" s="24" t="s">
        <v>701</v>
      </c>
      <c r="L844" s="25">
        <f t="shared" si="155"/>
        <v>72321</v>
      </c>
      <c r="M844" s="26">
        <f t="shared" si="156"/>
        <v>0</v>
      </c>
      <c r="N844" s="27">
        <f t="shared" si="157"/>
        <v>0</v>
      </c>
      <c r="O844" s="27">
        <f t="shared" si="158"/>
        <v>0</v>
      </c>
    </row>
    <row r="845" spans="1:15" ht="13.2" x14ac:dyDescent="0.25">
      <c r="A845" s="13" t="s">
        <v>544</v>
      </c>
      <c r="B845" s="17">
        <f t="shared" si="149"/>
        <v>71497</v>
      </c>
      <c r="C845" s="5">
        <f>125</f>
        <v>125</v>
      </c>
      <c r="D845" s="6">
        <f t="shared" si="150"/>
        <v>181673.53999999998</v>
      </c>
      <c r="E845" s="6">
        <f t="shared" si="151"/>
        <v>13.578709944444444</v>
      </c>
      <c r="F845" s="6">
        <f>SUM($D$8:D845)</f>
        <v>101234729.74000043</v>
      </c>
      <c r="G845" s="6">
        <f t="shared" si="152"/>
        <v>100000</v>
      </c>
      <c r="H845" s="23">
        <f t="shared" si="153"/>
        <v>0.50836769999999987</v>
      </c>
      <c r="I845" s="31">
        <f t="shared" si="148"/>
        <v>1.0035246827199999</v>
      </c>
      <c r="J845" s="16">
        <f t="shared" si="154"/>
        <v>854.22842207817394</v>
      </c>
      <c r="K845" s="24" t="s">
        <v>544</v>
      </c>
      <c r="L845" s="25">
        <f t="shared" si="155"/>
        <v>72352</v>
      </c>
      <c r="M845" s="26">
        <f t="shared" si="156"/>
        <v>0</v>
      </c>
      <c r="N845" s="27">
        <f t="shared" si="157"/>
        <v>0</v>
      </c>
      <c r="O845" s="27">
        <f t="shared" si="158"/>
        <v>0</v>
      </c>
    </row>
    <row r="846" spans="1:15" ht="13.2" x14ac:dyDescent="0.25">
      <c r="A846" s="13" t="s">
        <v>545</v>
      </c>
      <c r="B846" s="17">
        <f t="shared" si="149"/>
        <v>71527</v>
      </c>
      <c r="C846" s="5">
        <f>125</f>
        <v>125</v>
      </c>
      <c r="D846" s="6">
        <f t="shared" si="150"/>
        <v>181798.53999999998</v>
      </c>
      <c r="E846" s="6">
        <f t="shared" si="151"/>
        <v>15.092656111111111</v>
      </c>
      <c r="F846" s="6">
        <f>SUM($D$8:D846)</f>
        <v>101416528.28000043</v>
      </c>
      <c r="G846" s="6">
        <f t="shared" si="152"/>
        <v>100000</v>
      </c>
      <c r="H846" s="23">
        <f t="shared" si="153"/>
        <v>0.50899269999999985</v>
      </c>
      <c r="I846" s="31">
        <f t="shared" ref="I846:I909" si="159">1-64*($M$5-0.004*$C$2)/$C$2*H846</f>
        <v>1.0035290160533332</v>
      </c>
      <c r="J846" s="16">
        <f t="shared" si="154"/>
        <v>854.64590910849722</v>
      </c>
      <c r="K846" s="24" t="s">
        <v>545</v>
      </c>
      <c r="L846" s="25">
        <f t="shared" si="155"/>
        <v>72380</v>
      </c>
      <c r="M846" s="26">
        <f t="shared" si="156"/>
        <v>0</v>
      </c>
      <c r="N846" s="27">
        <f t="shared" si="157"/>
        <v>0</v>
      </c>
      <c r="O846" s="27">
        <f t="shared" si="158"/>
        <v>0</v>
      </c>
    </row>
    <row r="847" spans="1:15" ht="13.2" x14ac:dyDescent="0.25">
      <c r="A847" s="13" t="s">
        <v>544</v>
      </c>
      <c r="B847" s="17">
        <f t="shared" si="149"/>
        <v>71558</v>
      </c>
      <c r="C847" s="5">
        <f>125</f>
        <v>125</v>
      </c>
      <c r="D847" s="6">
        <f t="shared" si="150"/>
        <v>181923.53999999998</v>
      </c>
      <c r="E847" s="6">
        <f t="shared" si="151"/>
        <v>16.607643944444444</v>
      </c>
      <c r="F847" s="6">
        <f>SUM($D$8:D847)</f>
        <v>101598451.82000044</v>
      </c>
      <c r="G847" s="6">
        <f t="shared" si="152"/>
        <v>100000</v>
      </c>
      <c r="H847" s="23">
        <f t="shared" si="153"/>
        <v>0.50961769999999984</v>
      </c>
      <c r="I847" s="31">
        <f t="shared" si="159"/>
        <v>1.0035333493866667</v>
      </c>
      <c r="J847" s="16">
        <f t="shared" si="154"/>
        <v>855.06260553135576</v>
      </c>
      <c r="K847" s="24" t="s">
        <v>544</v>
      </c>
      <c r="L847" s="25">
        <f t="shared" si="155"/>
        <v>72411</v>
      </c>
      <c r="M847" s="26">
        <f t="shared" si="156"/>
        <v>0</v>
      </c>
      <c r="N847" s="27">
        <f t="shared" si="157"/>
        <v>0</v>
      </c>
      <c r="O847" s="27">
        <f t="shared" si="158"/>
        <v>0</v>
      </c>
    </row>
    <row r="848" spans="1:15" ht="13.2" x14ac:dyDescent="0.25">
      <c r="A848" s="13" t="s">
        <v>545</v>
      </c>
      <c r="B848" s="17">
        <f t="shared" si="149"/>
        <v>71588</v>
      </c>
      <c r="C848" s="5">
        <f>125</f>
        <v>125</v>
      </c>
      <c r="D848" s="6">
        <f t="shared" si="150"/>
        <v>182048.53999999998</v>
      </c>
      <c r="E848" s="6">
        <f t="shared" si="151"/>
        <v>18.123673444444442</v>
      </c>
      <c r="F848" s="6">
        <f>SUM($D$8:D848)</f>
        <v>101780500.36000045</v>
      </c>
      <c r="G848" s="6">
        <f t="shared" si="152"/>
        <v>100000</v>
      </c>
      <c r="H848" s="23">
        <f t="shared" si="153"/>
        <v>0.51024269999999983</v>
      </c>
      <c r="I848" s="31">
        <f t="shared" si="159"/>
        <v>1.00353768272</v>
      </c>
      <c r="J848" s="16">
        <f t="shared" si="154"/>
        <v>855.4785133289771</v>
      </c>
      <c r="K848" s="24" t="s">
        <v>545</v>
      </c>
      <c r="L848" s="25">
        <f t="shared" si="155"/>
        <v>72441</v>
      </c>
      <c r="M848" s="26">
        <f t="shared" si="156"/>
        <v>0</v>
      </c>
      <c r="N848" s="27">
        <f t="shared" si="157"/>
        <v>0</v>
      </c>
      <c r="O848" s="27">
        <f t="shared" si="158"/>
        <v>0</v>
      </c>
    </row>
    <row r="849" spans="1:15" ht="13.2" x14ac:dyDescent="0.25">
      <c r="A849" s="13" t="s">
        <v>702</v>
      </c>
      <c r="B849" s="17">
        <f t="shared" si="149"/>
        <v>71619</v>
      </c>
      <c r="C849" s="5">
        <f>125</f>
        <v>125</v>
      </c>
      <c r="D849" s="6">
        <f t="shared" si="150"/>
        <v>182191.65999999997</v>
      </c>
      <c r="E849" s="6">
        <f t="shared" si="151"/>
        <v>1.5172221666666665</v>
      </c>
      <c r="F849" s="6">
        <f>SUM($D$8:D849)</f>
        <v>101962692.02000044</v>
      </c>
      <c r="G849" s="6">
        <f t="shared" si="152"/>
        <v>100000</v>
      </c>
      <c r="H849" s="23">
        <f t="shared" si="153"/>
        <v>0.51095829999999987</v>
      </c>
      <c r="I849" s="31">
        <f t="shared" si="159"/>
        <v>1.0035426442133333</v>
      </c>
      <c r="J849" s="16">
        <f t="shared" si="154"/>
        <v>855.89421108766226</v>
      </c>
      <c r="K849" s="24" t="s">
        <v>702</v>
      </c>
      <c r="L849" s="25">
        <f t="shared" si="155"/>
        <v>72472</v>
      </c>
      <c r="M849" s="26">
        <f t="shared" si="156"/>
        <v>0</v>
      </c>
      <c r="N849" s="27">
        <f t="shared" si="157"/>
        <v>0</v>
      </c>
      <c r="O849" s="27">
        <f t="shared" si="158"/>
        <v>0</v>
      </c>
    </row>
    <row r="850" spans="1:15" ht="13.2" x14ac:dyDescent="0.25">
      <c r="A850" s="13" t="s">
        <v>703</v>
      </c>
      <c r="B850" s="17">
        <f t="shared" si="149"/>
        <v>71648</v>
      </c>
      <c r="C850" s="5">
        <f>125</f>
        <v>125</v>
      </c>
      <c r="D850" s="6">
        <f t="shared" si="150"/>
        <v>182316.65999999997</v>
      </c>
      <c r="E850" s="6">
        <f t="shared" si="151"/>
        <v>3.0355554444444439</v>
      </c>
      <c r="F850" s="6">
        <f>SUM($D$8:D850)</f>
        <v>102145008.68000044</v>
      </c>
      <c r="G850" s="6">
        <f t="shared" si="152"/>
        <v>100000</v>
      </c>
      <c r="H850" s="23">
        <f t="shared" si="153"/>
        <v>0.51158329999999985</v>
      </c>
      <c r="I850" s="31">
        <f t="shared" si="159"/>
        <v>1.0035469775466666</v>
      </c>
      <c r="J850" s="16">
        <f t="shared" si="154"/>
        <v>856.30858847170043</v>
      </c>
      <c r="K850" s="24" t="s">
        <v>703</v>
      </c>
      <c r="L850" s="25">
        <f t="shared" si="155"/>
        <v>72502</v>
      </c>
      <c r="M850" s="26">
        <f t="shared" si="156"/>
        <v>0</v>
      </c>
      <c r="N850" s="27">
        <f t="shared" si="157"/>
        <v>0</v>
      </c>
      <c r="O850" s="27">
        <f t="shared" si="158"/>
        <v>0</v>
      </c>
    </row>
    <row r="851" spans="1:15" ht="13.2" x14ac:dyDescent="0.25">
      <c r="A851" s="13" t="s">
        <v>704</v>
      </c>
      <c r="B851" s="17">
        <f t="shared" si="149"/>
        <v>71679</v>
      </c>
      <c r="C851" s="5">
        <f>125</f>
        <v>125</v>
      </c>
      <c r="D851" s="6">
        <f t="shared" si="150"/>
        <v>182441.65999999997</v>
      </c>
      <c r="E851" s="6">
        <f t="shared" si="151"/>
        <v>4.5548609444444432</v>
      </c>
      <c r="F851" s="6">
        <f>SUM($D$8:D851)</f>
        <v>102327450.34000044</v>
      </c>
      <c r="G851" s="6">
        <f t="shared" si="152"/>
        <v>100000</v>
      </c>
      <c r="H851" s="23">
        <f t="shared" si="153"/>
        <v>0.51220829999999984</v>
      </c>
      <c r="I851" s="31">
        <f t="shared" si="159"/>
        <v>1.00355131088</v>
      </c>
      <c r="J851" s="16">
        <f t="shared" si="154"/>
        <v>856.72218292917375</v>
      </c>
      <c r="K851" s="24" t="s">
        <v>704</v>
      </c>
      <c r="L851" s="25">
        <f t="shared" si="155"/>
        <v>72533</v>
      </c>
      <c r="M851" s="26">
        <f t="shared" si="156"/>
        <v>0</v>
      </c>
      <c r="N851" s="27">
        <f t="shared" si="157"/>
        <v>0</v>
      </c>
      <c r="O851" s="27">
        <f t="shared" si="158"/>
        <v>0</v>
      </c>
    </row>
    <row r="852" spans="1:15" ht="13.2" x14ac:dyDescent="0.25">
      <c r="A852" s="13" t="s">
        <v>705</v>
      </c>
      <c r="B852" s="17">
        <f t="shared" si="149"/>
        <v>71710</v>
      </c>
      <c r="C852" s="5">
        <f>125</f>
        <v>125</v>
      </c>
      <c r="D852" s="6">
        <f t="shared" si="150"/>
        <v>182566.65999999997</v>
      </c>
      <c r="E852" s="6">
        <f t="shared" si="151"/>
        <v>6.0752081111111096</v>
      </c>
      <c r="F852" s="6">
        <f>SUM($D$8:D852)</f>
        <v>102510017.00000043</v>
      </c>
      <c r="G852" s="6">
        <f t="shared" si="152"/>
        <v>100000</v>
      </c>
      <c r="H852" s="23">
        <f t="shared" si="153"/>
        <v>0.51283329999999983</v>
      </c>
      <c r="I852" s="31">
        <f t="shared" si="159"/>
        <v>1.0035556442133333</v>
      </c>
      <c r="J852" s="16">
        <f t="shared" si="154"/>
        <v>857.13499641912756</v>
      </c>
      <c r="K852" s="24" t="s">
        <v>705</v>
      </c>
      <c r="L852" s="25">
        <f t="shared" si="155"/>
        <v>72564</v>
      </c>
      <c r="M852" s="26">
        <f t="shared" si="156"/>
        <v>0</v>
      </c>
      <c r="N852" s="27">
        <f t="shared" si="157"/>
        <v>0</v>
      </c>
      <c r="O852" s="27">
        <f t="shared" si="158"/>
        <v>0</v>
      </c>
    </row>
    <row r="853" spans="1:15" ht="13.2" x14ac:dyDescent="0.25">
      <c r="A853" s="13" t="s">
        <v>544</v>
      </c>
      <c r="B853" s="17">
        <f t="shared" si="149"/>
        <v>71740</v>
      </c>
      <c r="C853" s="5">
        <f>125</f>
        <v>125</v>
      </c>
      <c r="D853" s="6">
        <f t="shared" si="150"/>
        <v>182691.65999999997</v>
      </c>
      <c r="E853" s="6">
        <f t="shared" si="151"/>
        <v>7.5965969444444426</v>
      </c>
      <c r="F853" s="6">
        <f>SUM($D$8:D853)</f>
        <v>102692708.66000043</v>
      </c>
      <c r="G853" s="6">
        <f t="shared" si="152"/>
        <v>100000</v>
      </c>
      <c r="H853" s="23">
        <f t="shared" si="153"/>
        <v>0.51345829999999981</v>
      </c>
      <c r="I853" s="31">
        <f t="shared" si="159"/>
        <v>1.0035599775466666</v>
      </c>
      <c r="J853" s="16">
        <f t="shared" si="154"/>
        <v>857.54703089460725</v>
      </c>
      <c r="K853" s="24" t="s">
        <v>544</v>
      </c>
      <c r="L853" s="25">
        <f t="shared" si="155"/>
        <v>72594</v>
      </c>
      <c r="M853" s="26">
        <f t="shared" si="156"/>
        <v>0</v>
      </c>
      <c r="N853" s="27">
        <f t="shared" si="157"/>
        <v>0</v>
      </c>
      <c r="O853" s="27">
        <f t="shared" si="158"/>
        <v>0</v>
      </c>
    </row>
    <row r="854" spans="1:15" ht="13.2" x14ac:dyDescent="0.25">
      <c r="A854" s="13" t="s">
        <v>545</v>
      </c>
      <c r="B854" s="17">
        <f t="shared" si="149"/>
        <v>71771</v>
      </c>
      <c r="C854" s="5">
        <f>125</f>
        <v>125</v>
      </c>
      <c r="D854" s="6">
        <f t="shared" si="150"/>
        <v>182816.65999999997</v>
      </c>
      <c r="E854" s="6">
        <f t="shared" si="151"/>
        <v>9.119027444444443</v>
      </c>
      <c r="F854" s="6">
        <f>SUM($D$8:D854)</f>
        <v>102875525.32000042</v>
      </c>
      <c r="G854" s="6">
        <f t="shared" si="152"/>
        <v>100000</v>
      </c>
      <c r="H854" s="23">
        <f t="shared" si="153"/>
        <v>0.5140832999999998</v>
      </c>
      <c r="I854" s="31">
        <f t="shared" si="159"/>
        <v>1.0035643108800001</v>
      </c>
      <c r="J854" s="16">
        <f t="shared" si="154"/>
        <v>857.95828830267885</v>
      </c>
      <c r="K854" s="24" t="s">
        <v>545</v>
      </c>
      <c r="L854" s="25">
        <f t="shared" si="155"/>
        <v>72625</v>
      </c>
      <c r="M854" s="26">
        <f t="shared" si="156"/>
        <v>0</v>
      </c>
      <c r="N854" s="27">
        <f t="shared" si="157"/>
        <v>0</v>
      </c>
      <c r="O854" s="27">
        <f t="shared" si="158"/>
        <v>0</v>
      </c>
    </row>
    <row r="855" spans="1:15" ht="13.2" x14ac:dyDescent="0.25">
      <c r="A855" s="13" t="s">
        <v>544</v>
      </c>
      <c r="B855" s="17">
        <f t="shared" si="149"/>
        <v>71801</v>
      </c>
      <c r="C855" s="5">
        <f>125</f>
        <v>125</v>
      </c>
      <c r="D855" s="6">
        <f t="shared" si="150"/>
        <v>182941.65999999997</v>
      </c>
      <c r="E855" s="6">
        <f t="shared" si="151"/>
        <v>10.642499611111109</v>
      </c>
      <c r="F855" s="6">
        <f>SUM($D$8:D855)</f>
        <v>103058466.98000042</v>
      </c>
      <c r="G855" s="6">
        <f t="shared" si="152"/>
        <v>100000</v>
      </c>
      <c r="H855" s="23">
        <f t="shared" si="153"/>
        <v>0.5147082999999999</v>
      </c>
      <c r="I855" s="31">
        <f t="shared" si="159"/>
        <v>1.0035686442133334</v>
      </c>
      <c r="J855" s="16">
        <f t="shared" si="154"/>
        <v>858.36877058444986</v>
      </c>
      <c r="K855" s="24" t="s">
        <v>544</v>
      </c>
      <c r="L855" s="25">
        <f t="shared" si="155"/>
        <v>72655</v>
      </c>
      <c r="M855" s="26">
        <f t="shared" si="156"/>
        <v>0</v>
      </c>
      <c r="N855" s="27">
        <f t="shared" si="157"/>
        <v>0</v>
      </c>
      <c r="O855" s="27">
        <f t="shared" si="158"/>
        <v>0</v>
      </c>
    </row>
    <row r="856" spans="1:15" ht="13.2" x14ac:dyDescent="0.25">
      <c r="A856" s="13" t="s">
        <v>545</v>
      </c>
      <c r="B856" s="17">
        <f t="shared" si="149"/>
        <v>71832</v>
      </c>
      <c r="C856" s="5">
        <f>125</f>
        <v>125</v>
      </c>
      <c r="D856" s="6">
        <f t="shared" si="150"/>
        <v>183066.65999999997</v>
      </c>
      <c r="E856" s="6">
        <f t="shared" si="151"/>
        <v>12.167013444444443</v>
      </c>
      <c r="F856" s="6">
        <f>SUM($D$8:D856)</f>
        <v>103241533.64000042</v>
      </c>
      <c r="G856" s="6">
        <f t="shared" si="152"/>
        <v>100000</v>
      </c>
      <c r="H856" s="23">
        <f t="shared" si="153"/>
        <v>0.51533329999999988</v>
      </c>
      <c r="I856" s="31">
        <f t="shared" si="159"/>
        <v>1.0035729775466666</v>
      </c>
      <c r="J856" s="16">
        <f t="shared" si="154"/>
        <v>858.77847967509263</v>
      </c>
      <c r="K856" s="24" t="s">
        <v>545</v>
      </c>
      <c r="L856" s="25">
        <f t="shared" si="155"/>
        <v>72686</v>
      </c>
      <c r="M856" s="26">
        <f t="shared" si="156"/>
        <v>0</v>
      </c>
      <c r="N856" s="27">
        <f t="shared" si="157"/>
        <v>0</v>
      </c>
      <c r="O856" s="27">
        <f t="shared" si="158"/>
        <v>0</v>
      </c>
    </row>
    <row r="857" spans="1:15" ht="13.2" x14ac:dyDescent="0.25">
      <c r="A857" s="13" t="s">
        <v>706</v>
      </c>
      <c r="B857" s="17">
        <f t="shared" si="149"/>
        <v>71863</v>
      </c>
      <c r="C857" s="5">
        <f>125</f>
        <v>125</v>
      </c>
      <c r="D857" s="6">
        <f t="shared" si="150"/>
        <v>183191.65999999997</v>
      </c>
      <c r="E857" s="6">
        <f t="shared" si="151"/>
        <v>13.692568944444442</v>
      </c>
      <c r="F857" s="6">
        <f>SUM($D$8:D857)</f>
        <v>103424725.30000041</v>
      </c>
      <c r="G857" s="6">
        <f t="shared" si="152"/>
        <v>100000</v>
      </c>
      <c r="H857" s="23">
        <f t="shared" si="153"/>
        <v>0.51595829999999987</v>
      </c>
      <c r="I857" s="31">
        <f t="shared" si="159"/>
        <v>1.0035773108799999</v>
      </c>
      <c r="J857" s="16">
        <f t="shared" si="154"/>
        <v>859.18741750386334</v>
      </c>
      <c r="K857" s="24" t="s">
        <v>706</v>
      </c>
      <c r="L857" s="25">
        <f t="shared" si="155"/>
        <v>72717</v>
      </c>
      <c r="M857" s="26">
        <f t="shared" si="156"/>
        <v>0</v>
      </c>
      <c r="N857" s="27">
        <f t="shared" si="157"/>
        <v>0</v>
      </c>
      <c r="O857" s="27">
        <f t="shared" si="158"/>
        <v>0</v>
      </c>
    </row>
    <row r="858" spans="1:15" ht="13.2" x14ac:dyDescent="0.25">
      <c r="A858" s="13" t="s">
        <v>707</v>
      </c>
      <c r="B858" s="17">
        <f t="shared" si="149"/>
        <v>71893</v>
      </c>
      <c r="C858" s="5">
        <f>125</f>
        <v>125</v>
      </c>
      <c r="D858" s="6">
        <f t="shared" si="150"/>
        <v>183316.65999999997</v>
      </c>
      <c r="E858" s="6">
        <f t="shared" si="151"/>
        <v>15.219166111111109</v>
      </c>
      <c r="F858" s="6">
        <f>SUM($D$8:D858)</f>
        <v>103608041.96000041</v>
      </c>
      <c r="G858" s="6">
        <f t="shared" si="152"/>
        <v>100000</v>
      </c>
      <c r="H858" s="23">
        <f t="shared" si="153"/>
        <v>0.51658329999999986</v>
      </c>
      <c r="I858" s="31">
        <f t="shared" si="159"/>
        <v>1.0035816442133334</v>
      </c>
      <c r="J858" s="16">
        <f t="shared" si="154"/>
        <v>859.59558599412571</v>
      </c>
      <c r="K858" s="24" t="s">
        <v>707</v>
      </c>
      <c r="L858" s="25">
        <f t="shared" si="155"/>
        <v>72745</v>
      </c>
      <c r="M858" s="26">
        <f t="shared" si="156"/>
        <v>0</v>
      </c>
      <c r="N858" s="27">
        <f t="shared" si="157"/>
        <v>0</v>
      </c>
      <c r="O858" s="27">
        <f t="shared" si="158"/>
        <v>0</v>
      </c>
    </row>
    <row r="859" spans="1:15" ht="13.2" x14ac:dyDescent="0.25">
      <c r="A859" s="13" t="s">
        <v>708</v>
      </c>
      <c r="B859" s="17">
        <f t="shared" si="149"/>
        <v>71924</v>
      </c>
      <c r="C859" s="5">
        <f>125</f>
        <v>125</v>
      </c>
      <c r="D859" s="6">
        <f t="shared" si="150"/>
        <v>183441.65999999997</v>
      </c>
      <c r="E859" s="6">
        <f t="shared" si="151"/>
        <v>16.746804944444442</v>
      </c>
      <c r="F859" s="6">
        <f>SUM($D$8:D859)</f>
        <v>103791483.62000041</v>
      </c>
      <c r="G859" s="6">
        <f t="shared" si="152"/>
        <v>100000</v>
      </c>
      <c r="H859" s="23">
        <f t="shared" si="153"/>
        <v>0.51720829999999984</v>
      </c>
      <c r="I859" s="31">
        <f t="shared" si="159"/>
        <v>1.0035859775466667</v>
      </c>
      <c r="J859" s="16">
        <f t="shared" si="154"/>
        <v>860.00298706336878</v>
      </c>
      <c r="K859" s="24" t="s">
        <v>708</v>
      </c>
      <c r="L859" s="25">
        <f t="shared" si="155"/>
        <v>72776</v>
      </c>
      <c r="M859" s="26">
        <f t="shared" si="156"/>
        <v>0</v>
      </c>
      <c r="N859" s="27">
        <f t="shared" si="157"/>
        <v>0</v>
      </c>
      <c r="O859" s="27">
        <f t="shared" si="158"/>
        <v>0</v>
      </c>
    </row>
    <row r="860" spans="1:15" ht="13.2" x14ac:dyDescent="0.25">
      <c r="A860" s="13" t="s">
        <v>709</v>
      </c>
      <c r="B860" s="17">
        <f t="shared" si="149"/>
        <v>71954</v>
      </c>
      <c r="C860" s="5">
        <f>125</f>
        <v>125</v>
      </c>
      <c r="D860" s="6">
        <f t="shared" si="150"/>
        <v>183566.65999999997</v>
      </c>
      <c r="E860" s="6">
        <f t="shared" si="151"/>
        <v>18.275485444444442</v>
      </c>
      <c r="F860" s="6">
        <f>SUM($D$8:D860)</f>
        <v>103975050.2800004</v>
      </c>
      <c r="G860" s="6">
        <f t="shared" si="152"/>
        <v>100000</v>
      </c>
      <c r="H860" s="23">
        <f t="shared" si="153"/>
        <v>0.51783329999999983</v>
      </c>
      <c r="I860" s="31">
        <f t="shared" si="159"/>
        <v>1.0035903108799999</v>
      </c>
      <c r="J860" s="16">
        <f t="shared" si="154"/>
        <v>860.40962262323148</v>
      </c>
      <c r="K860" s="24" t="s">
        <v>709</v>
      </c>
      <c r="L860" s="25">
        <f t="shared" si="155"/>
        <v>72806</v>
      </c>
      <c r="M860" s="26">
        <f t="shared" si="156"/>
        <v>0</v>
      </c>
      <c r="N860" s="27">
        <f t="shared" si="157"/>
        <v>0</v>
      </c>
      <c r="O860" s="27">
        <f t="shared" si="158"/>
        <v>0</v>
      </c>
    </row>
    <row r="861" spans="1:15" ht="13.2" x14ac:dyDescent="0.25">
      <c r="A861" s="13" t="s">
        <v>544</v>
      </c>
      <c r="B861" s="17">
        <f t="shared" ref="B861:B924" si="160">DATE(YEAR(B860),MONTH(B860)+1,IF(MONTH(B860)=1,28,30))</f>
        <v>71985</v>
      </c>
      <c r="C861" s="5">
        <f>125</f>
        <v>125</v>
      </c>
      <c r="D861" s="6">
        <f t="shared" ref="D861:D924" si="161">C861+D860+IF(MONTH(B861)=1,ROUND(E860,2),0)</f>
        <v>183709.93999999997</v>
      </c>
      <c r="E861" s="6">
        <f t="shared" ref="E861:E924" si="162">MAX(0,IF(MONTH(B861)=1,0,E860)+(D861-C861)*$C$5*30/360+C861*$C$5*(30-DAY(B861))/360)</f>
        <v>1.5298744999999996</v>
      </c>
      <c r="F861" s="6">
        <f>SUM($D$8:D861)</f>
        <v>104158760.2200004</v>
      </c>
      <c r="G861" s="6">
        <f t="shared" ref="G861:G924" si="163">MAX($C$2-D861,50%*$C$2)</f>
        <v>100000</v>
      </c>
      <c r="H861" s="23">
        <f t="shared" ref="H861:H924" si="164">D861/$C$2-$H$3</f>
        <v>0.51854969999999989</v>
      </c>
      <c r="I861" s="31">
        <f t="shared" si="159"/>
        <v>1.0035952779199999</v>
      </c>
      <c r="J861" s="16">
        <f t="shared" ref="J861:J924" si="165">(200*$M$5*I861)/(G861/750+$H$2*G861*G861/(F861+3*G861))</f>
        <v>860.81607809895809</v>
      </c>
      <c r="K861" s="24" t="s">
        <v>544</v>
      </c>
      <c r="L861" s="25">
        <f t="shared" si="155"/>
        <v>72837</v>
      </c>
      <c r="M861" s="26">
        <f t="shared" si="156"/>
        <v>0</v>
      </c>
      <c r="N861" s="27">
        <f t="shared" si="157"/>
        <v>0</v>
      </c>
      <c r="O861" s="27">
        <f t="shared" si="158"/>
        <v>0</v>
      </c>
    </row>
    <row r="862" spans="1:15" ht="13.2" x14ac:dyDescent="0.25">
      <c r="A862" s="13" t="s">
        <v>545</v>
      </c>
      <c r="B862" s="17">
        <f t="shared" si="160"/>
        <v>72014</v>
      </c>
      <c r="C862" s="5">
        <f>125</f>
        <v>125</v>
      </c>
      <c r="D862" s="6">
        <f t="shared" si="161"/>
        <v>183834.93999999997</v>
      </c>
      <c r="E862" s="6">
        <f t="shared" si="162"/>
        <v>3.0608601111111104</v>
      </c>
      <c r="F862" s="6">
        <f>SUM($D$8:D862)</f>
        <v>104342595.1600004</v>
      </c>
      <c r="G862" s="6">
        <f t="shared" si="163"/>
        <v>100000</v>
      </c>
      <c r="H862" s="23">
        <f t="shared" si="164"/>
        <v>0.51917469999999988</v>
      </c>
      <c r="I862" s="31">
        <f t="shared" si="159"/>
        <v>1.0035996112533334</v>
      </c>
      <c r="J862" s="16">
        <f t="shared" si="165"/>
        <v>861.22122836796257</v>
      </c>
      <c r="K862" s="24" t="s">
        <v>545</v>
      </c>
      <c r="L862" s="25">
        <f t="shared" si="155"/>
        <v>72867</v>
      </c>
      <c r="M862" s="26">
        <f t="shared" si="156"/>
        <v>0</v>
      </c>
      <c r="N862" s="27">
        <f t="shared" si="157"/>
        <v>0</v>
      </c>
      <c r="O862" s="27">
        <f t="shared" si="158"/>
        <v>0</v>
      </c>
    </row>
    <row r="863" spans="1:15" ht="13.2" x14ac:dyDescent="0.25">
      <c r="A863" s="13" t="s">
        <v>544</v>
      </c>
      <c r="B863" s="17">
        <f t="shared" si="160"/>
        <v>72044</v>
      </c>
      <c r="C863" s="5">
        <f>125</f>
        <v>125</v>
      </c>
      <c r="D863" s="6">
        <f t="shared" si="161"/>
        <v>183959.93999999997</v>
      </c>
      <c r="E863" s="6">
        <f t="shared" si="162"/>
        <v>4.5928179444444437</v>
      </c>
      <c r="F863" s="6">
        <f>SUM($D$8:D863)</f>
        <v>104526555.1000004</v>
      </c>
      <c r="G863" s="6">
        <f t="shared" si="163"/>
        <v>100000</v>
      </c>
      <c r="H863" s="23">
        <f t="shared" si="164"/>
        <v>0.51979969999999986</v>
      </c>
      <c r="I863" s="31">
        <f t="shared" si="159"/>
        <v>1.0036039445866667</v>
      </c>
      <c r="J863" s="16">
        <f t="shared" si="165"/>
        <v>861.62561862214852</v>
      </c>
      <c r="K863" s="24" t="s">
        <v>544</v>
      </c>
      <c r="L863" s="25">
        <f t="shared" si="155"/>
        <v>72898</v>
      </c>
      <c r="M863" s="26">
        <f t="shared" si="156"/>
        <v>0</v>
      </c>
      <c r="N863" s="27">
        <f t="shared" si="157"/>
        <v>0</v>
      </c>
      <c r="O863" s="27">
        <f t="shared" si="158"/>
        <v>0</v>
      </c>
    </row>
    <row r="864" spans="1:15" ht="13.2" x14ac:dyDescent="0.25">
      <c r="A864" s="13" t="s">
        <v>545</v>
      </c>
      <c r="B864" s="17">
        <f t="shared" si="160"/>
        <v>72075</v>
      </c>
      <c r="C864" s="5">
        <f>125</f>
        <v>125</v>
      </c>
      <c r="D864" s="6">
        <f t="shared" si="161"/>
        <v>184084.93999999997</v>
      </c>
      <c r="E864" s="6">
        <f t="shared" si="162"/>
        <v>6.1258174444444435</v>
      </c>
      <c r="F864" s="6">
        <f>SUM($D$8:D864)</f>
        <v>104710640.04000039</v>
      </c>
      <c r="G864" s="6">
        <f t="shared" si="163"/>
        <v>100000</v>
      </c>
      <c r="H864" s="23">
        <f t="shared" si="164"/>
        <v>0.52042469999999985</v>
      </c>
      <c r="I864" s="31">
        <f t="shared" si="159"/>
        <v>1.00360827792</v>
      </c>
      <c r="J864" s="16">
        <f t="shared" si="165"/>
        <v>862.02925075093674</v>
      </c>
      <c r="K864" s="24" t="s">
        <v>545</v>
      </c>
      <c r="L864" s="25">
        <f t="shared" si="155"/>
        <v>72929</v>
      </c>
      <c r="M864" s="26">
        <f t="shared" si="156"/>
        <v>0</v>
      </c>
      <c r="N864" s="27">
        <f t="shared" si="157"/>
        <v>0</v>
      </c>
      <c r="O864" s="27">
        <f t="shared" si="158"/>
        <v>0</v>
      </c>
    </row>
    <row r="865" spans="1:15" ht="13.2" x14ac:dyDescent="0.25">
      <c r="A865" s="13" t="s">
        <v>710</v>
      </c>
      <c r="B865" s="17">
        <f t="shared" si="160"/>
        <v>72105</v>
      </c>
      <c r="C865" s="5">
        <f>125</f>
        <v>125</v>
      </c>
      <c r="D865" s="6">
        <f t="shared" si="161"/>
        <v>184209.93999999997</v>
      </c>
      <c r="E865" s="6">
        <f t="shared" si="162"/>
        <v>7.65985861111111</v>
      </c>
      <c r="F865" s="6">
        <f>SUM($D$8:D865)</f>
        <v>104894849.98000039</v>
      </c>
      <c r="G865" s="6">
        <f t="shared" si="163"/>
        <v>100000</v>
      </c>
      <c r="H865" s="23">
        <f t="shared" si="164"/>
        <v>0.52104969999999984</v>
      </c>
      <c r="I865" s="31">
        <f t="shared" si="159"/>
        <v>1.0036126112533332</v>
      </c>
      <c r="J865" s="16">
        <f t="shared" si="165"/>
        <v>862.43212663799545</v>
      </c>
      <c r="K865" s="24" t="s">
        <v>710</v>
      </c>
      <c r="L865" s="25">
        <f t="shared" si="155"/>
        <v>72959</v>
      </c>
      <c r="M865" s="26">
        <f t="shared" si="156"/>
        <v>0</v>
      </c>
      <c r="N865" s="27">
        <f t="shared" si="157"/>
        <v>0</v>
      </c>
      <c r="O865" s="27">
        <f t="shared" si="158"/>
        <v>0</v>
      </c>
    </row>
    <row r="866" spans="1:15" ht="13.2" x14ac:dyDescent="0.25">
      <c r="A866" s="13" t="s">
        <v>711</v>
      </c>
      <c r="B866" s="17">
        <f t="shared" si="160"/>
        <v>72136</v>
      </c>
      <c r="C866" s="5">
        <f>125</f>
        <v>125</v>
      </c>
      <c r="D866" s="6">
        <f t="shared" si="161"/>
        <v>184334.93999999997</v>
      </c>
      <c r="E866" s="6">
        <f t="shared" si="162"/>
        <v>9.1949414444444422</v>
      </c>
      <c r="F866" s="6">
        <f>SUM($D$8:D866)</f>
        <v>105079184.92000039</v>
      </c>
      <c r="G866" s="6">
        <f t="shared" si="163"/>
        <v>100000</v>
      </c>
      <c r="H866" s="23">
        <f t="shared" si="164"/>
        <v>0.52167469999999982</v>
      </c>
      <c r="I866" s="31">
        <f t="shared" si="159"/>
        <v>1.0036169445866667</v>
      </c>
      <c r="J866" s="16">
        <f t="shared" si="165"/>
        <v>862.83424816126058</v>
      </c>
      <c r="K866" s="24" t="s">
        <v>711</v>
      </c>
      <c r="L866" s="25">
        <f t="shared" si="155"/>
        <v>72990</v>
      </c>
      <c r="M866" s="26">
        <f t="shared" si="156"/>
        <v>0</v>
      </c>
      <c r="N866" s="27">
        <f t="shared" si="157"/>
        <v>0</v>
      </c>
      <c r="O866" s="27">
        <f t="shared" si="158"/>
        <v>0</v>
      </c>
    </row>
    <row r="867" spans="1:15" ht="13.2" x14ac:dyDescent="0.25">
      <c r="A867" s="13" t="s">
        <v>712</v>
      </c>
      <c r="B867" s="17">
        <f t="shared" si="160"/>
        <v>72166</v>
      </c>
      <c r="C867" s="5">
        <f>125</f>
        <v>125</v>
      </c>
      <c r="D867" s="6">
        <f t="shared" si="161"/>
        <v>184459.93999999997</v>
      </c>
      <c r="E867" s="6">
        <f t="shared" si="162"/>
        <v>10.731065944444442</v>
      </c>
      <c r="F867" s="6">
        <f>SUM($D$8:D867)</f>
        <v>105263644.86000039</v>
      </c>
      <c r="G867" s="6">
        <f t="shared" si="163"/>
        <v>100000</v>
      </c>
      <c r="H867" s="23">
        <f t="shared" si="164"/>
        <v>0.52229969999999981</v>
      </c>
      <c r="I867" s="31">
        <f t="shared" si="159"/>
        <v>1.00362127792</v>
      </c>
      <c r="J867" s="16">
        <f t="shared" si="165"/>
        <v>863.2356171929556</v>
      </c>
      <c r="K867" s="24" t="s">
        <v>712</v>
      </c>
      <c r="L867" s="25">
        <f t="shared" si="155"/>
        <v>73020</v>
      </c>
      <c r="M867" s="26">
        <f t="shared" si="156"/>
        <v>0</v>
      </c>
      <c r="N867" s="27">
        <f t="shared" si="157"/>
        <v>0</v>
      </c>
      <c r="O867" s="27">
        <f t="shared" si="158"/>
        <v>0</v>
      </c>
    </row>
    <row r="868" spans="1:15" ht="13.2" x14ac:dyDescent="0.25">
      <c r="A868" s="13" t="s">
        <v>713</v>
      </c>
      <c r="B868" s="17">
        <f t="shared" si="160"/>
        <v>72197</v>
      </c>
      <c r="C868" s="5">
        <f>125</f>
        <v>125</v>
      </c>
      <c r="D868" s="6">
        <f t="shared" si="161"/>
        <v>184584.93999999997</v>
      </c>
      <c r="E868" s="6">
        <f t="shared" si="162"/>
        <v>12.268232111111109</v>
      </c>
      <c r="F868" s="6">
        <f>SUM($D$8:D868)</f>
        <v>105448229.80000038</v>
      </c>
      <c r="G868" s="6">
        <f t="shared" si="163"/>
        <v>100000</v>
      </c>
      <c r="H868" s="23">
        <f t="shared" si="164"/>
        <v>0.5229246999999998</v>
      </c>
      <c r="I868" s="31">
        <f t="shared" si="159"/>
        <v>1.0036256112533333</v>
      </c>
      <c r="J868" s="16">
        <f t="shared" si="165"/>
        <v>863.63623559961309</v>
      </c>
      <c r="K868" s="24" t="s">
        <v>713</v>
      </c>
      <c r="L868" s="25">
        <f t="shared" si="155"/>
        <v>73051</v>
      </c>
      <c r="M868" s="26">
        <f t="shared" si="156"/>
        <v>0</v>
      </c>
      <c r="N868" s="27">
        <f t="shared" si="157"/>
        <v>0</v>
      </c>
      <c r="O868" s="27">
        <f t="shared" si="158"/>
        <v>0</v>
      </c>
    </row>
    <row r="869" spans="1:15" ht="13.2" x14ac:dyDescent="0.25">
      <c r="A869" s="13" t="s">
        <v>544</v>
      </c>
      <c r="B869" s="17">
        <f t="shared" si="160"/>
        <v>72228</v>
      </c>
      <c r="C869" s="5">
        <f>125</f>
        <v>125</v>
      </c>
      <c r="D869" s="6">
        <f t="shared" si="161"/>
        <v>184709.93999999997</v>
      </c>
      <c r="E869" s="6">
        <f t="shared" si="162"/>
        <v>13.806439944444442</v>
      </c>
      <c r="F869" s="6">
        <f>SUM($D$8:D869)</f>
        <v>105632939.74000038</v>
      </c>
      <c r="G869" s="6">
        <f t="shared" si="163"/>
        <v>100000</v>
      </c>
      <c r="H869" s="23">
        <f t="shared" si="164"/>
        <v>0.5235496999999999</v>
      </c>
      <c r="I869" s="31">
        <f t="shared" si="159"/>
        <v>1.0036299445866668</v>
      </c>
      <c r="J869" s="16">
        <f t="shared" si="165"/>
        <v>864.03610524209478</v>
      </c>
      <c r="K869" s="24" t="s">
        <v>544</v>
      </c>
      <c r="L869" s="25">
        <f t="shared" si="155"/>
        <v>73082</v>
      </c>
      <c r="M869" s="26">
        <f t="shared" si="156"/>
        <v>0</v>
      </c>
      <c r="N869" s="27">
        <f t="shared" si="157"/>
        <v>0</v>
      </c>
      <c r="O869" s="27">
        <f t="shared" si="158"/>
        <v>0</v>
      </c>
    </row>
    <row r="870" spans="1:15" ht="13.2" x14ac:dyDescent="0.25">
      <c r="A870" s="13" t="s">
        <v>545</v>
      </c>
      <c r="B870" s="17">
        <f t="shared" si="160"/>
        <v>72258</v>
      </c>
      <c r="C870" s="5">
        <f>125</f>
        <v>125</v>
      </c>
      <c r="D870" s="6">
        <f t="shared" si="161"/>
        <v>184834.93999999997</v>
      </c>
      <c r="E870" s="6">
        <f t="shared" si="162"/>
        <v>15.345689444444442</v>
      </c>
      <c r="F870" s="6">
        <f>SUM($D$8:D870)</f>
        <v>105817774.68000038</v>
      </c>
      <c r="G870" s="6">
        <f t="shared" si="163"/>
        <v>100000</v>
      </c>
      <c r="H870" s="23">
        <f t="shared" si="164"/>
        <v>0.52417469999999988</v>
      </c>
      <c r="I870" s="31">
        <f t="shared" si="159"/>
        <v>1.00363427792</v>
      </c>
      <c r="J870" s="16">
        <f t="shared" si="165"/>
        <v>864.43522797561093</v>
      </c>
      <c r="K870" s="24" t="s">
        <v>545</v>
      </c>
      <c r="L870" s="25">
        <f t="shared" si="155"/>
        <v>73110</v>
      </c>
      <c r="M870" s="26">
        <f t="shared" si="156"/>
        <v>0</v>
      </c>
      <c r="N870" s="27">
        <f t="shared" si="157"/>
        <v>0</v>
      </c>
      <c r="O870" s="27">
        <f t="shared" si="158"/>
        <v>0</v>
      </c>
    </row>
    <row r="871" spans="1:15" ht="13.2" x14ac:dyDescent="0.25">
      <c r="A871" s="13" t="s">
        <v>544</v>
      </c>
      <c r="B871" s="17">
        <f t="shared" si="160"/>
        <v>72289</v>
      </c>
      <c r="C871" s="5">
        <f>125</f>
        <v>125</v>
      </c>
      <c r="D871" s="6">
        <f t="shared" si="161"/>
        <v>184959.93999999997</v>
      </c>
      <c r="E871" s="6">
        <f t="shared" si="162"/>
        <v>16.885980611111108</v>
      </c>
      <c r="F871" s="6">
        <f>SUM($D$8:D871)</f>
        <v>106002734.62000038</v>
      </c>
      <c r="G871" s="6">
        <f t="shared" si="163"/>
        <v>100000</v>
      </c>
      <c r="H871" s="23">
        <f t="shared" si="164"/>
        <v>0.52479969999999987</v>
      </c>
      <c r="I871" s="31">
        <f t="shared" si="159"/>
        <v>1.0036386112533333</v>
      </c>
      <c r="J871" s="16">
        <f t="shared" si="165"/>
        <v>864.83360564974134</v>
      </c>
      <c r="K871" s="24" t="s">
        <v>544</v>
      </c>
      <c r="L871" s="25">
        <f t="shared" si="155"/>
        <v>73141</v>
      </c>
      <c r="M871" s="26">
        <f t="shared" si="156"/>
        <v>0</v>
      </c>
      <c r="N871" s="27">
        <f t="shared" si="157"/>
        <v>0</v>
      </c>
      <c r="O871" s="27">
        <f t="shared" si="158"/>
        <v>0</v>
      </c>
    </row>
    <row r="872" spans="1:15" ht="13.2" x14ac:dyDescent="0.25">
      <c r="A872" s="13" t="s">
        <v>545</v>
      </c>
      <c r="B872" s="17">
        <f t="shared" si="160"/>
        <v>72319</v>
      </c>
      <c r="C872" s="5">
        <f>125</f>
        <v>125</v>
      </c>
      <c r="D872" s="6">
        <f t="shared" si="161"/>
        <v>185084.93999999997</v>
      </c>
      <c r="E872" s="6">
        <f t="shared" si="162"/>
        <v>18.42731344444444</v>
      </c>
      <c r="F872" s="6">
        <f>SUM($D$8:D872)</f>
        <v>106187819.56000037</v>
      </c>
      <c r="G872" s="6">
        <f t="shared" si="163"/>
        <v>100000</v>
      </c>
      <c r="H872" s="23">
        <f t="shared" si="164"/>
        <v>0.52542469999999986</v>
      </c>
      <c r="I872" s="31">
        <f t="shared" si="159"/>
        <v>1.0036429445866666</v>
      </c>
      <c r="J872" s="16">
        <f t="shared" si="165"/>
        <v>865.23124010845504</v>
      </c>
      <c r="K872" s="24" t="s">
        <v>545</v>
      </c>
      <c r="L872" s="25">
        <f t="shared" si="155"/>
        <v>73171</v>
      </c>
      <c r="M872" s="26">
        <f t="shared" si="156"/>
        <v>0</v>
      </c>
      <c r="N872" s="27">
        <f t="shared" si="157"/>
        <v>0</v>
      </c>
      <c r="O872" s="27">
        <f t="shared" si="158"/>
        <v>0</v>
      </c>
    </row>
    <row r="873" spans="1:15" ht="13.2" x14ac:dyDescent="0.25">
      <c r="A873" s="13" t="s">
        <v>714</v>
      </c>
      <c r="B873" s="17">
        <f t="shared" si="160"/>
        <v>72350</v>
      </c>
      <c r="C873" s="5">
        <f>125</f>
        <v>125</v>
      </c>
      <c r="D873" s="6">
        <f t="shared" si="161"/>
        <v>185228.36999999997</v>
      </c>
      <c r="E873" s="6">
        <f t="shared" si="162"/>
        <v>1.542528083333333</v>
      </c>
      <c r="F873" s="6">
        <f>SUM($D$8:D873)</f>
        <v>106373047.93000038</v>
      </c>
      <c r="G873" s="6">
        <f t="shared" si="163"/>
        <v>100000</v>
      </c>
      <c r="H873" s="23">
        <f t="shared" si="164"/>
        <v>0.5261418499999998</v>
      </c>
      <c r="I873" s="31">
        <f t="shared" si="159"/>
        <v>1.0036479168266668</v>
      </c>
      <c r="J873" s="16">
        <f t="shared" si="165"/>
        <v>865.62872330831533</v>
      </c>
      <c r="K873" s="24" t="s">
        <v>714</v>
      </c>
      <c r="L873" s="25">
        <f t="shared" si="155"/>
        <v>73202</v>
      </c>
      <c r="M873" s="26">
        <f t="shared" si="156"/>
        <v>0</v>
      </c>
      <c r="N873" s="27">
        <f t="shared" si="157"/>
        <v>0</v>
      </c>
      <c r="O873" s="27">
        <f t="shared" si="158"/>
        <v>0</v>
      </c>
    </row>
    <row r="874" spans="1:15" ht="13.2" x14ac:dyDescent="0.25">
      <c r="A874" s="13" t="s">
        <v>715</v>
      </c>
      <c r="B874" s="17">
        <f t="shared" si="160"/>
        <v>72379</v>
      </c>
      <c r="C874" s="5">
        <f>125</f>
        <v>125</v>
      </c>
      <c r="D874" s="6">
        <f t="shared" si="161"/>
        <v>185353.36999999997</v>
      </c>
      <c r="E874" s="6">
        <f t="shared" si="162"/>
        <v>3.0861672777777773</v>
      </c>
      <c r="F874" s="6">
        <f>SUM($D$8:D874)</f>
        <v>106558401.30000038</v>
      </c>
      <c r="G874" s="6">
        <f t="shared" si="163"/>
        <v>100000</v>
      </c>
      <c r="H874" s="23">
        <f t="shared" si="164"/>
        <v>0.52676684999999979</v>
      </c>
      <c r="I874" s="31">
        <f t="shared" si="159"/>
        <v>1.00365225016</v>
      </c>
      <c r="J874" s="16">
        <f t="shared" si="165"/>
        <v>866.02491596809591</v>
      </c>
      <c r="K874" s="24" t="s">
        <v>715</v>
      </c>
      <c r="L874" s="25">
        <f t="shared" si="155"/>
        <v>73232</v>
      </c>
      <c r="M874" s="26">
        <f t="shared" si="156"/>
        <v>0</v>
      </c>
      <c r="N874" s="27">
        <f t="shared" si="157"/>
        <v>0</v>
      </c>
      <c r="O874" s="27">
        <f t="shared" si="158"/>
        <v>0</v>
      </c>
    </row>
    <row r="875" spans="1:15" ht="13.2" x14ac:dyDescent="0.25">
      <c r="A875" s="13" t="s">
        <v>716</v>
      </c>
      <c r="B875" s="17">
        <f t="shared" si="160"/>
        <v>72409</v>
      </c>
      <c r="C875" s="5">
        <f>125</f>
        <v>125</v>
      </c>
      <c r="D875" s="6">
        <f t="shared" si="161"/>
        <v>185478.36999999997</v>
      </c>
      <c r="E875" s="6">
        <f t="shared" si="162"/>
        <v>4.6307786944444436</v>
      </c>
      <c r="F875" s="6">
        <f>SUM($D$8:D875)</f>
        <v>106743879.67000039</v>
      </c>
      <c r="G875" s="6">
        <f t="shared" si="163"/>
        <v>100000</v>
      </c>
      <c r="H875" s="23">
        <f t="shared" si="164"/>
        <v>0.52739184999999977</v>
      </c>
      <c r="I875" s="31">
        <f t="shared" si="159"/>
        <v>1.0036565834933333</v>
      </c>
      <c r="J875" s="16">
        <f t="shared" si="165"/>
        <v>866.42037071149332</v>
      </c>
      <c r="K875" s="24" t="s">
        <v>716</v>
      </c>
      <c r="L875" s="25">
        <f t="shared" si="155"/>
        <v>73263</v>
      </c>
      <c r="M875" s="26">
        <f t="shared" si="156"/>
        <v>0</v>
      </c>
      <c r="N875" s="27">
        <f t="shared" si="157"/>
        <v>0</v>
      </c>
      <c r="O875" s="27">
        <f t="shared" si="158"/>
        <v>0</v>
      </c>
    </row>
    <row r="876" spans="1:15" ht="13.2" x14ac:dyDescent="0.25">
      <c r="A876" s="13" t="s">
        <v>717</v>
      </c>
      <c r="B876" s="17">
        <f t="shared" si="160"/>
        <v>72440</v>
      </c>
      <c r="C876" s="5">
        <f>125</f>
        <v>125</v>
      </c>
      <c r="D876" s="6">
        <f t="shared" si="161"/>
        <v>185603.36999999997</v>
      </c>
      <c r="E876" s="6">
        <f t="shared" si="162"/>
        <v>6.1764317777777764</v>
      </c>
      <c r="F876" s="6">
        <f>SUM($D$8:D876)</f>
        <v>106929483.04000039</v>
      </c>
      <c r="G876" s="6">
        <f t="shared" si="163"/>
        <v>100000</v>
      </c>
      <c r="H876" s="23">
        <f t="shared" si="164"/>
        <v>0.52801684999999976</v>
      </c>
      <c r="I876" s="31">
        <f t="shared" si="159"/>
        <v>1.0036609168266666</v>
      </c>
      <c r="J876" s="16">
        <f t="shared" si="165"/>
        <v>866.81508936117814</v>
      </c>
      <c r="K876" s="24" t="s">
        <v>717</v>
      </c>
      <c r="L876" s="25">
        <f t="shared" si="155"/>
        <v>73294</v>
      </c>
      <c r="M876" s="26">
        <f t="shared" si="156"/>
        <v>0</v>
      </c>
      <c r="N876" s="27">
        <f t="shared" si="157"/>
        <v>0</v>
      </c>
      <c r="O876" s="27">
        <f t="shared" si="158"/>
        <v>0</v>
      </c>
    </row>
    <row r="877" spans="1:15" ht="13.2" x14ac:dyDescent="0.25">
      <c r="A877" s="13" t="s">
        <v>544</v>
      </c>
      <c r="B877" s="17">
        <f t="shared" si="160"/>
        <v>72470</v>
      </c>
      <c r="C877" s="5">
        <f>125</f>
        <v>125</v>
      </c>
      <c r="D877" s="6">
        <f t="shared" si="161"/>
        <v>185728.36999999997</v>
      </c>
      <c r="E877" s="6">
        <f t="shared" si="162"/>
        <v>7.7231265277777759</v>
      </c>
      <c r="F877" s="6">
        <f>SUM($D$8:D877)</f>
        <v>107115211.4100004</v>
      </c>
      <c r="G877" s="6">
        <f t="shared" si="163"/>
        <v>100000</v>
      </c>
      <c r="H877" s="23">
        <f t="shared" si="164"/>
        <v>0.52864184999999986</v>
      </c>
      <c r="I877" s="31">
        <f t="shared" si="159"/>
        <v>1.0036652501600001</v>
      </c>
      <c r="J877" s="16">
        <f t="shared" si="165"/>
        <v>867.20907373430464</v>
      </c>
      <c r="K877" s="24" t="s">
        <v>544</v>
      </c>
      <c r="L877" s="25">
        <f t="shared" si="155"/>
        <v>73324</v>
      </c>
      <c r="M877" s="26">
        <f t="shared" si="156"/>
        <v>0</v>
      </c>
      <c r="N877" s="27">
        <f t="shared" si="157"/>
        <v>0</v>
      </c>
      <c r="O877" s="27">
        <f t="shared" si="158"/>
        <v>0</v>
      </c>
    </row>
    <row r="878" spans="1:15" ht="13.2" x14ac:dyDescent="0.25">
      <c r="A878" s="13" t="s">
        <v>545</v>
      </c>
      <c r="B878" s="17">
        <f t="shared" si="160"/>
        <v>72501</v>
      </c>
      <c r="C878" s="5">
        <f>125</f>
        <v>125</v>
      </c>
      <c r="D878" s="6">
        <f t="shared" si="161"/>
        <v>185853.36999999997</v>
      </c>
      <c r="E878" s="6">
        <f t="shared" si="162"/>
        <v>9.2708629444444419</v>
      </c>
      <c r="F878" s="6">
        <f>SUM($D$8:D878)</f>
        <v>107301064.7800004</v>
      </c>
      <c r="G878" s="6">
        <f t="shared" si="163"/>
        <v>100000</v>
      </c>
      <c r="H878" s="23">
        <f t="shared" si="164"/>
        <v>0.52926684999999984</v>
      </c>
      <c r="I878" s="31">
        <f t="shared" si="159"/>
        <v>1.0036695834933334</v>
      </c>
      <c r="J878" s="16">
        <f t="shared" si="165"/>
        <v>867.60232564252931</v>
      </c>
      <c r="K878" s="24" t="s">
        <v>545</v>
      </c>
      <c r="L878" s="25">
        <f t="shared" si="155"/>
        <v>73355</v>
      </c>
      <c r="M878" s="26">
        <f t="shared" si="156"/>
        <v>0</v>
      </c>
      <c r="N878" s="27">
        <f t="shared" si="157"/>
        <v>0</v>
      </c>
      <c r="O878" s="27">
        <f t="shared" si="158"/>
        <v>0</v>
      </c>
    </row>
    <row r="879" spans="1:15" ht="13.2" x14ac:dyDescent="0.25">
      <c r="A879" s="13" t="s">
        <v>544</v>
      </c>
      <c r="B879" s="17">
        <f t="shared" si="160"/>
        <v>72531</v>
      </c>
      <c r="C879" s="5">
        <f>125</f>
        <v>125</v>
      </c>
      <c r="D879" s="6">
        <f t="shared" si="161"/>
        <v>185978.36999999997</v>
      </c>
      <c r="E879" s="6">
        <f t="shared" si="162"/>
        <v>10.819641027777775</v>
      </c>
      <c r="F879" s="6">
        <f>SUM($D$8:D879)</f>
        <v>107487043.15000041</v>
      </c>
      <c r="G879" s="6">
        <f t="shared" si="163"/>
        <v>100000</v>
      </c>
      <c r="H879" s="23">
        <f t="shared" si="164"/>
        <v>0.52989184999999983</v>
      </c>
      <c r="I879" s="31">
        <f t="shared" si="159"/>
        <v>1.0036739168266666</v>
      </c>
      <c r="J879" s="16">
        <f t="shared" si="165"/>
        <v>867.99484689203246</v>
      </c>
      <c r="K879" s="24" t="s">
        <v>544</v>
      </c>
      <c r="L879" s="25">
        <f t="shared" si="155"/>
        <v>73385</v>
      </c>
      <c r="M879" s="26">
        <f t="shared" si="156"/>
        <v>0</v>
      </c>
      <c r="N879" s="27">
        <f t="shared" si="157"/>
        <v>0</v>
      </c>
      <c r="O879" s="27">
        <f t="shared" si="158"/>
        <v>0</v>
      </c>
    </row>
    <row r="880" spans="1:15" ht="13.2" x14ac:dyDescent="0.25">
      <c r="A880" s="13" t="s">
        <v>545</v>
      </c>
      <c r="B880" s="17">
        <f t="shared" si="160"/>
        <v>72562</v>
      </c>
      <c r="C880" s="5">
        <f>125</f>
        <v>125</v>
      </c>
      <c r="D880" s="6">
        <f t="shared" si="161"/>
        <v>186103.36999999997</v>
      </c>
      <c r="E880" s="6">
        <f t="shared" si="162"/>
        <v>12.369460777777775</v>
      </c>
      <c r="F880" s="6">
        <f>SUM($D$8:D880)</f>
        <v>107673146.52000041</v>
      </c>
      <c r="G880" s="6">
        <f t="shared" si="163"/>
        <v>100000</v>
      </c>
      <c r="H880" s="23">
        <f t="shared" si="164"/>
        <v>0.53051684999999982</v>
      </c>
      <c r="I880" s="31">
        <f t="shared" si="159"/>
        <v>1.0036782501599999</v>
      </c>
      <c r="J880" s="16">
        <f t="shared" si="165"/>
        <v>868.38663928353617</v>
      </c>
      <c r="K880" s="24" t="s">
        <v>545</v>
      </c>
      <c r="L880" s="25">
        <f t="shared" si="155"/>
        <v>73416</v>
      </c>
      <c r="M880" s="26">
        <f t="shared" si="156"/>
        <v>0</v>
      </c>
      <c r="N880" s="27">
        <f t="shared" si="157"/>
        <v>0</v>
      </c>
      <c r="O880" s="27">
        <f t="shared" si="158"/>
        <v>0</v>
      </c>
    </row>
    <row r="881" spans="1:15" ht="13.2" x14ac:dyDescent="0.25">
      <c r="A881" s="13" t="s">
        <v>718</v>
      </c>
      <c r="B881" s="17">
        <f t="shared" si="160"/>
        <v>72593</v>
      </c>
      <c r="C881" s="5">
        <f>125</f>
        <v>125</v>
      </c>
      <c r="D881" s="6">
        <f t="shared" si="161"/>
        <v>186228.36999999997</v>
      </c>
      <c r="E881" s="6">
        <f t="shared" si="162"/>
        <v>13.920322194444442</v>
      </c>
      <c r="F881" s="6">
        <f>SUM($D$8:D881)</f>
        <v>107859374.89000042</v>
      </c>
      <c r="G881" s="6">
        <f t="shared" si="163"/>
        <v>100000</v>
      </c>
      <c r="H881" s="23">
        <f t="shared" si="164"/>
        <v>0.5311418499999998</v>
      </c>
      <c r="I881" s="31">
        <f t="shared" si="159"/>
        <v>1.0036825834933334</v>
      </c>
      <c r="J881" s="16">
        <f t="shared" si="165"/>
        <v>868.77770461232444</v>
      </c>
      <c r="K881" s="24" t="s">
        <v>718</v>
      </c>
      <c r="L881" s="25">
        <f t="shared" si="155"/>
        <v>73447</v>
      </c>
      <c r="M881" s="26">
        <f t="shared" si="156"/>
        <v>0</v>
      </c>
      <c r="N881" s="27">
        <f t="shared" si="157"/>
        <v>0</v>
      </c>
      <c r="O881" s="27">
        <f t="shared" si="158"/>
        <v>0</v>
      </c>
    </row>
    <row r="882" spans="1:15" ht="13.2" x14ac:dyDescent="0.25">
      <c r="A882" s="13" t="s">
        <v>719</v>
      </c>
      <c r="B882" s="17">
        <f t="shared" si="160"/>
        <v>72623</v>
      </c>
      <c r="C882" s="5">
        <f>125</f>
        <v>125</v>
      </c>
      <c r="D882" s="6">
        <f t="shared" si="161"/>
        <v>186353.36999999997</v>
      </c>
      <c r="E882" s="6">
        <f t="shared" si="162"/>
        <v>15.472225277777774</v>
      </c>
      <c r="F882" s="6">
        <f>SUM($D$8:D882)</f>
        <v>108045728.26000042</v>
      </c>
      <c r="G882" s="6">
        <f t="shared" si="163"/>
        <v>100000</v>
      </c>
      <c r="H882" s="23">
        <f t="shared" si="164"/>
        <v>0.53176684999999979</v>
      </c>
      <c r="I882" s="31">
        <f t="shared" si="159"/>
        <v>1.0036869168266667</v>
      </c>
      <c r="J882" s="16">
        <f t="shared" si="165"/>
        <v>869.16804466826113</v>
      </c>
      <c r="K882" s="24" t="s">
        <v>719</v>
      </c>
      <c r="L882" s="25">
        <f t="shared" si="155"/>
        <v>73475</v>
      </c>
      <c r="M882" s="26">
        <f t="shared" si="156"/>
        <v>0</v>
      </c>
      <c r="N882" s="27">
        <f t="shared" si="157"/>
        <v>0</v>
      </c>
      <c r="O882" s="27">
        <f t="shared" si="158"/>
        <v>0</v>
      </c>
    </row>
    <row r="883" spans="1:15" ht="13.2" x14ac:dyDescent="0.25">
      <c r="A883" s="13" t="s">
        <v>720</v>
      </c>
      <c r="B883" s="17">
        <f t="shared" si="160"/>
        <v>72654</v>
      </c>
      <c r="C883" s="5">
        <f>125</f>
        <v>125</v>
      </c>
      <c r="D883" s="6">
        <f t="shared" si="161"/>
        <v>186478.36999999997</v>
      </c>
      <c r="E883" s="6">
        <f t="shared" si="162"/>
        <v>17.025170027777772</v>
      </c>
      <c r="F883" s="6">
        <f>SUM($D$8:D883)</f>
        <v>108232206.63000043</v>
      </c>
      <c r="G883" s="6">
        <f t="shared" si="163"/>
        <v>100000</v>
      </c>
      <c r="H883" s="23">
        <f t="shared" si="164"/>
        <v>0.53239184999999978</v>
      </c>
      <c r="I883" s="31">
        <f t="shared" si="159"/>
        <v>1.0036912501599999</v>
      </c>
      <c r="J883" s="16">
        <f t="shared" si="165"/>
        <v>869.55766123581088</v>
      </c>
      <c r="K883" s="24" t="s">
        <v>720</v>
      </c>
      <c r="L883" s="25">
        <f t="shared" si="155"/>
        <v>73506</v>
      </c>
      <c r="M883" s="26">
        <f t="shared" si="156"/>
        <v>0</v>
      </c>
      <c r="N883" s="27">
        <f t="shared" si="157"/>
        <v>0</v>
      </c>
      <c r="O883" s="27">
        <f t="shared" si="158"/>
        <v>0</v>
      </c>
    </row>
    <row r="884" spans="1:15" ht="13.2" x14ac:dyDescent="0.25">
      <c r="A884" s="13" t="s">
        <v>721</v>
      </c>
      <c r="B884" s="17">
        <f t="shared" si="160"/>
        <v>72684</v>
      </c>
      <c r="C884" s="5">
        <f>125</f>
        <v>125</v>
      </c>
      <c r="D884" s="6">
        <f t="shared" si="161"/>
        <v>186603.36999999997</v>
      </c>
      <c r="E884" s="6">
        <f t="shared" si="162"/>
        <v>18.57915644444444</v>
      </c>
      <c r="F884" s="6">
        <f>SUM($D$8:D884)</f>
        <v>108418810.00000043</v>
      </c>
      <c r="G884" s="6">
        <f t="shared" si="163"/>
        <v>100000</v>
      </c>
      <c r="H884" s="23">
        <f t="shared" si="164"/>
        <v>0.53301684999999976</v>
      </c>
      <c r="I884" s="31">
        <f t="shared" si="159"/>
        <v>1.0036955834933334</v>
      </c>
      <c r="J884" s="16">
        <f t="shared" si="165"/>
        <v>869.94655609405766</v>
      </c>
      <c r="K884" s="24" t="s">
        <v>721</v>
      </c>
      <c r="L884" s="25">
        <f t="shared" si="155"/>
        <v>73536</v>
      </c>
      <c r="M884" s="26">
        <f t="shared" si="156"/>
        <v>0</v>
      </c>
      <c r="N884" s="27">
        <f t="shared" si="157"/>
        <v>0</v>
      </c>
      <c r="O884" s="27">
        <f t="shared" si="158"/>
        <v>0</v>
      </c>
    </row>
    <row r="885" spans="1:15" ht="13.2" x14ac:dyDescent="0.25">
      <c r="A885" s="13" t="s">
        <v>544</v>
      </c>
      <c r="B885" s="17">
        <f t="shared" si="160"/>
        <v>72715</v>
      </c>
      <c r="C885" s="5">
        <f>125</f>
        <v>125</v>
      </c>
      <c r="D885" s="6">
        <f t="shared" si="161"/>
        <v>186746.94999999995</v>
      </c>
      <c r="E885" s="6">
        <f t="shared" si="162"/>
        <v>1.5551829166666664</v>
      </c>
      <c r="F885" s="6">
        <f>SUM($D$8:D885)</f>
        <v>108605556.95000044</v>
      </c>
      <c r="G885" s="6">
        <f t="shared" si="163"/>
        <v>100000</v>
      </c>
      <c r="H885" s="23">
        <f t="shared" si="164"/>
        <v>0.5337347499999997</v>
      </c>
      <c r="I885" s="31">
        <f t="shared" si="159"/>
        <v>1.0037005609333334</v>
      </c>
      <c r="J885" s="16">
        <f t="shared" si="165"/>
        <v>870.33532774072842</v>
      </c>
      <c r="K885" s="24" t="s">
        <v>544</v>
      </c>
      <c r="L885" s="25">
        <f t="shared" si="155"/>
        <v>73567</v>
      </c>
      <c r="M885" s="26">
        <f t="shared" si="156"/>
        <v>0</v>
      </c>
      <c r="N885" s="27">
        <f t="shared" si="157"/>
        <v>0</v>
      </c>
      <c r="O885" s="27">
        <f t="shared" si="158"/>
        <v>0</v>
      </c>
    </row>
    <row r="886" spans="1:15" ht="13.2" x14ac:dyDescent="0.25">
      <c r="A886" s="13" t="s">
        <v>545</v>
      </c>
      <c r="B886" s="17">
        <f t="shared" si="160"/>
        <v>72744</v>
      </c>
      <c r="C886" s="5">
        <f>125</f>
        <v>125</v>
      </c>
      <c r="D886" s="6">
        <f t="shared" si="161"/>
        <v>186871.94999999995</v>
      </c>
      <c r="E886" s="6">
        <f t="shared" si="162"/>
        <v>3.1114769444444437</v>
      </c>
      <c r="F886" s="6">
        <f>SUM($D$8:D886)</f>
        <v>108792428.90000044</v>
      </c>
      <c r="G886" s="6">
        <f t="shared" si="163"/>
        <v>100000</v>
      </c>
      <c r="H886" s="23">
        <f t="shared" si="164"/>
        <v>0.5343597499999998</v>
      </c>
      <c r="I886" s="31">
        <f t="shared" si="159"/>
        <v>1.0037048942666666</v>
      </c>
      <c r="J886" s="16">
        <f t="shared" si="165"/>
        <v>870.72282275047507</v>
      </c>
      <c r="K886" s="24" t="s">
        <v>545</v>
      </c>
      <c r="L886" s="25">
        <f t="shared" si="155"/>
        <v>73597</v>
      </c>
      <c r="M886" s="26">
        <f t="shared" si="156"/>
        <v>0</v>
      </c>
      <c r="N886" s="27">
        <f t="shared" si="157"/>
        <v>0</v>
      </c>
      <c r="O886" s="27">
        <f t="shared" si="158"/>
        <v>0</v>
      </c>
    </row>
    <row r="887" spans="1:15" ht="13.2" x14ac:dyDescent="0.25">
      <c r="A887" s="13" t="s">
        <v>544</v>
      </c>
      <c r="B887" s="17">
        <f t="shared" si="160"/>
        <v>72774</v>
      </c>
      <c r="C887" s="5">
        <f>125</f>
        <v>125</v>
      </c>
      <c r="D887" s="6">
        <f t="shared" si="161"/>
        <v>186996.94999999995</v>
      </c>
      <c r="E887" s="6">
        <f t="shared" si="162"/>
        <v>4.6687431944444437</v>
      </c>
      <c r="F887" s="6">
        <f>SUM($D$8:D887)</f>
        <v>108979425.85000044</v>
      </c>
      <c r="G887" s="6">
        <f t="shared" si="163"/>
        <v>100000</v>
      </c>
      <c r="H887" s="23">
        <f t="shared" si="164"/>
        <v>0.53498474999999979</v>
      </c>
      <c r="I887" s="31">
        <f t="shared" si="159"/>
        <v>1.0037092275999999</v>
      </c>
      <c r="J887" s="16">
        <f t="shared" si="165"/>
        <v>871.10960116249237</v>
      </c>
      <c r="K887" s="24" t="s">
        <v>544</v>
      </c>
      <c r="L887" s="25">
        <f t="shared" si="155"/>
        <v>73628</v>
      </c>
      <c r="M887" s="26">
        <f t="shared" si="156"/>
        <v>0</v>
      </c>
      <c r="N887" s="27">
        <f t="shared" si="157"/>
        <v>0</v>
      </c>
      <c r="O887" s="27">
        <f t="shared" si="158"/>
        <v>0</v>
      </c>
    </row>
    <row r="888" spans="1:15" ht="13.2" x14ac:dyDescent="0.25">
      <c r="A888" s="13" t="s">
        <v>545</v>
      </c>
      <c r="B888" s="17">
        <f t="shared" si="160"/>
        <v>72805</v>
      </c>
      <c r="C888" s="5">
        <f>125</f>
        <v>125</v>
      </c>
      <c r="D888" s="6">
        <f t="shared" si="161"/>
        <v>187121.94999999995</v>
      </c>
      <c r="E888" s="6">
        <f t="shared" si="162"/>
        <v>6.22705111111111</v>
      </c>
      <c r="F888" s="6">
        <f>SUM($D$8:D888)</f>
        <v>109166547.80000044</v>
      </c>
      <c r="G888" s="6">
        <f t="shared" si="163"/>
        <v>100000</v>
      </c>
      <c r="H888" s="23">
        <f t="shared" si="164"/>
        <v>0.53560974999999977</v>
      </c>
      <c r="I888" s="31">
        <f t="shared" si="159"/>
        <v>1.0037135609333334</v>
      </c>
      <c r="J888" s="16">
        <f t="shared" si="165"/>
        <v>871.49566473544087</v>
      </c>
      <c r="K888" s="24" t="s">
        <v>545</v>
      </c>
      <c r="L888" s="25">
        <f t="shared" si="155"/>
        <v>73659</v>
      </c>
      <c r="M888" s="26">
        <f t="shared" si="156"/>
        <v>0</v>
      </c>
      <c r="N888" s="27">
        <f t="shared" si="157"/>
        <v>0</v>
      </c>
      <c r="O888" s="27">
        <f t="shared" si="158"/>
        <v>0</v>
      </c>
    </row>
    <row r="889" spans="1:15" ht="13.2" x14ac:dyDescent="0.25">
      <c r="A889" s="13" t="s">
        <v>722</v>
      </c>
      <c r="B889" s="17">
        <f t="shared" si="160"/>
        <v>72835</v>
      </c>
      <c r="C889" s="5">
        <f>125</f>
        <v>125</v>
      </c>
      <c r="D889" s="6">
        <f t="shared" si="161"/>
        <v>187246.94999999995</v>
      </c>
      <c r="E889" s="6">
        <f t="shared" si="162"/>
        <v>7.7864006944444428</v>
      </c>
      <c r="F889" s="6">
        <f>SUM($D$8:D889)</f>
        <v>109353794.75000045</v>
      </c>
      <c r="G889" s="6">
        <f t="shared" si="163"/>
        <v>100000</v>
      </c>
      <c r="H889" s="23">
        <f t="shared" si="164"/>
        <v>0.53623474999999976</v>
      </c>
      <c r="I889" s="31">
        <f t="shared" si="159"/>
        <v>1.0037178942666667</v>
      </c>
      <c r="J889" s="16">
        <f t="shared" si="165"/>
        <v>871.88101522269119</v>
      </c>
      <c r="K889" s="24" t="s">
        <v>722</v>
      </c>
      <c r="L889" s="25">
        <f t="shared" si="155"/>
        <v>73689</v>
      </c>
      <c r="M889" s="26">
        <f t="shared" si="156"/>
        <v>0</v>
      </c>
      <c r="N889" s="27">
        <f t="shared" si="157"/>
        <v>0</v>
      </c>
      <c r="O889" s="27">
        <f t="shared" si="158"/>
        <v>0</v>
      </c>
    </row>
    <row r="890" spans="1:15" ht="13.2" x14ac:dyDescent="0.25">
      <c r="A890" s="13" t="s">
        <v>723</v>
      </c>
      <c r="B890" s="17">
        <f t="shared" si="160"/>
        <v>72866</v>
      </c>
      <c r="C890" s="5">
        <f>125</f>
        <v>125</v>
      </c>
      <c r="D890" s="6">
        <f t="shared" si="161"/>
        <v>187371.94999999995</v>
      </c>
      <c r="E890" s="6">
        <f t="shared" si="162"/>
        <v>9.3467919444444423</v>
      </c>
      <c r="F890" s="6">
        <f>SUM($D$8:D890)</f>
        <v>109541166.70000045</v>
      </c>
      <c r="G890" s="6">
        <f t="shared" si="163"/>
        <v>100000</v>
      </c>
      <c r="H890" s="23">
        <f t="shared" si="164"/>
        <v>0.53685974999999975</v>
      </c>
      <c r="I890" s="31">
        <f t="shared" si="159"/>
        <v>1.0037222276</v>
      </c>
      <c r="J890" s="16">
        <f t="shared" si="165"/>
        <v>872.26565437234126</v>
      </c>
      <c r="K890" s="24" t="s">
        <v>723</v>
      </c>
      <c r="L890" s="25">
        <f t="shared" si="155"/>
        <v>73720</v>
      </c>
      <c r="M890" s="26">
        <f t="shared" si="156"/>
        <v>0</v>
      </c>
      <c r="N890" s="27">
        <f t="shared" si="157"/>
        <v>0</v>
      </c>
      <c r="O890" s="27">
        <f t="shared" si="158"/>
        <v>0</v>
      </c>
    </row>
    <row r="891" spans="1:15" ht="13.2" x14ac:dyDescent="0.25">
      <c r="A891" s="13" t="s">
        <v>724</v>
      </c>
      <c r="B891" s="17">
        <f t="shared" si="160"/>
        <v>72896</v>
      </c>
      <c r="C891" s="5">
        <f>125</f>
        <v>125</v>
      </c>
      <c r="D891" s="6">
        <f t="shared" si="161"/>
        <v>187496.94999999995</v>
      </c>
      <c r="E891" s="6">
        <f t="shared" si="162"/>
        <v>10.908224861111108</v>
      </c>
      <c r="F891" s="6">
        <f>SUM($D$8:D891)</f>
        <v>109728663.65000045</v>
      </c>
      <c r="G891" s="6">
        <f t="shared" si="163"/>
        <v>100000</v>
      </c>
      <c r="H891" s="23">
        <f t="shared" si="164"/>
        <v>0.53748474999999973</v>
      </c>
      <c r="I891" s="31">
        <f t="shared" si="159"/>
        <v>1.0037265609333332</v>
      </c>
      <c r="J891" s="16">
        <f t="shared" si="165"/>
        <v>872.64958392723543</v>
      </c>
      <c r="K891" s="24" t="s">
        <v>724</v>
      </c>
      <c r="L891" s="25">
        <f t="shared" si="155"/>
        <v>73750</v>
      </c>
      <c r="M891" s="26">
        <f t="shared" si="156"/>
        <v>0</v>
      </c>
      <c r="N891" s="27">
        <f t="shared" si="157"/>
        <v>0</v>
      </c>
      <c r="O891" s="27">
        <f t="shared" si="158"/>
        <v>0</v>
      </c>
    </row>
    <row r="892" spans="1:15" ht="13.2" x14ac:dyDescent="0.25">
      <c r="A892" s="13" t="s">
        <v>725</v>
      </c>
      <c r="B892" s="17">
        <f t="shared" si="160"/>
        <v>72927</v>
      </c>
      <c r="C892" s="5">
        <f>125</f>
        <v>125</v>
      </c>
      <c r="D892" s="6">
        <f t="shared" si="161"/>
        <v>187621.94999999995</v>
      </c>
      <c r="E892" s="6">
        <f t="shared" si="162"/>
        <v>12.470699444444442</v>
      </c>
      <c r="F892" s="6">
        <f>SUM($D$8:D892)</f>
        <v>109916285.60000046</v>
      </c>
      <c r="G892" s="6">
        <f t="shared" si="163"/>
        <v>100000</v>
      </c>
      <c r="H892" s="23">
        <f t="shared" si="164"/>
        <v>0.53810974999999972</v>
      </c>
      <c r="I892" s="31">
        <f t="shared" si="159"/>
        <v>1.0037308942666667</v>
      </c>
      <c r="J892" s="16">
        <f t="shared" si="165"/>
        <v>873.03280562498298</v>
      </c>
      <c r="K892" s="24" t="s">
        <v>725</v>
      </c>
      <c r="L892" s="25">
        <f t="shared" si="155"/>
        <v>73781</v>
      </c>
      <c r="M892" s="26">
        <f t="shared" si="156"/>
        <v>0</v>
      </c>
      <c r="N892" s="27">
        <f t="shared" si="157"/>
        <v>0</v>
      </c>
      <c r="O892" s="27">
        <f t="shared" si="158"/>
        <v>0</v>
      </c>
    </row>
    <row r="893" spans="1:15" ht="13.2" x14ac:dyDescent="0.25">
      <c r="A893" s="13" t="s">
        <v>544</v>
      </c>
      <c r="B893" s="17">
        <f t="shared" si="160"/>
        <v>72958</v>
      </c>
      <c r="C893" s="5">
        <f>125</f>
        <v>125</v>
      </c>
      <c r="D893" s="6">
        <f t="shared" si="161"/>
        <v>187746.94999999995</v>
      </c>
      <c r="E893" s="6">
        <f t="shared" si="162"/>
        <v>14.034215694444441</v>
      </c>
      <c r="F893" s="6">
        <f>SUM($D$8:D893)</f>
        <v>110104032.55000046</v>
      </c>
      <c r="G893" s="6">
        <f t="shared" si="163"/>
        <v>100000</v>
      </c>
      <c r="H893" s="23">
        <f t="shared" si="164"/>
        <v>0.53873474999999971</v>
      </c>
      <c r="I893" s="31">
        <f t="shared" si="159"/>
        <v>1.0037352276</v>
      </c>
      <c r="J893" s="16">
        <f t="shared" si="165"/>
        <v>873.41532119797694</v>
      </c>
      <c r="K893" s="24" t="s">
        <v>544</v>
      </c>
      <c r="L893" s="25">
        <f t="shared" si="155"/>
        <v>73812</v>
      </c>
      <c r="M893" s="26">
        <f t="shared" si="156"/>
        <v>0</v>
      </c>
      <c r="N893" s="27">
        <f t="shared" si="157"/>
        <v>0</v>
      </c>
      <c r="O893" s="27">
        <f t="shared" si="158"/>
        <v>0</v>
      </c>
    </row>
    <row r="894" spans="1:15" ht="13.2" x14ac:dyDescent="0.25">
      <c r="A894" s="13" t="s">
        <v>545</v>
      </c>
      <c r="B894" s="17">
        <f t="shared" si="160"/>
        <v>72988</v>
      </c>
      <c r="C894" s="5">
        <f>125</f>
        <v>125</v>
      </c>
      <c r="D894" s="6">
        <f t="shared" si="161"/>
        <v>187871.94999999995</v>
      </c>
      <c r="E894" s="6">
        <f t="shared" si="162"/>
        <v>15.598773611111108</v>
      </c>
      <c r="F894" s="6">
        <f>SUM($D$8:D894)</f>
        <v>110291904.50000046</v>
      </c>
      <c r="G894" s="6">
        <f t="shared" si="163"/>
        <v>100000</v>
      </c>
      <c r="H894" s="23">
        <f t="shared" si="164"/>
        <v>0.53935974999999969</v>
      </c>
      <c r="I894" s="31">
        <f t="shared" si="159"/>
        <v>1.0037395609333333</v>
      </c>
      <c r="J894" s="16">
        <f t="shared" si="165"/>
        <v>873.79713237341161</v>
      </c>
      <c r="K894" s="24" t="s">
        <v>545</v>
      </c>
      <c r="L894" s="25">
        <f t="shared" si="155"/>
        <v>73840</v>
      </c>
      <c r="M894" s="26">
        <f t="shared" si="156"/>
        <v>0</v>
      </c>
      <c r="N894" s="27">
        <f t="shared" si="157"/>
        <v>0</v>
      </c>
      <c r="O894" s="27">
        <f t="shared" si="158"/>
        <v>0</v>
      </c>
    </row>
    <row r="895" spans="1:15" ht="13.2" x14ac:dyDescent="0.25">
      <c r="A895" s="13" t="s">
        <v>544</v>
      </c>
      <c r="B895" s="17">
        <f t="shared" si="160"/>
        <v>73019</v>
      </c>
      <c r="C895" s="5">
        <f>125</f>
        <v>125</v>
      </c>
      <c r="D895" s="6">
        <f t="shared" si="161"/>
        <v>187996.94999999995</v>
      </c>
      <c r="E895" s="6">
        <f t="shared" si="162"/>
        <v>17.16437319444444</v>
      </c>
      <c r="F895" s="6">
        <f>SUM($D$8:D895)</f>
        <v>110479901.45000046</v>
      </c>
      <c r="G895" s="6">
        <f t="shared" si="163"/>
        <v>100000</v>
      </c>
      <c r="H895" s="23">
        <f t="shared" si="164"/>
        <v>0.53998474999999979</v>
      </c>
      <c r="I895" s="31">
        <f t="shared" si="159"/>
        <v>1.0037438942666665</v>
      </c>
      <c r="J895" s="16">
        <f t="shared" si="165"/>
        <v>874.17824087330166</v>
      </c>
      <c r="K895" s="24" t="s">
        <v>544</v>
      </c>
      <c r="L895" s="25">
        <f t="shared" si="155"/>
        <v>73871</v>
      </c>
      <c r="M895" s="26">
        <f t="shared" si="156"/>
        <v>0</v>
      </c>
      <c r="N895" s="27">
        <f t="shared" si="157"/>
        <v>0</v>
      </c>
      <c r="O895" s="27">
        <f t="shared" si="158"/>
        <v>0</v>
      </c>
    </row>
    <row r="896" spans="1:15" ht="13.2" x14ac:dyDescent="0.25">
      <c r="A896" s="13" t="s">
        <v>545</v>
      </c>
      <c r="B896" s="17">
        <f t="shared" si="160"/>
        <v>73049</v>
      </c>
      <c r="C896" s="5">
        <f>125</f>
        <v>125</v>
      </c>
      <c r="D896" s="6">
        <f t="shared" si="161"/>
        <v>188121.94999999995</v>
      </c>
      <c r="E896" s="6">
        <f t="shared" si="162"/>
        <v>18.73101444444444</v>
      </c>
      <c r="F896" s="6">
        <f>SUM($D$8:D896)</f>
        <v>110668023.40000047</v>
      </c>
      <c r="G896" s="6">
        <f t="shared" si="163"/>
        <v>100000</v>
      </c>
      <c r="H896" s="23">
        <f t="shared" si="164"/>
        <v>0.54060974999999978</v>
      </c>
      <c r="I896" s="31">
        <f t="shared" si="159"/>
        <v>1.0037482276</v>
      </c>
      <c r="J896" s="16">
        <f t="shared" si="165"/>
        <v>874.55864841450057</v>
      </c>
      <c r="K896" s="24" t="s">
        <v>545</v>
      </c>
      <c r="L896" s="25">
        <f t="shared" si="155"/>
        <v>73901</v>
      </c>
      <c r="M896" s="26">
        <f t="shared" si="156"/>
        <v>0</v>
      </c>
      <c r="N896" s="27">
        <f t="shared" si="157"/>
        <v>0</v>
      </c>
      <c r="O896" s="27">
        <f t="shared" si="158"/>
        <v>0</v>
      </c>
    </row>
    <row r="897" spans="1:15" ht="13.2" x14ac:dyDescent="0.25">
      <c r="A897" s="13" t="s">
        <v>726</v>
      </c>
      <c r="B897" s="17">
        <f t="shared" si="160"/>
        <v>73080</v>
      </c>
      <c r="C897" s="5">
        <f>125</f>
        <v>125</v>
      </c>
      <c r="D897" s="6">
        <f t="shared" si="161"/>
        <v>188265.67999999996</v>
      </c>
      <c r="E897" s="6">
        <f t="shared" si="162"/>
        <v>1.5678389999999998</v>
      </c>
      <c r="F897" s="6">
        <f>SUM($D$8:D897)</f>
        <v>110856289.08000048</v>
      </c>
      <c r="G897" s="6">
        <f t="shared" si="163"/>
        <v>100000</v>
      </c>
      <c r="H897" s="23">
        <f t="shared" si="164"/>
        <v>0.54132839999999982</v>
      </c>
      <c r="I897" s="31">
        <f t="shared" si="159"/>
        <v>1.00375321024</v>
      </c>
      <c r="J897" s="16">
        <f t="shared" si="165"/>
        <v>874.93896004504018</v>
      </c>
      <c r="K897" s="24" t="s">
        <v>726</v>
      </c>
      <c r="L897" s="25">
        <f t="shared" si="155"/>
        <v>73932</v>
      </c>
      <c r="M897" s="26">
        <f t="shared" si="156"/>
        <v>0</v>
      </c>
      <c r="N897" s="27">
        <f t="shared" si="157"/>
        <v>0</v>
      </c>
      <c r="O897" s="27">
        <f t="shared" si="158"/>
        <v>0</v>
      </c>
    </row>
    <row r="898" spans="1:15" ht="13.2" x14ac:dyDescent="0.25">
      <c r="A898" s="13" t="s">
        <v>727</v>
      </c>
      <c r="B898" s="17">
        <f t="shared" si="160"/>
        <v>73109</v>
      </c>
      <c r="C898" s="5">
        <f>125</f>
        <v>125</v>
      </c>
      <c r="D898" s="6">
        <f t="shared" si="161"/>
        <v>188390.67999999996</v>
      </c>
      <c r="E898" s="6">
        <f t="shared" si="162"/>
        <v>3.1367891111111104</v>
      </c>
      <c r="F898" s="6">
        <f>SUM($D$8:D898)</f>
        <v>111044679.76000048</v>
      </c>
      <c r="G898" s="6">
        <f t="shared" si="163"/>
        <v>100000</v>
      </c>
      <c r="H898" s="23">
        <f t="shared" si="164"/>
        <v>0.54195339999999981</v>
      </c>
      <c r="I898" s="31">
        <f t="shared" si="159"/>
        <v>1.0037575435733332</v>
      </c>
      <c r="J898" s="16">
        <f t="shared" si="165"/>
        <v>875.3180082100838</v>
      </c>
      <c r="K898" s="24" t="s">
        <v>727</v>
      </c>
      <c r="L898" s="25">
        <f t="shared" si="155"/>
        <v>73962</v>
      </c>
      <c r="M898" s="26">
        <f t="shared" si="156"/>
        <v>0</v>
      </c>
      <c r="N898" s="27">
        <f t="shared" si="157"/>
        <v>0</v>
      </c>
      <c r="O898" s="27">
        <f t="shared" si="158"/>
        <v>0</v>
      </c>
    </row>
    <row r="899" spans="1:15" ht="13.2" x14ac:dyDescent="0.25">
      <c r="A899" s="13" t="s">
        <v>728</v>
      </c>
      <c r="B899" s="17">
        <f t="shared" si="160"/>
        <v>73139</v>
      </c>
      <c r="C899" s="5">
        <f>125</f>
        <v>125</v>
      </c>
      <c r="D899" s="6">
        <f t="shared" si="161"/>
        <v>188515.67999999996</v>
      </c>
      <c r="E899" s="6">
        <f t="shared" si="162"/>
        <v>4.7067114444444433</v>
      </c>
      <c r="F899" s="6">
        <f>SUM($D$8:D899)</f>
        <v>111233195.44000049</v>
      </c>
      <c r="G899" s="6">
        <f t="shared" si="163"/>
        <v>100000</v>
      </c>
      <c r="H899" s="23">
        <f t="shared" si="164"/>
        <v>0.54257839999999979</v>
      </c>
      <c r="I899" s="31">
        <f t="shared" si="159"/>
        <v>1.0037618769066667</v>
      </c>
      <c r="J899" s="16">
        <f t="shared" si="165"/>
        <v>875.6963603482443</v>
      </c>
      <c r="K899" s="24" t="s">
        <v>728</v>
      </c>
      <c r="L899" s="25">
        <f t="shared" si="155"/>
        <v>73993</v>
      </c>
      <c r="M899" s="26">
        <f t="shared" si="156"/>
        <v>0</v>
      </c>
      <c r="N899" s="27">
        <f t="shared" si="157"/>
        <v>0</v>
      </c>
      <c r="O899" s="27">
        <f t="shared" si="158"/>
        <v>0</v>
      </c>
    </row>
    <row r="900" spans="1:15" ht="13.2" x14ac:dyDescent="0.25">
      <c r="A900" s="13" t="s">
        <v>729</v>
      </c>
      <c r="B900" s="17">
        <f t="shared" si="160"/>
        <v>73170</v>
      </c>
      <c r="C900" s="5">
        <f>125</f>
        <v>125</v>
      </c>
      <c r="D900" s="6">
        <f t="shared" si="161"/>
        <v>188640.67999999996</v>
      </c>
      <c r="E900" s="6">
        <f t="shared" si="162"/>
        <v>6.2776754444444434</v>
      </c>
      <c r="F900" s="6">
        <f>SUM($D$8:D900)</f>
        <v>111421836.1200005</v>
      </c>
      <c r="G900" s="6">
        <f t="shared" si="163"/>
        <v>100000</v>
      </c>
      <c r="H900" s="23">
        <f t="shared" si="164"/>
        <v>0.54320339999999978</v>
      </c>
      <c r="I900" s="31">
        <f t="shared" si="159"/>
        <v>1.00376621024</v>
      </c>
      <c r="J900" s="16">
        <f t="shared" si="165"/>
        <v>876.07401815678793</v>
      </c>
      <c r="K900" s="24" t="s">
        <v>729</v>
      </c>
      <c r="L900" s="25">
        <f t="shared" si="155"/>
        <v>74024</v>
      </c>
      <c r="M900" s="26">
        <f t="shared" si="156"/>
        <v>0</v>
      </c>
      <c r="N900" s="27">
        <f t="shared" si="157"/>
        <v>0</v>
      </c>
      <c r="O900" s="27">
        <f t="shared" si="158"/>
        <v>0</v>
      </c>
    </row>
    <row r="901" spans="1:15" ht="13.2" x14ac:dyDescent="0.25">
      <c r="A901" s="13" t="s">
        <v>544</v>
      </c>
      <c r="B901" s="17">
        <f t="shared" si="160"/>
        <v>73200</v>
      </c>
      <c r="C901" s="5">
        <f>125</f>
        <v>125</v>
      </c>
      <c r="D901" s="6">
        <f t="shared" si="161"/>
        <v>188765.67999999996</v>
      </c>
      <c r="E901" s="6">
        <f t="shared" si="162"/>
        <v>7.84968111111111</v>
      </c>
      <c r="F901" s="6">
        <f>SUM($D$8:D901)</f>
        <v>111610601.8000005</v>
      </c>
      <c r="G901" s="6">
        <f t="shared" si="163"/>
        <v>100000</v>
      </c>
      <c r="H901" s="23">
        <f t="shared" si="164"/>
        <v>0.54382839999999977</v>
      </c>
      <c r="I901" s="31">
        <f t="shared" si="159"/>
        <v>1.0037705435733333</v>
      </c>
      <c r="J901" s="16">
        <f t="shared" si="165"/>
        <v>876.45098332790496</v>
      </c>
      <c r="K901" s="24" t="s">
        <v>544</v>
      </c>
      <c r="L901" s="25">
        <f t="shared" si="155"/>
        <v>74054</v>
      </c>
      <c r="M901" s="26">
        <f t="shared" si="156"/>
        <v>0</v>
      </c>
      <c r="N901" s="27">
        <f t="shared" si="157"/>
        <v>0</v>
      </c>
      <c r="O901" s="27">
        <f t="shared" si="158"/>
        <v>0</v>
      </c>
    </row>
    <row r="902" spans="1:15" ht="13.2" x14ac:dyDescent="0.25">
      <c r="A902" s="13" t="s">
        <v>545</v>
      </c>
      <c r="B902" s="17">
        <f t="shared" si="160"/>
        <v>73231</v>
      </c>
      <c r="C902" s="5">
        <f>125</f>
        <v>125</v>
      </c>
      <c r="D902" s="6">
        <f t="shared" si="161"/>
        <v>188890.67999999996</v>
      </c>
      <c r="E902" s="6">
        <f t="shared" si="162"/>
        <v>9.4227284444444432</v>
      </c>
      <c r="F902" s="6">
        <f>SUM($D$8:D902)</f>
        <v>111799492.48000051</v>
      </c>
      <c r="G902" s="6">
        <f t="shared" si="163"/>
        <v>100000</v>
      </c>
      <c r="H902" s="23">
        <f t="shared" si="164"/>
        <v>0.54445339999999975</v>
      </c>
      <c r="I902" s="31">
        <f t="shared" si="159"/>
        <v>1.0037748769066666</v>
      </c>
      <c r="J902" s="16">
        <f t="shared" si="165"/>
        <v>876.82725754872808</v>
      </c>
      <c r="K902" s="24" t="s">
        <v>545</v>
      </c>
      <c r="L902" s="25">
        <f t="shared" si="155"/>
        <v>74085</v>
      </c>
      <c r="M902" s="26">
        <f t="shared" si="156"/>
        <v>0</v>
      </c>
      <c r="N902" s="27">
        <f t="shared" si="157"/>
        <v>0</v>
      </c>
      <c r="O902" s="27">
        <f t="shared" si="158"/>
        <v>0</v>
      </c>
    </row>
    <row r="903" spans="1:15" ht="13.2" x14ac:dyDescent="0.25">
      <c r="A903" s="13" t="s">
        <v>544</v>
      </c>
      <c r="B903" s="17">
        <f t="shared" si="160"/>
        <v>73261</v>
      </c>
      <c r="C903" s="5">
        <f>125</f>
        <v>125</v>
      </c>
      <c r="D903" s="6">
        <f t="shared" si="161"/>
        <v>189015.67999999996</v>
      </c>
      <c r="E903" s="6">
        <f t="shared" si="162"/>
        <v>10.996817444444442</v>
      </c>
      <c r="F903" s="6">
        <f>SUM($D$8:D903)</f>
        <v>111988508.16000052</v>
      </c>
      <c r="G903" s="6">
        <f t="shared" si="163"/>
        <v>100000</v>
      </c>
      <c r="H903" s="23">
        <f t="shared" si="164"/>
        <v>0.54507839999999985</v>
      </c>
      <c r="I903" s="31">
        <f t="shared" si="159"/>
        <v>1.0037792102400001</v>
      </c>
      <c r="J903" s="16">
        <f t="shared" si="165"/>
        <v>877.20284250134978</v>
      </c>
      <c r="K903" s="24" t="s">
        <v>544</v>
      </c>
      <c r="L903" s="25">
        <f t="shared" si="155"/>
        <v>74115</v>
      </c>
      <c r="M903" s="26">
        <f t="shared" si="156"/>
        <v>0</v>
      </c>
      <c r="N903" s="27">
        <f t="shared" si="157"/>
        <v>0</v>
      </c>
      <c r="O903" s="27">
        <f t="shared" si="158"/>
        <v>0</v>
      </c>
    </row>
    <row r="904" spans="1:15" ht="13.2" x14ac:dyDescent="0.25">
      <c r="A904" s="13" t="s">
        <v>545</v>
      </c>
      <c r="B904" s="17">
        <f t="shared" si="160"/>
        <v>73292</v>
      </c>
      <c r="C904" s="5">
        <f>125</f>
        <v>125</v>
      </c>
      <c r="D904" s="6">
        <f t="shared" si="161"/>
        <v>189140.67999999996</v>
      </c>
      <c r="E904" s="6">
        <f t="shared" si="162"/>
        <v>12.571948111111109</v>
      </c>
      <c r="F904" s="6">
        <f>SUM($D$8:D904)</f>
        <v>112177648.84000053</v>
      </c>
      <c r="G904" s="6">
        <f t="shared" si="163"/>
        <v>100000</v>
      </c>
      <c r="H904" s="23">
        <f t="shared" si="164"/>
        <v>0.54570339999999984</v>
      </c>
      <c r="I904" s="31">
        <f t="shared" si="159"/>
        <v>1.0037835435733333</v>
      </c>
      <c r="J904" s="16">
        <f t="shared" si="165"/>
        <v>877.57773986283939</v>
      </c>
      <c r="K904" s="24" t="s">
        <v>545</v>
      </c>
      <c r="L904" s="25">
        <f t="shared" si="155"/>
        <v>74146</v>
      </c>
      <c r="M904" s="26">
        <f t="shared" si="156"/>
        <v>0</v>
      </c>
      <c r="N904" s="27">
        <f t="shared" si="157"/>
        <v>0</v>
      </c>
      <c r="O904" s="27">
        <f t="shared" si="158"/>
        <v>0</v>
      </c>
    </row>
    <row r="905" spans="1:15" ht="13.2" x14ac:dyDescent="0.25">
      <c r="A905" s="13" t="s">
        <v>730</v>
      </c>
      <c r="B905" s="17">
        <f t="shared" si="160"/>
        <v>73323</v>
      </c>
      <c r="C905" s="5">
        <f>125</f>
        <v>125</v>
      </c>
      <c r="D905" s="6">
        <f t="shared" si="161"/>
        <v>189265.67999999996</v>
      </c>
      <c r="E905" s="6">
        <f t="shared" si="162"/>
        <v>14.148120444444441</v>
      </c>
      <c r="F905" s="6">
        <f>SUM($D$8:D905)</f>
        <v>112366914.52000053</v>
      </c>
      <c r="G905" s="6">
        <f t="shared" si="163"/>
        <v>100000</v>
      </c>
      <c r="H905" s="23">
        <f t="shared" si="164"/>
        <v>0.54632839999999983</v>
      </c>
      <c r="I905" s="31">
        <f t="shared" si="159"/>
        <v>1.0037878769066666</v>
      </c>
      <c r="J905" s="16">
        <f t="shared" si="165"/>
        <v>877.95195130526213</v>
      </c>
      <c r="K905" s="24" t="s">
        <v>730</v>
      </c>
      <c r="L905" s="25">
        <f t="shared" si="155"/>
        <v>74177</v>
      </c>
      <c r="M905" s="26">
        <f t="shared" si="156"/>
        <v>0</v>
      </c>
      <c r="N905" s="27">
        <f t="shared" si="157"/>
        <v>0</v>
      </c>
      <c r="O905" s="27">
        <f t="shared" si="158"/>
        <v>0</v>
      </c>
    </row>
    <row r="906" spans="1:15" ht="13.2" x14ac:dyDescent="0.25">
      <c r="A906" s="13" t="s">
        <v>731</v>
      </c>
      <c r="B906" s="17">
        <f t="shared" si="160"/>
        <v>73353</v>
      </c>
      <c r="C906" s="5">
        <f>125</f>
        <v>125</v>
      </c>
      <c r="D906" s="6">
        <f t="shared" si="161"/>
        <v>189390.67999999996</v>
      </c>
      <c r="E906" s="6">
        <f t="shared" si="162"/>
        <v>15.725334444444441</v>
      </c>
      <c r="F906" s="6">
        <f>SUM($D$8:D906)</f>
        <v>112556305.20000054</v>
      </c>
      <c r="G906" s="6">
        <f t="shared" si="163"/>
        <v>100000</v>
      </c>
      <c r="H906" s="23">
        <f t="shared" si="164"/>
        <v>0.54695339999999981</v>
      </c>
      <c r="I906" s="31">
        <f t="shared" si="159"/>
        <v>1.0037922102400001</v>
      </c>
      <c r="J906" s="16">
        <f t="shared" si="165"/>
        <v>878.32547849569562</v>
      </c>
      <c r="K906" s="24" t="s">
        <v>731</v>
      </c>
      <c r="L906" s="25">
        <f t="shared" ref="L906:L969" si="166">DATE(YEAR(L905),MONTH(L905)+1,1)</f>
        <v>74205</v>
      </c>
      <c r="M906" s="26">
        <f t="shared" ref="M906:M969" si="167">MIN($M$5,-N905-O905)</f>
        <v>0</v>
      </c>
      <c r="N906" s="27">
        <f t="shared" ref="N906:N969" si="168">M906+N905+O905</f>
        <v>0</v>
      </c>
      <c r="O906" s="27">
        <f t="shared" ref="O906:O969" si="169">N906*$M$6/12</f>
        <v>0</v>
      </c>
    </row>
    <row r="907" spans="1:15" ht="13.2" x14ac:dyDescent="0.25">
      <c r="A907" s="13" t="s">
        <v>732</v>
      </c>
      <c r="B907" s="17">
        <f t="shared" si="160"/>
        <v>73384</v>
      </c>
      <c r="C907" s="5">
        <f>125</f>
        <v>125</v>
      </c>
      <c r="D907" s="6">
        <f t="shared" si="161"/>
        <v>189515.67999999996</v>
      </c>
      <c r="E907" s="6">
        <f t="shared" si="162"/>
        <v>17.303590111111106</v>
      </c>
      <c r="F907" s="6">
        <f>SUM($D$8:D907)</f>
        <v>112745820.88000055</v>
      </c>
      <c r="G907" s="6">
        <f t="shared" si="163"/>
        <v>100000</v>
      </c>
      <c r="H907" s="23">
        <f t="shared" si="164"/>
        <v>0.5475783999999998</v>
      </c>
      <c r="I907" s="31">
        <f t="shared" si="159"/>
        <v>1.0037965435733334</v>
      </c>
      <c r="J907" s="16">
        <f t="shared" si="165"/>
        <v>878.69832309624712</v>
      </c>
      <c r="K907" s="24" t="s">
        <v>732</v>
      </c>
      <c r="L907" s="25">
        <f t="shared" si="166"/>
        <v>74236</v>
      </c>
      <c r="M907" s="26">
        <f t="shared" si="167"/>
        <v>0</v>
      </c>
      <c r="N907" s="27">
        <f t="shared" si="168"/>
        <v>0</v>
      </c>
      <c r="O907" s="27">
        <f t="shared" si="169"/>
        <v>0</v>
      </c>
    </row>
    <row r="908" spans="1:15" ht="13.2" x14ac:dyDescent="0.25">
      <c r="A908" s="13" t="s">
        <v>733</v>
      </c>
      <c r="B908" s="17">
        <f t="shared" si="160"/>
        <v>73414</v>
      </c>
      <c r="C908" s="5">
        <f>125</f>
        <v>125</v>
      </c>
      <c r="D908" s="6">
        <f t="shared" si="161"/>
        <v>189640.67999999996</v>
      </c>
      <c r="E908" s="6">
        <f t="shared" si="162"/>
        <v>18.882887444444439</v>
      </c>
      <c r="F908" s="6">
        <f>SUM($D$8:D908)</f>
        <v>112935461.56000055</v>
      </c>
      <c r="G908" s="6">
        <f t="shared" si="163"/>
        <v>100000</v>
      </c>
      <c r="H908" s="23">
        <f t="shared" si="164"/>
        <v>0.54820339999999979</v>
      </c>
      <c r="I908" s="31">
        <f t="shared" si="159"/>
        <v>1.0038008769066666</v>
      </c>
      <c r="J908" s="16">
        <f t="shared" si="165"/>
        <v>879.07048676407226</v>
      </c>
      <c r="K908" s="24" t="s">
        <v>733</v>
      </c>
      <c r="L908" s="25">
        <f t="shared" si="166"/>
        <v>74266</v>
      </c>
      <c r="M908" s="26">
        <f t="shared" si="167"/>
        <v>0</v>
      </c>
      <c r="N908" s="27">
        <f t="shared" si="168"/>
        <v>0</v>
      </c>
      <c r="O908" s="27">
        <f t="shared" si="169"/>
        <v>0</v>
      </c>
    </row>
    <row r="909" spans="1:15" ht="13.2" x14ac:dyDescent="0.25">
      <c r="A909" s="13" t="s">
        <v>544</v>
      </c>
      <c r="B909" s="17">
        <f t="shared" si="160"/>
        <v>73445</v>
      </c>
      <c r="C909" s="5">
        <f>125</f>
        <v>125</v>
      </c>
      <c r="D909" s="6">
        <f t="shared" si="161"/>
        <v>189784.55999999997</v>
      </c>
      <c r="E909" s="6">
        <f t="shared" si="162"/>
        <v>1.5804963333333331</v>
      </c>
      <c r="F909" s="6">
        <f>SUM($D$8:D909)</f>
        <v>113125246.12000056</v>
      </c>
      <c r="G909" s="6">
        <f t="shared" si="163"/>
        <v>100000</v>
      </c>
      <c r="H909" s="23">
        <f t="shared" si="164"/>
        <v>0.54892279999999982</v>
      </c>
      <c r="I909" s="31">
        <f t="shared" si="159"/>
        <v>1.0038058647466666</v>
      </c>
      <c r="J909" s="16">
        <f t="shared" si="165"/>
        <v>879.44258110597775</v>
      </c>
      <c r="K909" s="24" t="s">
        <v>544</v>
      </c>
      <c r="L909" s="25">
        <f t="shared" si="166"/>
        <v>74297</v>
      </c>
      <c r="M909" s="26">
        <f t="shared" si="167"/>
        <v>0</v>
      </c>
      <c r="N909" s="27">
        <f t="shared" si="168"/>
        <v>0</v>
      </c>
      <c r="O909" s="27">
        <f t="shared" si="169"/>
        <v>0</v>
      </c>
    </row>
    <row r="910" spans="1:15" ht="13.2" x14ac:dyDescent="0.25">
      <c r="A910" s="13" t="s">
        <v>545</v>
      </c>
      <c r="B910" s="17">
        <f t="shared" si="160"/>
        <v>73474</v>
      </c>
      <c r="C910" s="5">
        <f>125</f>
        <v>125</v>
      </c>
      <c r="D910" s="6">
        <f t="shared" si="161"/>
        <v>189909.55999999997</v>
      </c>
      <c r="E910" s="6">
        <f t="shared" si="162"/>
        <v>3.162103777777777</v>
      </c>
      <c r="F910" s="6">
        <f>SUM($D$8:D910)</f>
        <v>113315155.68000056</v>
      </c>
      <c r="G910" s="6">
        <f t="shared" si="163"/>
        <v>100000</v>
      </c>
      <c r="H910" s="23">
        <f t="shared" si="164"/>
        <v>0.54954779999999981</v>
      </c>
      <c r="I910" s="31">
        <f t="shared" ref="I910:I973" si="170">1-64*($M$5-0.004*$C$2)/$C$2*H910</f>
        <v>1.00381019808</v>
      </c>
      <c r="J910" s="16">
        <f t="shared" si="165"/>
        <v>879.81342445237385</v>
      </c>
      <c r="K910" s="24" t="s">
        <v>545</v>
      </c>
      <c r="L910" s="25">
        <f t="shared" si="166"/>
        <v>74327</v>
      </c>
      <c r="M910" s="26">
        <f t="shared" si="167"/>
        <v>0</v>
      </c>
      <c r="N910" s="27">
        <f t="shared" si="168"/>
        <v>0</v>
      </c>
      <c r="O910" s="27">
        <f t="shared" si="169"/>
        <v>0</v>
      </c>
    </row>
    <row r="911" spans="1:15" ht="13.2" x14ac:dyDescent="0.25">
      <c r="A911" s="13" t="s">
        <v>544</v>
      </c>
      <c r="B911" s="17">
        <f t="shared" si="160"/>
        <v>73504</v>
      </c>
      <c r="C911" s="5">
        <f>125</f>
        <v>125</v>
      </c>
      <c r="D911" s="6">
        <f t="shared" si="161"/>
        <v>190034.55999999997</v>
      </c>
      <c r="E911" s="6">
        <f t="shared" si="162"/>
        <v>4.7446834444444432</v>
      </c>
      <c r="F911" s="6">
        <f>SUM($D$8:D911)</f>
        <v>113505190.24000056</v>
      </c>
      <c r="G911" s="6">
        <f t="shared" si="163"/>
        <v>100000</v>
      </c>
      <c r="H911" s="23">
        <f t="shared" si="164"/>
        <v>0.5501727999999998</v>
      </c>
      <c r="I911" s="31">
        <f t="shared" si="170"/>
        <v>1.0038145314133333</v>
      </c>
      <c r="J911" s="16">
        <f t="shared" si="165"/>
        <v>880.18359162542527</v>
      </c>
      <c r="K911" s="24" t="s">
        <v>544</v>
      </c>
      <c r="L911" s="25">
        <f t="shared" si="166"/>
        <v>74358</v>
      </c>
      <c r="M911" s="26">
        <f t="shared" si="167"/>
        <v>0</v>
      </c>
      <c r="N911" s="27">
        <f t="shared" si="168"/>
        <v>0</v>
      </c>
      <c r="O911" s="27">
        <f t="shared" si="169"/>
        <v>0</v>
      </c>
    </row>
    <row r="912" spans="1:15" ht="13.2" x14ac:dyDescent="0.25">
      <c r="A912" s="13" t="s">
        <v>545</v>
      </c>
      <c r="B912" s="17">
        <f t="shared" si="160"/>
        <v>73535</v>
      </c>
      <c r="C912" s="5">
        <f>125</f>
        <v>125</v>
      </c>
      <c r="D912" s="6">
        <f t="shared" si="161"/>
        <v>190159.55999999997</v>
      </c>
      <c r="E912" s="6">
        <f t="shared" si="162"/>
        <v>6.3283047777777766</v>
      </c>
      <c r="F912" s="6">
        <f>SUM($D$8:D912)</f>
        <v>113695349.80000056</v>
      </c>
      <c r="G912" s="6">
        <f t="shared" si="163"/>
        <v>100000</v>
      </c>
      <c r="H912" s="23">
        <f t="shared" si="164"/>
        <v>0.55079779999999978</v>
      </c>
      <c r="I912" s="31">
        <f t="shared" si="170"/>
        <v>1.0038188647466666</v>
      </c>
      <c r="J912" s="16">
        <f t="shared" si="165"/>
        <v>880.55308426349734</v>
      </c>
      <c r="K912" s="24" t="s">
        <v>545</v>
      </c>
      <c r="L912" s="25">
        <f t="shared" si="166"/>
        <v>74389</v>
      </c>
      <c r="M912" s="26">
        <f t="shared" si="167"/>
        <v>0</v>
      </c>
      <c r="N912" s="27">
        <f t="shared" si="168"/>
        <v>0</v>
      </c>
      <c r="O912" s="27">
        <f t="shared" si="169"/>
        <v>0</v>
      </c>
    </row>
    <row r="913" spans="1:15" ht="13.2" x14ac:dyDescent="0.25">
      <c r="A913" s="13" t="s">
        <v>734</v>
      </c>
      <c r="B913" s="17">
        <f t="shared" si="160"/>
        <v>73565</v>
      </c>
      <c r="C913" s="5">
        <f>125</f>
        <v>125</v>
      </c>
      <c r="D913" s="6">
        <f t="shared" si="161"/>
        <v>190284.55999999997</v>
      </c>
      <c r="E913" s="6">
        <f t="shared" si="162"/>
        <v>7.9129677777777765</v>
      </c>
      <c r="F913" s="6">
        <f>SUM($D$8:D913)</f>
        <v>113885634.36000057</v>
      </c>
      <c r="G913" s="6">
        <f t="shared" si="163"/>
        <v>100000</v>
      </c>
      <c r="H913" s="23">
        <f t="shared" si="164"/>
        <v>0.55142279999999977</v>
      </c>
      <c r="I913" s="31">
        <f t="shared" si="170"/>
        <v>1.0038231980800001</v>
      </c>
      <c r="J913" s="16">
        <f t="shared" si="165"/>
        <v>880.9219040000861</v>
      </c>
      <c r="K913" s="24" t="s">
        <v>734</v>
      </c>
      <c r="L913" s="25">
        <f t="shared" si="166"/>
        <v>74419</v>
      </c>
      <c r="M913" s="26">
        <f t="shared" si="167"/>
        <v>0</v>
      </c>
      <c r="N913" s="27">
        <f t="shared" si="168"/>
        <v>0</v>
      </c>
      <c r="O913" s="27">
        <f t="shared" si="169"/>
        <v>0</v>
      </c>
    </row>
    <row r="914" spans="1:15" ht="13.2" x14ac:dyDescent="0.25">
      <c r="A914" s="13" t="s">
        <v>735</v>
      </c>
      <c r="B914" s="17">
        <f t="shared" si="160"/>
        <v>73596</v>
      </c>
      <c r="C914" s="5">
        <f>125</f>
        <v>125</v>
      </c>
      <c r="D914" s="6">
        <f t="shared" si="161"/>
        <v>190409.55999999997</v>
      </c>
      <c r="E914" s="6">
        <f t="shared" si="162"/>
        <v>9.498672444444443</v>
      </c>
      <c r="F914" s="6">
        <f>SUM($D$8:D914)</f>
        <v>114076043.92000057</v>
      </c>
      <c r="G914" s="6">
        <f t="shared" si="163"/>
        <v>100000</v>
      </c>
      <c r="H914" s="23">
        <f t="shared" si="164"/>
        <v>0.55204779999999987</v>
      </c>
      <c r="I914" s="31">
        <f t="shared" si="170"/>
        <v>1.0038275314133334</v>
      </c>
      <c r="J914" s="16">
        <f t="shared" si="165"/>
        <v>881.29005246383201</v>
      </c>
      <c r="K914" s="24" t="s">
        <v>735</v>
      </c>
      <c r="L914" s="25">
        <f t="shared" si="166"/>
        <v>74450</v>
      </c>
      <c r="M914" s="26">
        <f t="shared" si="167"/>
        <v>0</v>
      </c>
      <c r="N914" s="27">
        <f t="shared" si="168"/>
        <v>0</v>
      </c>
      <c r="O914" s="27">
        <f t="shared" si="169"/>
        <v>0</v>
      </c>
    </row>
    <row r="915" spans="1:15" ht="13.2" x14ac:dyDescent="0.25">
      <c r="A915" s="13" t="s">
        <v>736</v>
      </c>
      <c r="B915" s="17">
        <f t="shared" si="160"/>
        <v>73626</v>
      </c>
      <c r="C915" s="5">
        <f>125</f>
        <v>125</v>
      </c>
      <c r="D915" s="6">
        <f t="shared" si="161"/>
        <v>190534.55999999997</v>
      </c>
      <c r="E915" s="6">
        <f t="shared" si="162"/>
        <v>11.085418777777775</v>
      </c>
      <c r="F915" s="6">
        <f>SUM($D$8:D915)</f>
        <v>114266578.48000057</v>
      </c>
      <c r="G915" s="6">
        <f t="shared" si="163"/>
        <v>100000</v>
      </c>
      <c r="H915" s="23">
        <f t="shared" si="164"/>
        <v>0.55267279999999985</v>
      </c>
      <c r="I915" s="31">
        <f t="shared" si="170"/>
        <v>1.0038318647466666</v>
      </c>
      <c r="J915" s="16">
        <f t="shared" si="165"/>
        <v>881.65753127854043</v>
      </c>
      <c r="K915" s="24" t="s">
        <v>736</v>
      </c>
      <c r="L915" s="25">
        <f t="shared" si="166"/>
        <v>74480</v>
      </c>
      <c r="M915" s="26">
        <f t="shared" si="167"/>
        <v>0</v>
      </c>
      <c r="N915" s="27">
        <f t="shared" si="168"/>
        <v>0</v>
      </c>
      <c r="O915" s="27">
        <f t="shared" si="169"/>
        <v>0</v>
      </c>
    </row>
    <row r="916" spans="1:15" ht="13.2" x14ac:dyDescent="0.25">
      <c r="A916" s="13" t="s">
        <v>737</v>
      </c>
      <c r="B916" s="17">
        <f t="shared" si="160"/>
        <v>73657</v>
      </c>
      <c r="C916" s="5">
        <f>125</f>
        <v>125</v>
      </c>
      <c r="D916" s="6">
        <f t="shared" si="161"/>
        <v>190659.55999999997</v>
      </c>
      <c r="E916" s="6">
        <f t="shared" si="162"/>
        <v>12.673206777777775</v>
      </c>
      <c r="F916" s="6">
        <f>SUM($D$8:D916)</f>
        <v>114457238.04000057</v>
      </c>
      <c r="G916" s="6">
        <f t="shared" si="163"/>
        <v>100000</v>
      </c>
      <c r="H916" s="23">
        <f t="shared" si="164"/>
        <v>0.55329779999999984</v>
      </c>
      <c r="I916" s="31">
        <f t="shared" si="170"/>
        <v>1.0038361980799999</v>
      </c>
      <c r="J916" s="16">
        <f t="shared" si="165"/>
        <v>882.0243420631964</v>
      </c>
      <c r="K916" s="24" t="s">
        <v>737</v>
      </c>
      <c r="L916" s="25">
        <f t="shared" si="166"/>
        <v>74511</v>
      </c>
      <c r="M916" s="26">
        <f t="shared" si="167"/>
        <v>0</v>
      </c>
      <c r="N916" s="27">
        <f t="shared" si="168"/>
        <v>0</v>
      </c>
      <c r="O916" s="27">
        <f t="shared" si="169"/>
        <v>0</v>
      </c>
    </row>
    <row r="917" spans="1:15" ht="13.2" x14ac:dyDescent="0.25">
      <c r="A917" s="13" t="s">
        <v>544</v>
      </c>
      <c r="B917" s="17">
        <f t="shared" si="160"/>
        <v>73688</v>
      </c>
      <c r="C917" s="5">
        <f>125</f>
        <v>125</v>
      </c>
      <c r="D917" s="6">
        <f t="shared" si="161"/>
        <v>190784.55999999997</v>
      </c>
      <c r="E917" s="6">
        <f t="shared" si="162"/>
        <v>14.262036444444442</v>
      </c>
      <c r="F917" s="6">
        <f>SUM($D$8:D917)</f>
        <v>114648022.60000058</v>
      </c>
      <c r="G917" s="6">
        <f t="shared" si="163"/>
        <v>100000</v>
      </c>
      <c r="H917" s="23">
        <f t="shared" si="164"/>
        <v>0.55392279999999983</v>
      </c>
      <c r="I917" s="31">
        <f t="shared" si="170"/>
        <v>1.0038405314133334</v>
      </c>
      <c r="J917" s="16">
        <f t="shared" si="165"/>
        <v>882.39048643198282</v>
      </c>
      <c r="K917" s="24" t="s">
        <v>544</v>
      </c>
      <c r="L917" s="25">
        <f t="shared" si="166"/>
        <v>74542</v>
      </c>
      <c r="M917" s="26">
        <f t="shared" si="167"/>
        <v>0</v>
      </c>
      <c r="N917" s="27">
        <f t="shared" si="168"/>
        <v>0</v>
      </c>
      <c r="O917" s="27">
        <f t="shared" si="169"/>
        <v>0</v>
      </c>
    </row>
    <row r="918" spans="1:15" ht="13.2" x14ac:dyDescent="0.25">
      <c r="A918" s="13" t="s">
        <v>545</v>
      </c>
      <c r="B918" s="17">
        <f t="shared" si="160"/>
        <v>73718</v>
      </c>
      <c r="C918" s="5">
        <f>125</f>
        <v>125</v>
      </c>
      <c r="D918" s="6">
        <f t="shared" si="161"/>
        <v>190909.55999999997</v>
      </c>
      <c r="E918" s="6">
        <f t="shared" si="162"/>
        <v>15.851907777777775</v>
      </c>
      <c r="F918" s="6">
        <f>SUM($D$8:D918)</f>
        <v>114838932.16000058</v>
      </c>
      <c r="G918" s="6">
        <f t="shared" si="163"/>
        <v>100000</v>
      </c>
      <c r="H918" s="23">
        <f t="shared" si="164"/>
        <v>0.55454779999999981</v>
      </c>
      <c r="I918" s="31">
        <f t="shared" si="170"/>
        <v>1.0038448647466667</v>
      </c>
      <c r="J918" s="16">
        <f t="shared" si="165"/>
        <v>882.75596599429491</v>
      </c>
      <c r="K918" s="24" t="s">
        <v>545</v>
      </c>
      <c r="L918" s="25">
        <f t="shared" si="166"/>
        <v>74571</v>
      </c>
      <c r="M918" s="26">
        <f t="shared" si="167"/>
        <v>0</v>
      </c>
      <c r="N918" s="27">
        <f t="shared" si="168"/>
        <v>0</v>
      </c>
      <c r="O918" s="27">
        <f t="shared" si="169"/>
        <v>0</v>
      </c>
    </row>
    <row r="919" spans="1:15" ht="13.2" x14ac:dyDescent="0.25">
      <c r="A919" s="13" t="s">
        <v>544</v>
      </c>
      <c r="B919" s="17">
        <f t="shared" si="160"/>
        <v>73749</v>
      </c>
      <c r="C919" s="5">
        <f>125</f>
        <v>125</v>
      </c>
      <c r="D919" s="6">
        <f t="shared" si="161"/>
        <v>191034.55999999997</v>
      </c>
      <c r="E919" s="6">
        <f t="shared" si="162"/>
        <v>17.442820777777776</v>
      </c>
      <c r="F919" s="6">
        <f>SUM($D$8:D919)</f>
        <v>115029966.72000058</v>
      </c>
      <c r="G919" s="6">
        <f t="shared" si="163"/>
        <v>100000</v>
      </c>
      <c r="H919" s="23">
        <f t="shared" si="164"/>
        <v>0.5551727999999998</v>
      </c>
      <c r="I919" s="31">
        <f t="shared" si="170"/>
        <v>1.0038491980799999</v>
      </c>
      <c r="J919" s="16">
        <f t="shared" si="165"/>
        <v>883.12078235476008</v>
      </c>
      <c r="K919" s="24" t="s">
        <v>544</v>
      </c>
      <c r="L919" s="25">
        <f t="shared" si="166"/>
        <v>74602</v>
      </c>
      <c r="M919" s="26">
        <f t="shared" si="167"/>
        <v>0</v>
      </c>
      <c r="N919" s="27">
        <f t="shared" si="168"/>
        <v>0</v>
      </c>
      <c r="O919" s="27">
        <f t="shared" si="169"/>
        <v>0</v>
      </c>
    </row>
    <row r="920" spans="1:15" ht="13.2" x14ac:dyDescent="0.25">
      <c r="A920" s="13" t="s">
        <v>545</v>
      </c>
      <c r="B920" s="17">
        <f t="shared" si="160"/>
        <v>73779</v>
      </c>
      <c r="C920" s="5">
        <f>125</f>
        <v>125</v>
      </c>
      <c r="D920" s="6">
        <f t="shared" si="161"/>
        <v>191159.55999999997</v>
      </c>
      <c r="E920" s="6">
        <f t="shared" si="162"/>
        <v>19.034775444444442</v>
      </c>
      <c r="F920" s="6">
        <f>SUM($D$8:D920)</f>
        <v>115221126.28000058</v>
      </c>
      <c r="G920" s="6">
        <f t="shared" si="163"/>
        <v>100000</v>
      </c>
      <c r="H920" s="23">
        <f t="shared" si="164"/>
        <v>0.55579779999999979</v>
      </c>
      <c r="I920" s="31">
        <f t="shared" si="170"/>
        <v>1.0038535314133332</v>
      </c>
      <c r="J920" s="16">
        <f t="shared" si="165"/>
        <v>883.4849371132517</v>
      </c>
      <c r="K920" s="24" t="s">
        <v>545</v>
      </c>
      <c r="L920" s="25">
        <f t="shared" si="166"/>
        <v>74632</v>
      </c>
      <c r="M920" s="26">
        <f t="shared" si="167"/>
        <v>0</v>
      </c>
      <c r="N920" s="27">
        <f t="shared" si="168"/>
        <v>0</v>
      </c>
      <c r="O920" s="27">
        <f t="shared" si="169"/>
        <v>0</v>
      </c>
    </row>
    <row r="921" spans="1:15" ht="13.2" x14ac:dyDescent="0.25">
      <c r="A921" s="13" t="s">
        <v>738</v>
      </c>
      <c r="B921" s="17">
        <f t="shared" si="160"/>
        <v>73810</v>
      </c>
      <c r="C921" s="5">
        <f>125</f>
        <v>125</v>
      </c>
      <c r="D921" s="6">
        <f t="shared" si="161"/>
        <v>191303.58999999997</v>
      </c>
      <c r="E921" s="6">
        <f t="shared" si="162"/>
        <v>1.5931549166666665</v>
      </c>
      <c r="F921" s="6">
        <f>SUM($D$8:D921)</f>
        <v>115412429.87000059</v>
      </c>
      <c r="G921" s="6">
        <f t="shared" si="163"/>
        <v>100000</v>
      </c>
      <c r="H921" s="23">
        <f t="shared" si="164"/>
        <v>0.55651794999999982</v>
      </c>
      <c r="I921" s="31">
        <f t="shared" si="170"/>
        <v>1.0038585244533333</v>
      </c>
      <c r="J921" s="16">
        <f t="shared" si="165"/>
        <v>883.84904844318896</v>
      </c>
      <c r="K921" s="24" t="s">
        <v>738</v>
      </c>
      <c r="L921" s="25">
        <f t="shared" si="166"/>
        <v>74663</v>
      </c>
      <c r="M921" s="26">
        <f t="shared" si="167"/>
        <v>0</v>
      </c>
      <c r="N921" s="27">
        <f t="shared" si="168"/>
        <v>0</v>
      </c>
      <c r="O921" s="27">
        <f t="shared" si="169"/>
        <v>0</v>
      </c>
    </row>
    <row r="922" spans="1:15" ht="13.2" x14ac:dyDescent="0.25">
      <c r="A922" s="13" t="s">
        <v>739</v>
      </c>
      <c r="B922" s="17">
        <f t="shared" si="160"/>
        <v>73839</v>
      </c>
      <c r="C922" s="5">
        <f>125</f>
        <v>125</v>
      </c>
      <c r="D922" s="6">
        <f t="shared" si="161"/>
        <v>191428.58999999997</v>
      </c>
      <c r="E922" s="6">
        <f t="shared" si="162"/>
        <v>3.1874209444444439</v>
      </c>
      <c r="F922" s="6">
        <f>SUM($D$8:D922)</f>
        <v>115603858.46000059</v>
      </c>
      <c r="G922" s="6">
        <f t="shared" si="163"/>
        <v>100000</v>
      </c>
      <c r="H922" s="23">
        <f t="shared" si="164"/>
        <v>0.5571429499999998</v>
      </c>
      <c r="I922" s="31">
        <f t="shared" si="170"/>
        <v>1.0038628577866666</v>
      </c>
      <c r="J922" s="16">
        <f t="shared" si="165"/>
        <v>884.21192057504516</v>
      </c>
      <c r="K922" s="24" t="s">
        <v>739</v>
      </c>
      <c r="L922" s="25">
        <f t="shared" si="166"/>
        <v>74693</v>
      </c>
      <c r="M922" s="26">
        <f t="shared" si="167"/>
        <v>0</v>
      </c>
      <c r="N922" s="27">
        <f t="shared" si="168"/>
        <v>0</v>
      </c>
      <c r="O922" s="27">
        <f t="shared" si="169"/>
        <v>0</v>
      </c>
    </row>
    <row r="923" spans="1:15" ht="13.2" x14ac:dyDescent="0.25">
      <c r="A923" s="13" t="s">
        <v>740</v>
      </c>
      <c r="B923" s="17">
        <f t="shared" si="160"/>
        <v>73869</v>
      </c>
      <c r="C923" s="5">
        <f>125</f>
        <v>125</v>
      </c>
      <c r="D923" s="6">
        <f t="shared" si="161"/>
        <v>191553.58999999997</v>
      </c>
      <c r="E923" s="6">
        <f t="shared" si="162"/>
        <v>4.7826591944444434</v>
      </c>
      <c r="F923" s="6">
        <f>SUM($D$8:D923)</f>
        <v>115795412.05000059</v>
      </c>
      <c r="G923" s="6">
        <f t="shared" si="163"/>
        <v>100000</v>
      </c>
      <c r="H923" s="23">
        <f t="shared" si="164"/>
        <v>0.55776794999999979</v>
      </c>
      <c r="I923" s="31">
        <f t="shared" si="170"/>
        <v>1.0038671911199999</v>
      </c>
      <c r="J923" s="16">
        <f t="shared" si="165"/>
        <v>884.5741356988857</v>
      </c>
      <c r="K923" s="24" t="s">
        <v>740</v>
      </c>
      <c r="L923" s="25">
        <f t="shared" si="166"/>
        <v>74724</v>
      </c>
      <c r="M923" s="26">
        <f t="shared" si="167"/>
        <v>0</v>
      </c>
      <c r="N923" s="27">
        <f t="shared" si="168"/>
        <v>0</v>
      </c>
      <c r="O923" s="27">
        <f t="shared" si="169"/>
        <v>0</v>
      </c>
    </row>
    <row r="924" spans="1:15" ht="13.2" x14ac:dyDescent="0.25">
      <c r="A924" s="13" t="s">
        <v>741</v>
      </c>
      <c r="B924" s="17">
        <f t="shared" si="160"/>
        <v>73900</v>
      </c>
      <c r="C924" s="5">
        <f>125</f>
        <v>125</v>
      </c>
      <c r="D924" s="6">
        <f t="shared" si="161"/>
        <v>191678.58999999997</v>
      </c>
      <c r="E924" s="6">
        <f t="shared" si="162"/>
        <v>6.3789391111111104</v>
      </c>
      <c r="F924" s="6">
        <f>SUM($D$8:D924)</f>
        <v>115987090.6400006</v>
      </c>
      <c r="G924" s="6">
        <f t="shared" si="163"/>
        <v>100000</v>
      </c>
      <c r="H924" s="23">
        <f t="shared" si="164"/>
        <v>0.55839294999999978</v>
      </c>
      <c r="I924" s="31">
        <f t="shared" si="170"/>
        <v>1.0038715244533334</v>
      </c>
      <c r="J924" s="16">
        <f t="shared" si="165"/>
        <v>884.93569539655562</v>
      </c>
      <c r="K924" s="24" t="s">
        <v>741</v>
      </c>
      <c r="L924" s="25">
        <f t="shared" si="166"/>
        <v>74755</v>
      </c>
      <c r="M924" s="26">
        <f t="shared" si="167"/>
        <v>0</v>
      </c>
      <c r="N924" s="27">
        <f t="shared" si="168"/>
        <v>0</v>
      </c>
      <c r="O924" s="27">
        <f t="shared" si="169"/>
        <v>0</v>
      </c>
    </row>
    <row r="925" spans="1:15" ht="13.2" x14ac:dyDescent="0.25">
      <c r="A925" s="13" t="s">
        <v>544</v>
      </c>
      <c r="B925" s="17">
        <f t="shared" ref="B925:B988" si="171">DATE(YEAR(B924),MONTH(B924)+1,IF(MONTH(B924)=1,28,30))</f>
        <v>73930</v>
      </c>
      <c r="C925" s="5">
        <f>125</f>
        <v>125</v>
      </c>
      <c r="D925" s="6">
        <f t="shared" ref="D925:D988" si="172">C925+D924+IF(MONTH(B925)=1,ROUND(E924,2),0)</f>
        <v>191803.58999999997</v>
      </c>
      <c r="E925" s="6">
        <f t="shared" ref="E925:E988" si="173">MAX(0,IF(MONTH(B925)=1,0,E924)+(D925-C925)*$C$5*30/360+C925*$C$5*(30-DAY(B925))/360)</f>
        <v>7.9762606944444432</v>
      </c>
      <c r="F925" s="6">
        <f>SUM($D$8:D925)</f>
        <v>116178894.2300006</v>
      </c>
      <c r="G925" s="6">
        <f t="shared" ref="G925:G988" si="174">MAX($C$2-D925,50%*$C$2)</f>
        <v>100000</v>
      </c>
      <c r="H925" s="23">
        <f t="shared" ref="H925:H988" si="175">D925/$C$2-$H$3</f>
        <v>0.55901794999999976</v>
      </c>
      <c r="I925" s="31">
        <f t="shared" si="170"/>
        <v>1.0038758577866667</v>
      </c>
      <c r="J925" s="16">
        <f t="shared" ref="J925:J988" si="176">(200*$M$5*I925)/(G925/750+$H$2*G925*G925/(F925+3*G925))</f>
        <v>885.29660124522479</v>
      </c>
      <c r="K925" s="24" t="s">
        <v>544</v>
      </c>
      <c r="L925" s="25">
        <f t="shared" si="166"/>
        <v>74785</v>
      </c>
      <c r="M925" s="26">
        <f t="shared" si="167"/>
        <v>0</v>
      </c>
      <c r="N925" s="27">
        <f t="shared" si="168"/>
        <v>0</v>
      </c>
      <c r="O925" s="27">
        <f t="shared" si="169"/>
        <v>0</v>
      </c>
    </row>
    <row r="926" spans="1:15" ht="13.2" x14ac:dyDescent="0.25">
      <c r="A926" s="13" t="s">
        <v>545</v>
      </c>
      <c r="B926" s="17">
        <f t="shared" si="171"/>
        <v>73961</v>
      </c>
      <c r="C926" s="5">
        <f>125</f>
        <v>125</v>
      </c>
      <c r="D926" s="6">
        <f t="shared" si="172"/>
        <v>191928.58999999997</v>
      </c>
      <c r="E926" s="6">
        <f t="shared" si="173"/>
        <v>9.5746239444444434</v>
      </c>
      <c r="F926" s="6">
        <f>SUM($D$8:D926)</f>
        <v>116370822.8200006</v>
      </c>
      <c r="G926" s="6">
        <f t="shared" si="174"/>
        <v>100000</v>
      </c>
      <c r="H926" s="23">
        <f t="shared" si="175"/>
        <v>0.55964294999999986</v>
      </c>
      <c r="I926" s="31">
        <f t="shared" si="170"/>
        <v>1.0038801911199999</v>
      </c>
      <c r="J926" s="16">
        <f t="shared" si="176"/>
        <v>885.65685481740513</v>
      </c>
      <c r="K926" s="24" t="s">
        <v>545</v>
      </c>
      <c r="L926" s="25">
        <f t="shared" si="166"/>
        <v>74816</v>
      </c>
      <c r="M926" s="26">
        <f t="shared" si="167"/>
        <v>0</v>
      </c>
      <c r="N926" s="27">
        <f t="shared" si="168"/>
        <v>0</v>
      </c>
      <c r="O926" s="27">
        <f t="shared" si="169"/>
        <v>0</v>
      </c>
    </row>
    <row r="927" spans="1:15" ht="13.2" x14ac:dyDescent="0.25">
      <c r="A927" s="13" t="s">
        <v>544</v>
      </c>
      <c r="B927" s="17">
        <f t="shared" si="171"/>
        <v>73991</v>
      </c>
      <c r="C927" s="5">
        <f>125</f>
        <v>125</v>
      </c>
      <c r="D927" s="6">
        <f t="shared" si="172"/>
        <v>192053.58999999997</v>
      </c>
      <c r="E927" s="6">
        <f t="shared" si="173"/>
        <v>11.174028861111109</v>
      </c>
      <c r="F927" s="6">
        <f>SUM($D$8:D927)</f>
        <v>116562876.41000061</v>
      </c>
      <c r="G927" s="6">
        <f t="shared" si="174"/>
        <v>100000</v>
      </c>
      <c r="H927" s="23">
        <f t="shared" si="175"/>
        <v>0.56026794999999985</v>
      </c>
      <c r="I927" s="31">
        <f t="shared" si="170"/>
        <v>1.0038845244533334</v>
      </c>
      <c r="J927" s="16">
        <f t="shared" si="176"/>
        <v>886.01645768096625</v>
      </c>
      <c r="K927" s="24" t="s">
        <v>544</v>
      </c>
      <c r="L927" s="25">
        <f t="shared" si="166"/>
        <v>74846</v>
      </c>
      <c r="M927" s="26">
        <f t="shared" si="167"/>
        <v>0</v>
      </c>
      <c r="N927" s="27">
        <f t="shared" si="168"/>
        <v>0</v>
      </c>
      <c r="O927" s="27">
        <f t="shared" si="169"/>
        <v>0</v>
      </c>
    </row>
    <row r="928" spans="1:15" ht="13.2" x14ac:dyDescent="0.25">
      <c r="A928" s="13" t="s">
        <v>545</v>
      </c>
      <c r="B928" s="17">
        <f t="shared" si="171"/>
        <v>74022</v>
      </c>
      <c r="C928" s="5">
        <f>125</f>
        <v>125</v>
      </c>
      <c r="D928" s="6">
        <f t="shared" si="172"/>
        <v>192178.58999999997</v>
      </c>
      <c r="E928" s="6">
        <f t="shared" si="173"/>
        <v>12.774475444444443</v>
      </c>
      <c r="F928" s="6">
        <f>SUM($D$8:D928)</f>
        <v>116755055.00000061</v>
      </c>
      <c r="G928" s="6">
        <f t="shared" si="174"/>
        <v>100000</v>
      </c>
      <c r="H928" s="23">
        <f t="shared" si="175"/>
        <v>0.56089294999999983</v>
      </c>
      <c r="I928" s="31">
        <f t="shared" si="170"/>
        <v>1.0038888577866667</v>
      </c>
      <c r="J928" s="16">
        <f t="shared" si="176"/>
        <v>886.37541139915163</v>
      </c>
      <c r="K928" s="24" t="s">
        <v>545</v>
      </c>
      <c r="L928" s="25">
        <f t="shared" si="166"/>
        <v>74877</v>
      </c>
      <c r="M928" s="26">
        <f t="shared" si="167"/>
        <v>0</v>
      </c>
      <c r="N928" s="27">
        <f t="shared" si="168"/>
        <v>0</v>
      </c>
      <c r="O928" s="27">
        <f t="shared" si="169"/>
        <v>0</v>
      </c>
    </row>
    <row r="929" spans="1:15" ht="13.2" x14ac:dyDescent="0.25">
      <c r="A929" s="13" t="s">
        <v>742</v>
      </c>
      <c r="B929" s="17">
        <f t="shared" si="171"/>
        <v>74053</v>
      </c>
      <c r="C929" s="5">
        <f>125</f>
        <v>125</v>
      </c>
      <c r="D929" s="6">
        <f t="shared" si="172"/>
        <v>192303.58999999997</v>
      </c>
      <c r="E929" s="6">
        <f t="shared" si="173"/>
        <v>14.375963694444442</v>
      </c>
      <c r="F929" s="6">
        <f>SUM($D$8:D929)</f>
        <v>116947358.59000061</v>
      </c>
      <c r="G929" s="6">
        <f t="shared" si="174"/>
        <v>100000</v>
      </c>
      <c r="H929" s="23">
        <f t="shared" si="175"/>
        <v>0.56151794999999982</v>
      </c>
      <c r="I929" s="31">
        <f t="shared" si="170"/>
        <v>1.00389319112</v>
      </c>
      <c r="J929" s="16">
        <f t="shared" si="176"/>
        <v>886.73371753059405</v>
      </c>
      <c r="K929" s="24" t="s">
        <v>742</v>
      </c>
      <c r="L929" s="25">
        <f t="shared" si="166"/>
        <v>74908</v>
      </c>
      <c r="M929" s="26">
        <f t="shared" si="167"/>
        <v>0</v>
      </c>
      <c r="N929" s="27">
        <f t="shared" si="168"/>
        <v>0</v>
      </c>
      <c r="O929" s="27">
        <f t="shared" si="169"/>
        <v>0</v>
      </c>
    </row>
    <row r="930" spans="1:15" ht="13.2" x14ac:dyDescent="0.25">
      <c r="A930" s="13" t="s">
        <v>743</v>
      </c>
      <c r="B930" s="17">
        <f t="shared" si="171"/>
        <v>74083</v>
      </c>
      <c r="C930" s="5">
        <f>125</f>
        <v>125</v>
      </c>
      <c r="D930" s="6">
        <f t="shared" si="172"/>
        <v>192428.58999999997</v>
      </c>
      <c r="E930" s="6">
        <f t="shared" si="173"/>
        <v>15.978493611111109</v>
      </c>
      <c r="F930" s="6">
        <f>SUM($D$8:D930)</f>
        <v>117139787.18000062</v>
      </c>
      <c r="G930" s="6">
        <f t="shared" si="174"/>
        <v>100000</v>
      </c>
      <c r="H930" s="23">
        <f t="shared" si="175"/>
        <v>0.56214294999999981</v>
      </c>
      <c r="I930" s="31">
        <f t="shared" si="170"/>
        <v>1.0038975244533332</v>
      </c>
      <c r="J930" s="16">
        <f t="shared" si="176"/>
        <v>887.09137762933301</v>
      </c>
      <c r="K930" s="24" t="s">
        <v>743</v>
      </c>
      <c r="L930" s="25">
        <f t="shared" si="166"/>
        <v>74936</v>
      </c>
      <c r="M930" s="26">
        <f t="shared" si="167"/>
        <v>0</v>
      </c>
      <c r="N930" s="27">
        <f t="shared" si="168"/>
        <v>0</v>
      </c>
      <c r="O930" s="27">
        <f t="shared" si="169"/>
        <v>0</v>
      </c>
    </row>
    <row r="931" spans="1:15" ht="13.2" x14ac:dyDescent="0.25">
      <c r="A931" s="13" t="s">
        <v>744</v>
      </c>
      <c r="B931" s="17">
        <f t="shared" si="171"/>
        <v>74114</v>
      </c>
      <c r="C931" s="5">
        <f>125</f>
        <v>125</v>
      </c>
      <c r="D931" s="6">
        <f t="shared" si="172"/>
        <v>192553.58999999997</v>
      </c>
      <c r="E931" s="6">
        <f t="shared" si="173"/>
        <v>17.582065194444443</v>
      </c>
      <c r="F931" s="6">
        <f>SUM($D$8:D931)</f>
        <v>117332340.77000062</v>
      </c>
      <c r="G931" s="6">
        <f t="shared" si="174"/>
        <v>100000</v>
      </c>
      <c r="H931" s="23">
        <f t="shared" si="175"/>
        <v>0.56276794999999979</v>
      </c>
      <c r="I931" s="31">
        <f t="shared" si="170"/>
        <v>1.0039018577866667</v>
      </c>
      <c r="J931" s="16">
        <f t="shared" si="176"/>
        <v>887.44839324482996</v>
      </c>
      <c r="K931" s="24" t="s">
        <v>744</v>
      </c>
      <c r="L931" s="25">
        <f t="shared" si="166"/>
        <v>74967</v>
      </c>
      <c r="M931" s="26">
        <f t="shared" si="167"/>
        <v>0</v>
      </c>
      <c r="N931" s="27">
        <f t="shared" si="168"/>
        <v>0</v>
      </c>
      <c r="O931" s="27">
        <f t="shared" si="169"/>
        <v>0</v>
      </c>
    </row>
    <row r="932" spans="1:15" ht="13.2" x14ac:dyDescent="0.25">
      <c r="A932" s="13" t="s">
        <v>745</v>
      </c>
      <c r="B932" s="17">
        <f t="shared" si="171"/>
        <v>74144</v>
      </c>
      <c r="C932" s="5">
        <f>125</f>
        <v>125</v>
      </c>
      <c r="D932" s="6">
        <f t="shared" si="172"/>
        <v>192678.58999999997</v>
      </c>
      <c r="E932" s="6">
        <f t="shared" si="173"/>
        <v>19.186678444444443</v>
      </c>
      <c r="F932" s="6">
        <f>SUM($D$8:D932)</f>
        <v>117525019.36000063</v>
      </c>
      <c r="G932" s="6">
        <f t="shared" si="174"/>
        <v>100000</v>
      </c>
      <c r="H932" s="23">
        <f t="shared" si="175"/>
        <v>0.56339294999999978</v>
      </c>
      <c r="I932" s="31">
        <f t="shared" si="170"/>
        <v>1.00390619112</v>
      </c>
      <c r="J932" s="16">
        <f t="shared" si="176"/>
        <v>887.80476592198238</v>
      </c>
      <c r="K932" s="24" t="s">
        <v>745</v>
      </c>
      <c r="L932" s="25">
        <f t="shared" si="166"/>
        <v>74997</v>
      </c>
      <c r="M932" s="26">
        <f t="shared" si="167"/>
        <v>0</v>
      </c>
      <c r="N932" s="27">
        <f t="shared" si="168"/>
        <v>0</v>
      </c>
      <c r="O932" s="27">
        <f t="shared" si="169"/>
        <v>0</v>
      </c>
    </row>
    <row r="933" spans="1:15" ht="13.2" x14ac:dyDescent="0.25">
      <c r="A933" s="13" t="s">
        <v>544</v>
      </c>
      <c r="B933" s="17">
        <f t="shared" si="171"/>
        <v>74175</v>
      </c>
      <c r="C933" s="5">
        <f>125</f>
        <v>125</v>
      </c>
      <c r="D933" s="6">
        <f t="shared" si="172"/>
        <v>192822.77999999997</v>
      </c>
      <c r="E933" s="6">
        <f t="shared" si="173"/>
        <v>1.6058148333333333</v>
      </c>
      <c r="F933" s="6">
        <f>SUM($D$8:D933)</f>
        <v>117717842.14000063</v>
      </c>
      <c r="G933" s="6">
        <f t="shared" si="174"/>
        <v>100000</v>
      </c>
      <c r="H933" s="23">
        <f t="shared" si="175"/>
        <v>0.56411389999999983</v>
      </c>
      <c r="I933" s="31">
        <f t="shared" si="170"/>
        <v>1.0039111897066666</v>
      </c>
      <c r="J933" s="16">
        <f t="shared" si="176"/>
        <v>888.16112073298314</v>
      </c>
      <c r="K933" s="24" t="s">
        <v>544</v>
      </c>
      <c r="L933" s="25">
        <f t="shared" si="166"/>
        <v>75028</v>
      </c>
      <c r="M933" s="26">
        <f t="shared" si="167"/>
        <v>0</v>
      </c>
      <c r="N933" s="27">
        <f t="shared" si="168"/>
        <v>0</v>
      </c>
      <c r="O933" s="27">
        <f t="shared" si="169"/>
        <v>0</v>
      </c>
    </row>
    <row r="934" spans="1:15" ht="13.2" x14ac:dyDescent="0.25">
      <c r="A934" s="13" t="s">
        <v>545</v>
      </c>
      <c r="B934" s="17">
        <f t="shared" si="171"/>
        <v>74204</v>
      </c>
      <c r="C934" s="5">
        <f>125</f>
        <v>125</v>
      </c>
      <c r="D934" s="6">
        <f t="shared" si="172"/>
        <v>192947.77999999997</v>
      </c>
      <c r="E934" s="6">
        <f t="shared" si="173"/>
        <v>3.212740777777777</v>
      </c>
      <c r="F934" s="6">
        <f>SUM($D$8:D934)</f>
        <v>117910789.92000063</v>
      </c>
      <c r="G934" s="6">
        <f t="shared" si="174"/>
        <v>100000</v>
      </c>
      <c r="H934" s="23">
        <f t="shared" si="175"/>
        <v>0.56473889999999982</v>
      </c>
      <c r="I934" s="31">
        <f t="shared" si="170"/>
        <v>1.0039155230400001</v>
      </c>
      <c r="J934" s="16">
        <f t="shared" si="176"/>
        <v>888.51624719166466</v>
      </c>
      <c r="K934" s="24" t="s">
        <v>545</v>
      </c>
      <c r="L934" s="25">
        <f t="shared" si="166"/>
        <v>75058</v>
      </c>
      <c r="M934" s="26">
        <f t="shared" si="167"/>
        <v>0</v>
      </c>
      <c r="N934" s="27">
        <f t="shared" si="168"/>
        <v>0</v>
      </c>
      <c r="O934" s="27">
        <f t="shared" si="169"/>
        <v>0</v>
      </c>
    </row>
    <row r="935" spans="1:15" ht="13.2" x14ac:dyDescent="0.25">
      <c r="A935" s="13" t="s">
        <v>544</v>
      </c>
      <c r="B935" s="17">
        <f t="shared" si="171"/>
        <v>74234</v>
      </c>
      <c r="C935" s="5">
        <f>125</f>
        <v>125</v>
      </c>
      <c r="D935" s="6">
        <f t="shared" si="172"/>
        <v>193072.77999999997</v>
      </c>
      <c r="E935" s="6">
        <f t="shared" si="173"/>
        <v>4.8206389444444433</v>
      </c>
      <c r="F935" s="6">
        <f>SUM($D$8:D935)</f>
        <v>118103862.70000063</v>
      </c>
      <c r="G935" s="6">
        <f t="shared" si="174"/>
        <v>100000</v>
      </c>
      <c r="H935" s="23">
        <f t="shared" si="175"/>
        <v>0.56536389999999981</v>
      </c>
      <c r="I935" s="31">
        <f t="shared" si="170"/>
        <v>1.0039198563733334</v>
      </c>
      <c r="J935" s="16">
        <f t="shared" si="176"/>
        <v>888.87073514712745</v>
      </c>
      <c r="K935" s="24" t="s">
        <v>544</v>
      </c>
      <c r="L935" s="25">
        <f t="shared" si="166"/>
        <v>75089</v>
      </c>
      <c r="M935" s="26">
        <f t="shared" si="167"/>
        <v>0</v>
      </c>
      <c r="N935" s="27">
        <f t="shared" si="168"/>
        <v>0</v>
      </c>
      <c r="O935" s="27">
        <f t="shared" si="169"/>
        <v>0</v>
      </c>
    </row>
    <row r="936" spans="1:15" ht="13.2" x14ac:dyDescent="0.25">
      <c r="A936" s="13" t="s">
        <v>545</v>
      </c>
      <c r="B936" s="17">
        <f t="shared" si="171"/>
        <v>74265</v>
      </c>
      <c r="C936" s="5">
        <f>125</f>
        <v>125</v>
      </c>
      <c r="D936" s="6">
        <f t="shared" si="172"/>
        <v>193197.77999999997</v>
      </c>
      <c r="E936" s="6">
        <f t="shared" si="173"/>
        <v>6.4295787777777766</v>
      </c>
      <c r="F936" s="6">
        <f>SUM($D$8:D936)</f>
        <v>118297060.48000063</v>
      </c>
      <c r="G936" s="6">
        <f t="shared" si="174"/>
        <v>100000</v>
      </c>
      <c r="H936" s="23">
        <f t="shared" si="175"/>
        <v>0.56598889999999979</v>
      </c>
      <c r="I936" s="31">
        <f t="shared" si="170"/>
        <v>1.0039241897066666</v>
      </c>
      <c r="J936" s="16">
        <f t="shared" si="176"/>
        <v>889.22458612696755</v>
      </c>
      <c r="K936" s="24" t="s">
        <v>545</v>
      </c>
      <c r="L936" s="25">
        <f t="shared" si="166"/>
        <v>75120</v>
      </c>
      <c r="M936" s="26">
        <f t="shared" si="167"/>
        <v>0</v>
      </c>
      <c r="N936" s="27">
        <f t="shared" si="168"/>
        <v>0</v>
      </c>
      <c r="O936" s="27">
        <f t="shared" si="169"/>
        <v>0</v>
      </c>
    </row>
    <row r="937" spans="1:15" ht="13.2" x14ac:dyDescent="0.25">
      <c r="A937" s="13" t="s">
        <v>746</v>
      </c>
      <c r="B937" s="17">
        <f t="shared" si="171"/>
        <v>74295</v>
      </c>
      <c r="C937" s="5">
        <f>125</f>
        <v>125</v>
      </c>
      <c r="D937" s="6">
        <f t="shared" si="172"/>
        <v>193322.77999999997</v>
      </c>
      <c r="E937" s="6">
        <f t="shared" si="173"/>
        <v>8.0395602777777775</v>
      </c>
      <c r="F937" s="6">
        <f>SUM($D$8:D937)</f>
        <v>118490383.26000063</v>
      </c>
      <c r="G937" s="6">
        <f t="shared" si="174"/>
        <v>100000</v>
      </c>
      <c r="H937" s="23">
        <f t="shared" si="175"/>
        <v>0.56661389999999978</v>
      </c>
      <c r="I937" s="31">
        <f t="shared" si="170"/>
        <v>1.0039285230399999</v>
      </c>
      <c r="J937" s="16">
        <f t="shared" si="176"/>
        <v>889.57780165429369</v>
      </c>
      <c r="K937" s="24" t="s">
        <v>746</v>
      </c>
      <c r="L937" s="25">
        <f t="shared" si="166"/>
        <v>75150</v>
      </c>
      <c r="M937" s="26">
        <f t="shared" si="167"/>
        <v>0</v>
      </c>
      <c r="N937" s="27">
        <f t="shared" si="168"/>
        <v>0</v>
      </c>
      <c r="O937" s="27">
        <f t="shared" si="169"/>
        <v>0</v>
      </c>
    </row>
    <row r="938" spans="1:15" ht="13.2" x14ac:dyDescent="0.25">
      <c r="A938" s="13" t="s">
        <v>747</v>
      </c>
      <c r="B938" s="17">
        <f t="shared" si="171"/>
        <v>74326</v>
      </c>
      <c r="C938" s="5">
        <f>125</f>
        <v>125</v>
      </c>
      <c r="D938" s="6">
        <f t="shared" si="172"/>
        <v>193447.77999999997</v>
      </c>
      <c r="E938" s="6">
        <f t="shared" si="173"/>
        <v>9.6505834444444449</v>
      </c>
      <c r="F938" s="6">
        <f>SUM($D$8:D938)</f>
        <v>118683831.04000063</v>
      </c>
      <c r="G938" s="6">
        <f t="shared" si="174"/>
        <v>100000</v>
      </c>
      <c r="H938" s="23">
        <f t="shared" si="175"/>
        <v>0.56723889999999988</v>
      </c>
      <c r="I938" s="31">
        <f t="shared" si="170"/>
        <v>1.0039328563733334</v>
      </c>
      <c r="J938" s="16">
        <f t="shared" si="176"/>
        <v>889.93038324774227</v>
      </c>
      <c r="K938" s="24" t="s">
        <v>747</v>
      </c>
      <c r="L938" s="25">
        <f t="shared" si="166"/>
        <v>75181</v>
      </c>
      <c r="M938" s="26">
        <f t="shared" si="167"/>
        <v>0</v>
      </c>
      <c r="N938" s="27">
        <f t="shared" si="168"/>
        <v>0</v>
      </c>
      <c r="O938" s="27">
        <f t="shared" si="169"/>
        <v>0</v>
      </c>
    </row>
    <row r="939" spans="1:15" ht="13.2" x14ac:dyDescent="0.25">
      <c r="A939" s="13" t="s">
        <v>748</v>
      </c>
      <c r="B939" s="17">
        <f t="shared" si="171"/>
        <v>74356</v>
      </c>
      <c r="C939" s="5">
        <f>125</f>
        <v>125</v>
      </c>
      <c r="D939" s="6">
        <f t="shared" si="172"/>
        <v>193572.77999999997</v>
      </c>
      <c r="E939" s="6">
        <f t="shared" si="173"/>
        <v>11.262648277777778</v>
      </c>
      <c r="F939" s="6">
        <f>SUM($D$8:D939)</f>
        <v>118877403.82000063</v>
      </c>
      <c r="G939" s="6">
        <f t="shared" si="174"/>
        <v>100000</v>
      </c>
      <c r="H939" s="23">
        <f t="shared" si="175"/>
        <v>0.56786389999999987</v>
      </c>
      <c r="I939" s="31">
        <f t="shared" si="170"/>
        <v>1.0039371897066667</v>
      </c>
      <c r="J939" s="16">
        <f t="shared" si="176"/>
        <v>890.28233242149213</v>
      </c>
      <c r="K939" s="24" t="s">
        <v>748</v>
      </c>
      <c r="L939" s="25">
        <f t="shared" si="166"/>
        <v>75211</v>
      </c>
      <c r="M939" s="26">
        <f t="shared" si="167"/>
        <v>0</v>
      </c>
      <c r="N939" s="27">
        <f t="shared" si="168"/>
        <v>0</v>
      </c>
      <c r="O939" s="27">
        <f t="shared" si="169"/>
        <v>0</v>
      </c>
    </row>
    <row r="940" spans="1:15" ht="13.2" x14ac:dyDescent="0.25">
      <c r="A940" s="13" t="s">
        <v>749</v>
      </c>
      <c r="B940" s="17">
        <f t="shared" si="171"/>
        <v>74387</v>
      </c>
      <c r="C940" s="5">
        <f>125</f>
        <v>125</v>
      </c>
      <c r="D940" s="6">
        <f t="shared" si="172"/>
        <v>193697.77999999997</v>
      </c>
      <c r="E940" s="6">
        <f t="shared" si="173"/>
        <v>12.875754777777779</v>
      </c>
      <c r="F940" s="6">
        <f>SUM($D$8:D940)</f>
        <v>119071101.60000063</v>
      </c>
      <c r="G940" s="6">
        <f t="shared" si="174"/>
        <v>100000</v>
      </c>
      <c r="H940" s="23">
        <f t="shared" si="175"/>
        <v>0.56848889999999985</v>
      </c>
      <c r="I940" s="31">
        <f t="shared" si="170"/>
        <v>1.00394152304</v>
      </c>
      <c r="J940" s="16">
        <f t="shared" si="176"/>
        <v>890.63365068528151</v>
      </c>
      <c r="K940" s="24" t="s">
        <v>749</v>
      </c>
      <c r="L940" s="25">
        <f t="shared" si="166"/>
        <v>75242</v>
      </c>
      <c r="M940" s="26">
        <f t="shared" si="167"/>
        <v>0</v>
      </c>
      <c r="N940" s="27">
        <f t="shared" si="168"/>
        <v>0</v>
      </c>
      <c r="O940" s="27">
        <f t="shared" si="169"/>
        <v>0</v>
      </c>
    </row>
    <row r="941" spans="1:15" ht="13.2" x14ac:dyDescent="0.25">
      <c r="A941" s="13" t="s">
        <v>544</v>
      </c>
      <c r="B941" s="17">
        <f t="shared" si="171"/>
        <v>74418</v>
      </c>
      <c r="C941" s="5">
        <f>125</f>
        <v>125</v>
      </c>
      <c r="D941" s="6">
        <f t="shared" si="172"/>
        <v>193822.77999999997</v>
      </c>
      <c r="E941" s="6">
        <f t="shared" si="173"/>
        <v>14.489902944444445</v>
      </c>
      <c r="F941" s="6">
        <f>SUM($D$8:D941)</f>
        <v>119264924.38000064</v>
      </c>
      <c r="G941" s="6">
        <f t="shared" si="174"/>
        <v>100000</v>
      </c>
      <c r="H941" s="23">
        <f t="shared" si="175"/>
        <v>0.56911389999999984</v>
      </c>
      <c r="I941" s="31">
        <f t="shared" si="170"/>
        <v>1.0039458563733332</v>
      </c>
      <c r="J941" s="16">
        <f t="shared" si="176"/>
        <v>890.98433954442282</v>
      </c>
      <c r="K941" s="24" t="s">
        <v>544</v>
      </c>
      <c r="L941" s="25">
        <f t="shared" si="166"/>
        <v>75273</v>
      </c>
      <c r="M941" s="26">
        <f t="shared" si="167"/>
        <v>0</v>
      </c>
      <c r="N941" s="27">
        <f t="shared" si="168"/>
        <v>0</v>
      </c>
      <c r="O941" s="27">
        <f t="shared" si="169"/>
        <v>0</v>
      </c>
    </row>
    <row r="942" spans="1:15" ht="13.2" x14ac:dyDescent="0.25">
      <c r="A942" s="13" t="s">
        <v>545</v>
      </c>
      <c r="B942" s="17">
        <f t="shared" si="171"/>
        <v>74448</v>
      </c>
      <c r="C942" s="5">
        <f>125</f>
        <v>125</v>
      </c>
      <c r="D942" s="6">
        <f t="shared" si="172"/>
        <v>193947.77999999997</v>
      </c>
      <c r="E942" s="6">
        <f t="shared" si="173"/>
        <v>16.105092777777777</v>
      </c>
      <c r="F942" s="6">
        <f>SUM($D$8:D942)</f>
        <v>119458872.16000064</v>
      </c>
      <c r="G942" s="6">
        <f t="shared" si="174"/>
        <v>100000</v>
      </c>
      <c r="H942" s="23">
        <f t="shared" si="175"/>
        <v>0.56973889999999983</v>
      </c>
      <c r="I942" s="31">
        <f t="shared" si="170"/>
        <v>1.0039501897066667</v>
      </c>
      <c r="J942" s="16">
        <f t="shared" si="176"/>
        <v>891.33440049981721</v>
      </c>
      <c r="K942" s="24" t="s">
        <v>545</v>
      </c>
      <c r="L942" s="25">
        <f t="shared" si="166"/>
        <v>75301</v>
      </c>
      <c r="M942" s="26">
        <f t="shared" si="167"/>
        <v>0</v>
      </c>
      <c r="N942" s="27">
        <f t="shared" si="168"/>
        <v>0</v>
      </c>
      <c r="O942" s="27">
        <f t="shared" si="169"/>
        <v>0</v>
      </c>
    </row>
    <row r="943" spans="1:15" ht="13.2" x14ac:dyDescent="0.25">
      <c r="A943" s="13" t="s">
        <v>544</v>
      </c>
      <c r="B943" s="17">
        <f t="shared" si="171"/>
        <v>74479</v>
      </c>
      <c r="C943" s="5">
        <f>125</f>
        <v>125</v>
      </c>
      <c r="D943" s="6">
        <f t="shared" si="172"/>
        <v>194072.77999999997</v>
      </c>
      <c r="E943" s="6">
        <f t="shared" si="173"/>
        <v>17.721324277777779</v>
      </c>
      <c r="F943" s="6">
        <f>SUM($D$8:D943)</f>
        <v>119652944.94000064</v>
      </c>
      <c r="G943" s="6">
        <f t="shared" si="174"/>
        <v>100000</v>
      </c>
      <c r="H943" s="23">
        <f t="shared" si="175"/>
        <v>0.57036389999999981</v>
      </c>
      <c r="I943" s="31">
        <f t="shared" si="170"/>
        <v>1.00395452304</v>
      </c>
      <c r="J943" s="16">
        <f t="shared" si="176"/>
        <v>891.68383504796998</v>
      </c>
      <c r="K943" s="24" t="s">
        <v>544</v>
      </c>
      <c r="L943" s="25">
        <f t="shared" si="166"/>
        <v>75332</v>
      </c>
      <c r="M943" s="26">
        <f t="shared" si="167"/>
        <v>0</v>
      </c>
      <c r="N943" s="27">
        <f t="shared" si="168"/>
        <v>0</v>
      </c>
      <c r="O943" s="27">
        <f t="shared" si="169"/>
        <v>0</v>
      </c>
    </row>
    <row r="944" spans="1:15" ht="13.2" x14ac:dyDescent="0.25">
      <c r="A944" s="13" t="s">
        <v>545</v>
      </c>
      <c r="B944" s="17">
        <f t="shared" si="171"/>
        <v>74509</v>
      </c>
      <c r="C944" s="5">
        <f>125</f>
        <v>125</v>
      </c>
      <c r="D944" s="6">
        <f t="shared" si="172"/>
        <v>194197.77999999997</v>
      </c>
      <c r="E944" s="6">
        <f t="shared" si="173"/>
        <v>19.338597444444446</v>
      </c>
      <c r="F944" s="6">
        <f>SUM($D$8:D944)</f>
        <v>119847142.72000064</v>
      </c>
      <c r="G944" s="6">
        <f t="shared" si="174"/>
        <v>100000</v>
      </c>
      <c r="H944" s="23">
        <f t="shared" si="175"/>
        <v>0.5709888999999998</v>
      </c>
      <c r="I944" s="31">
        <f t="shared" si="170"/>
        <v>1.0039588563733333</v>
      </c>
      <c r="J944" s="16">
        <f t="shared" si="176"/>
        <v>892.03264468100656</v>
      </c>
      <c r="K944" s="24" t="s">
        <v>545</v>
      </c>
      <c r="L944" s="25">
        <f t="shared" si="166"/>
        <v>75362</v>
      </c>
      <c r="M944" s="26">
        <f t="shared" si="167"/>
        <v>0</v>
      </c>
      <c r="N944" s="27">
        <f t="shared" si="168"/>
        <v>0</v>
      </c>
      <c r="O944" s="27">
        <f t="shared" si="169"/>
        <v>0</v>
      </c>
    </row>
    <row r="945" spans="1:15" ht="13.2" x14ac:dyDescent="0.25">
      <c r="A945" s="13" t="s">
        <v>750</v>
      </c>
      <c r="B945" s="17">
        <f t="shared" si="171"/>
        <v>74540</v>
      </c>
      <c r="C945" s="5">
        <f>125</f>
        <v>125</v>
      </c>
      <c r="D945" s="6">
        <f t="shared" si="172"/>
        <v>194342.11999999997</v>
      </c>
      <c r="E945" s="6">
        <f t="shared" si="173"/>
        <v>1.6184759999999996</v>
      </c>
      <c r="F945" s="6">
        <f>SUM($D$8:D945)</f>
        <v>120041484.84000064</v>
      </c>
      <c r="G945" s="6">
        <f t="shared" si="174"/>
        <v>100000</v>
      </c>
      <c r="H945" s="23">
        <f t="shared" si="175"/>
        <v>0.57171059999999985</v>
      </c>
      <c r="I945" s="31">
        <f t="shared" si="170"/>
        <v>1.0039638601600001</v>
      </c>
      <c r="J945" s="16">
        <f t="shared" si="176"/>
        <v>892.38146105254555</v>
      </c>
      <c r="K945" s="24" t="s">
        <v>750</v>
      </c>
      <c r="L945" s="25">
        <f t="shared" si="166"/>
        <v>75393</v>
      </c>
      <c r="M945" s="26">
        <f t="shared" si="167"/>
        <v>0</v>
      </c>
      <c r="N945" s="27">
        <f t="shared" si="168"/>
        <v>0</v>
      </c>
      <c r="O945" s="27">
        <f t="shared" si="169"/>
        <v>0</v>
      </c>
    </row>
    <row r="946" spans="1:15" ht="13.2" x14ac:dyDescent="0.25">
      <c r="A946" s="13" t="s">
        <v>751</v>
      </c>
      <c r="B946" s="17">
        <f t="shared" si="171"/>
        <v>74569</v>
      </c>
      <c r="C946" s="5">
        <f>125</f>
        <v>125</v>
      </c>
      <c r="D946" s="6">
        <f t="shared" si="172"/>
        <v>194467.11999999997</v>
      </c>
      <c r="E946" s="6">
        <f t="shared" si="173"/>
        <v>3.2380631111111104</v>
      </c>
      <c r="F946" s="6">
        <f>SUM($D$8:D946)</f>
        <v>120235951.96000065</v>
      </c>
      <c r="G946" s="6">
        <f t="shared" si="174"/>
        <v>100000</v>
      </c>
      <c r="H946" s="23">
        <f t="shared" si="175"/>
        <v>0.57233559999999983</v>
      </c>
      <c r="I946" s="31">
        <f t="shared" si="170"/>
        <v>1.0039681934933333</v>
      </c>
      <c r="J946" s="16">
        <f t="shared" si="176"/>
        <v>892.72905960395542</v>
      </c>
      <c r="K946" s="24" t="s">
        <v>751</v>
      </c>
      <c r="L946" s="25">
        <f t="shared" si="166"/>
        <v>75423</v>
      </c>
      <c r="M946" s="26">
        <f t="shared" si="167"/>
        <v>0</v>
      </c>
      <c r="N946" s="27">
        <f t="shared" si="168"/>
        <v>0</v>
      </c>
      <c r="O946" s="27">
        <f t="shared" si="169"/>
        <v>0</v>
      </c>
    </row>
    <row r="947" spans="1:15" ht="13.2" x14ac:dyDescent="0.25">
      <c r="A947" s="13" t="s">
        <v>752</v>
      </c>
      <c r="B947" s="17">
        <f t="shared" si="171"/>
        <v>74600</v>
      </c>
      <c r="C947" s="5">
        <f>125</f>
        <v>125</v>
      </c>
      <c r="D947" s="6">
        <f t="shared" si="172"/>
        <v>194592.11999999997</v>
      </c>
      <c r="E947" s="6">
        <f t="shared" si="173"/>
        <v>4.8586224444444435</v>
      </c>
      <c r="F947" s="6">
        <f>SUM($D$8:D947)</f>
        <v>120430544.08000065</v>
      </c>
      <c r="G947" s="6">
        <f t="shared" si="174"/>
        <v>100000</v>
      </c>
      <c r="H947" s="23">
        <f t="shared" si="175"/>
        <v>0.57296059999999982</v>
      </c>
      <c r="I947" s="31">
        <f t="shared" si="170"/>
        <v>1.0039725268266666</v>
      </c>
      <c r="J947" s="16">
        <f t="shared" si="176"/>
        <v>893.07603752301384</v>
      </c>
      <c r="K947" s="24" t="s">
        <v>752</v>
      </c>
      <c r="L947" s="25">
        <f t="shared" si="166"/>
        <v>75454</v>
      </c>
      <c r="M947" s="26">
        <f t="shared" si="167"/>
        <v>0</v>
      </c>
      <c r="N947" s="27">
        <f t="shared" si="168"/>
        <v>0</v>
      </c>
      <c r="O947" s="27">
        <f t="shared" si="169"/>
        <v>0</v>
      </c>
    </row>
    <row r="948" spans="1:15" ht="13.2" x14ac:dyDescent="0.25">
      <c r="A948" s="13" t="s">
        <v>753</v>
      </c>
      <c r="B948" s="17">
        <f t="shared" si="171"/>
        <v>74631</v>
      </c>
      <c r="C948" s="5">
        <f>125</f>
        <v>125</v>
      </c>
      <c r="D948" s="6">
        <f t="shared" si="172"/>
        <v>194717.11999999997</v>
      </c>
      <c r="E948" s="6">
        <f t="shared" si="173"/>
        <v>6.4802234444444435</v>
      </c>
      <c r="F948" s="6">
        <f>SUM($D$8:D948)</f>
        <v>120625261.20000066</v>
      </c>
      <c r="G948" s="6">
        <f t="shared" si="174"/>
        <v>100000</v>
      </c>
      <c r="H948" s="23">
        <f t="shared" si="175"/>
        <v>0.57358559999999981</v>
      </c>
      <c r="I948" s="31">
        <f t="shared" si="170"/>
        <v>1.0039768601600001</v>
      </c>
      <c r="J948" s="16">
        <f t="shared" si="176"/>
        <v>893.42239628523669</v>
      </c>
      <c r="K948" s="24" t="s">
        <v>753</v>
      </c>
      <c r="L948" s="25">
        <f t="shared" si="166"/>
        <v>75485</v>
      </c>
      <c r="M948" s="26">
        <f t="shared" si="167"/>
        <v>0</v>
      </c>
      <c r="N948" s="27">
        <f t="shared" si="168"/>
        <v>0</v>
      </c>
      <c r="O948" s="27">
        <f t="shared" si="169"/>
        <v>0</v>
      </c>
    </row>
    <row r="949" spans="1:15" ht="13.2" x14ac:dyDescent="0.25">
      <c r="A949" s="13" t="s">
        <v>544</v>
      </c>
      <c r="B949" s="17">
        <f t="shared" si="171"/>
        <v>74661</v>
      </c>
      <c r="C949" s="5">
        <f>125</f>
        <v>125</v>
      </c>
      <c r="D949" s="6">
        <f t="shared" si="172"/>
        <v>194842.11999999997</v>
      </c>
      <c r="E949" s="6">
        <f t="shared" si="173"/>
        <v>8.1028661111111102</v>
      </c>
      <c r="F949" s="6">
        <f>SUM($D$8:D949)</f>
        <v>120820103.32000066</v>
      </c>
      <c r="G949" s="6">
        <f t="shared" si="174"/>
        <v>100000</v>
      </c>
      <c r="H949" s="23">
        <f t="shared" si="175"/>
        <v>0.57421059999999979</v>
      </c>
      <c r="I949" s="31">
        <f t="shared" si="170"/>
        <v>1.0039811934933334</v>
      </c>
      <c r="J949" s="16">
        <f t="shared" si="176"/>
        <v>893.76813736183067</v>
      </c>
      <c r="K949" s="24" t="s">
        <v>544</v>
      </c>
      <c r="L949" s="25">
        <f t="shared" si="166"/>
        <v>75515</v>
      </c>
      <c r="M949" s="26">
        <f t="shared" si="167"/>
        <v>0</v>
      </c>
      <c r="N949" s="27">
        <f t="shared" si="168"/>
        <v>0</v>
      </c>
      <c r="O949" s="27">
        <f t="shared" si="169"/>
        <v>0</v>
      </c>
    </row>
    <row r="950" spans="1:15" ht="13.2" x14ac:dyDescent="0.25">
      <c r="A950" s="13" t="s">
        <v>545</v>
      </c>
      <c r="B950" s="17">
        <f t="shared" si="171"/>
        <v>74692</v>
      </c>
      <c r="C950" s="5">
        <f>125</f>
        <v>125</v>
      </c>
      <c r="D950" s="6">
        <f t="shared" si="172"/>
        <v>194967.11999999997</v>
      </c>
      <c r="E950" s="6">
        <f t="shared" si="173"/>
        <v>9.7265504444444435</v>
      </c>
      <c r="F950" s="6">
        <f>SUM($D$8:D950)</f>
        <v>121015070.44000067</v>
      </c>
      <c r="G950" s="6">
        <f t="shared" si="174"/>
        <v>100000</v>
      </c>
      <c r="H950" s="23">
        <f t="shared" si="175"/>
        <v>0.57483559999999978</v>
      </c>
      <c r="I950" s="31">
        <f t="shared" si="170"/>
        <v>1.0039855268266666</v>
      </c>
      <c r="J950" s="16">
        <f t="shared" si="176"/>
        <v>894.11326221970739</v>
      </c>
      <c r="K950" s="24" t="s">
        <v>545</v>
      </c>
      <c r="L950" s="25">
        <f t="shared" si="166"/>
        <v>75546</v>
      </c>
      <c r="M950" s="26">
        <f t="shared" si="167"/>
        <v>0</v>
      </c>
      <c r="N950" s="27">
        <f t="shared" si="168"/>
        <v>0</v>
      </c>
      <c r="O950" s="27">
        <f t="shared" si="169"/>
        <v>0</v>
      </c>
    </row>
    <row r="951" spans="1:15" ht="13.2" x14ac:dyDescent="0.25">
      <c r="A951" s="13" t="s">
        <v>544</v>
      </c>
      <c r="B951" s="17">
        <f t="shared" si="171"/>
        <v>74722</v>
      </c>
      <c r="C951" s="5">
        <f>125</f>
        <v>125</v>
      </c>
      <c r="D951" s="6">
        <f t="shared" si="172"/>
        <v>195092.11999999997</v>
      </c>
      <c r="E951" s="6">
        <f t="shared" si="173"/>
        <v>11.351276444444444</v>
      </c>
      <c r="F951" s="6">
        <f>SUM($D$8:D951)</f>
        <v>121210162.56000067</v>
      </c>
      <c r="G951" s="6">
        <f t="shared" si="174"/>
        <v>100000</v>
      </c>
      <c r="H951" s="23">
        <f t="shared" si="175"/>
        <v>0.57546059999999977</v>
      </c>
      <c r="I951" s="31">
        <f t="shared" si="170"/>
        <v>1.0039898601599999</v>
      </c>
      <c r="J951" s="16">
        <f t="shared" si="176"/>
        <v>894.4577723215001</v>
      </c>
      <c r="K951" s="24" t="s">
        <v>544</v>
      </c>
      <c r="L951" s="25">
        <f t="shared" si="166"/>
        <v>75576</v>
      </c>
      <c r="M951" s="26">
        <f t="shared" si="167"/>
        <v>0</v>
      </c>
      <c r="N951" s="27">
        <f t="shared" si="168"/>
        <v>0</v>
      </c>
      <c r="O951" s="27">
        <f t="shared" si="169"/>
        <v>0</v>
      </c>
    </row>
    <row r="952" spans="1:15" ht="13.2" x14ac:dyDescent="0.25">
      <c r="A952" s="13" t="s">
        <v>545</v>
      </c>
      <c r="B952" s="17">
        <f t="shared" si="171"/>
        <v>74753</v>
      </c>
      <c r="C952" s="5">
        <f>125</f>
        <v>125</v>
      </c>
      <c r="D952" s="6">
        <f t="shared" si="172"/>
        <v>195217.11999999997</v>
      </c>
      <c r="E952" s="6">
        <f t="shared" si="173"/>
        <v>12.977044111111111</v>
      </c>
      <c r="F952" s="6">
        <f>SUM($D$8:D952)</f>
        <v>121405379.68000068</v>
      </c>
      <c r="G952" s="6">
        <f t="shared" si="174"/>
        <v>100000</v>
      </c>
      <c r="H952" s="23">
        <f t="shared" si="175"/>
        <v>0.57608559999999986</v>
      </c>
      <c r="I952" s="31">
        <f t="shared" si="170"/>
        <v>1.0039941934933334</v>
      </c>
      <c r="J952" s="16">
        <f t="shared" si="176"/>
        <v>894.80166912557615</v>
      </c>
      <c r="K952" s="24" t="s">
        <v>545</v>
      </c>
      <c r="L952" s="25">
        <f t="shared" si="166"/>
        <v>75607</v>
      </c>
      <c r="M952" s="26">
        <f t="shared" si="167"/>
        <v>0</v>
      </c>
      <c r="N952" s="27">
        <f t="shared" si="168"/>
        <v>0</v>
      </c>
      <c r="O952" s="27">
        <f t="shared" si="169"/>
        <v>0</v>
      </c>
    </row>
    <row r="953" spans="1:15" ht="13.2" x14ac:dyDescent="0.25">
      <c r="A953" s="13" t="s">
        <v>754</v>
      </c>
      <c r="B953" s="17">
        <f t="shared" si="171"/>
        <v>74784</v>
      </c>
      <c r="C953" s="5">
        <f>125</f>
        <v>125</v>
      </c>
      <c r="D953" s="6">
        <f t="shared" si="172"/>
        <v>195342.11999999997</v>
      </c>
      <c r="E953" s="6">
        <f t="shared" si="173"/>
        <v>14.603853444444443</v>
      </c>
      <c r="F953" s="6">
        <f>SUM($D$8:D953)</f>
        <v>121600721.80000068</v>
      </c>
      <c r="G953" s="6">
        <f t="shared" si="174"/>
        <v>100000</v>
      </c>
      <c r="H953" s="23">
        <f t="shared" si="175"/>
        <v>0.57671059999999985</v>
      </c>
      <c r="I953" s="31">
        <f t="shared" si="170"/>
        <v>1.0039985268266667</v>
      </c>
      <c r="J953" s="16">
        <f t="shared" si="176"/>
        <v>895.14495408605262</v>
      </c>
      <c r="K953" s="24" t="s">
        <v>754</v>
      </c>
      <c r="L953" s="25">
        <f t="shared" si="166"/>
        <v>75638</v>
      </c>
      <c r="M953" s="26">
        <f t="shared" si="167"/>
        <v>0</v>
      </c>
      <c r="N953" s="27">
        <f t="shared" si="168"/>
        <v>0</v>
      </c>
      <c r="O953" s="27">
        <f t="shared" si="169"/>
        <v>0</v>
      </c>
    </row>
    <row r="954" spans="1:15" ht="13.2" x14ac:dyDescent="0.25">
      <c r="A954" s="13" t="s">
        <v>755</v>
      </c>
      <c r="B954" s="17">
        <f t="shared" si="171"/>
        <v>74814</v>
      </c>
      <c r="C954" s="5">
        <f>125</f>
        <v>125</v>
      </c>
      <c r="D954" s="6">
        <f t="shared" si="172"/>
        <v>195467.11999999997</v>
      </c>
      <c r="E954" s="6">
        <f t="shared" si="173"/>
        <v>16.231704444444443</v>
      </c>
      <c r="F954" s="6">
        <f>SUM($D$8:D954)</f>
        <v>121796188.92000069</v>
      </c>
      <c r="G954" s="6">
        <f t="shared" si="174"/>
        <v>100000</v>
      </c>
      <c r="H954" s="23">
        <f t="shared" si="175"/>
        <v>0.57733559999999984</v>
      </c>
      <c r="I954" s="31">
        <f t="shared" si="170"/>
        <v>1.00400286016</v>
      </c>
      <c r="J954" s="16">
        <f t="shared" si="176"/>
        <v>895.4876286528114</v>
      </c>
      <c r="K954" s="24" t="s">
        <v>755</v>
      </c>
      <c r="L954" s="25">
        <f t="shared" si="166"/>
        <v>75666</v>
      </c>
      <c r="M954" s="26">
        <f t="shared" si="167"/>
        <v>0</v>
      </c>
      <c r="N954" s="27">
        <f t="shared" si="168"/>
        <v>0</v>
      </c>
      <c r="O954" s="27">
        <f t="shared" si="169"/>
        <v>0</v>
      </c>
    </row>
    <row r="955" spans="1:15" ht="13.2" x14ac:dyDescent="0.25">
      <c r="A955" s="13" t="s">
        <v>756</v>
      </c>
      <c r="B955" s="17">
        <f t="shared" si="171"/>
        <v>74845</v>
      </c>
      <c r="C955" s="5">
        <f>125</f>
        <v>125</v>
      </c>
      <c r="D955" s="6">
        <f t="shared" si="172"/>
        <v>195592.11999999997</v>
      </c>
      <c r="E955" s="6">
        <f t="shared" si="173"/>
        <v>17.860597111111108</v>
      </c>
      <c r="F955" s="6">
        <f>SUM($D$8:D955)</f>
        <v>121991781.04000069</v>
      </c>
      <c r="G955" s="6">
        <f t="shared" si="174"/>
        <v>100000</v>
      </c>
      <c r="H955" s="23">
        <f t="shared" si="175"/>
        <v>0.57796059999999982</v>
      </c>
      <c r="I955" s="31">
        <f t="shared" si="170"/>
        <v>1.0040071934933332</v>
      </c>
      <c r="J955" s="16">
        <f t="shared" si="176"/>
        <v>895.82969427151284</v>
      </c>
      <c r="K955" s="24" t="s">
        <v>756</v>
      </c>
      <c r="L955" s="25">
        <f t="shared" si="166"/>
        <v>75697</v>
      </c>
      <c r="M955" s="26">
        <f t="shared" si="167"/>
        <v>0</v>
      </c>
      <c r="N955" s="27">
        <f t="shared" si="168"/>
        <v>0</v>
      </c>
      <c r="O955" s="27">
        <f t="shared" si="169"/>
        <v>0</v>
      </c>
    </row>
    <row r="956" spans="1:15" ht="13.2" x14ac:dyDescent="0.25">
      <c r="A956" s="13" t="s">
        <v>757</v>
      </c>
      <c r="B956" s="17">
        <f t="shared" si="171"/>
        <v>74875</v>
      </c>
      <c r="C956" s="5">
        <f>125</f>
        <v>125</v>
      </c>
      <c r="D956" s="6">
        <f t="shared" si="172"/>
        <v>195717.11999999997</v>
      </c>
      <c r="E956" s="6">
        <f t="shared" si="173"/>
        <v>19.490531444444443</v>
      </c>
      <c r="F956" s="6">
        <f>SUM($D$8:D956)</f>
        <v>122187498.1600007</v>
      </c>
      <c r="G956" s="6">
        <f t="shared" si="174"/>
        <v>100000</v>
      </c>
      <c r="H956" s="23">
        <f t="shared" si="175"/>
        <v>0.57858559999999981</v>
      </c>
      <c r="I956" s="31">
        <f t="shared" si="170"/>
        <v>1.0040115268266667</v>
      </c>
      <c r="J956" s="16">
        <f t="shared" si="176"/>
        <v>896.171152383611</v>
      </c>
      <c r="K956" s="24" t="s">
        <v>757</v>
      </c>
      <c r="L956" s="25">
        <f t="shared" si="166"/>
        <v>75727</v>
      </c>
      <c r="M956" s="26">
        <f t="shared" si="167"/>
        <v>0</v>
      </c>
      <c r="N956" s="27">
        <f t="shared" si="168"/>
        <v>0</v>
      </c>
      <c r="O956" s="27">
        <f t="shared" si="169"/>
        <v>0</v>
      </c>
    </row>
    <row r="957" spans="1:15" ht="13.2" x14ac:dyDescent="0.25">
      <c r="A957" s="13" t="s">
        <v>544</v>
      </c>
      <c r="B957" s="17">
        <f t="shared" si="171"/>
        <v>74906</v>
      </c>
      <c r="C957" s="5">
        <f>125</f>
        <v>125</v>
      </c>
      <c r="D957" s="6">
        <f t="shared" si="172"/>
        <v>195861.60999999996</v>
      </c>
      <c r="E957" s="6">
        <f t="shared" si="173"/>
        <v>1.6311384166666665</v>
      </c>
      <c r="F957" s="6">
        <f>SUM($D$8:D957)</f>
        <v>122383359.7700007</v>
      </c>
      <c r="G957" s="6">
        <f t="shared" si="174"/>
        <v>100000</v>
      </c>
      <c r="H957" s="23">
        <f t="shared" si="175"/>
        <v>0.57930804999999974</v>
      </c>
      <c r="I957" s="31">
        <f t="shared" si="170"/>
        <v>1.0040165358133333</v>
      </c>
      <c r="J957" s="16">
        <f t="shared" si="176"/>
        <v>896.51264123026738</v>
      </c>
      <c r="K957" s="24" t="s">
        <v>544</v>
      </c>
      <c r="L957" s="25">
        <f t="shared" si="166"/>
        <v>75758</v>
      </c>
      <c r="M957" s="26">
        <f t="shared" si="167"/>
        <v>0</v>
      </c>
      <c r="N957" s="27">
        <f t="shared" si="168"/>
        <v>0</v>
      </c>
      <c r="O957" s="27">
        <f t="shared" si="169"/>
        <v>0</v>
      </c>
    </row>
    <row r="958" spans="1:15" ht="13.2" x14ac:dyDescent="0.25">
      <c r="A958" s="13" t="s">
        <v>545</v>
      </c>
      <c r="B958" s="17">
        <f t="shared" si="171"/>
        <v>74935</v>
      </c>
      <c r="C958" s="5">
        <f>125</f>
        <v>125</v>
      </c>
      <c r="D958" s="6">
        <f t="shared" si="172"/>
        <v>195986.60999999996</v>
      </c>
      <c r="E958" s="6">
        <f t="shared" si="173"/>
        <v>3.2633879444444438</v>
      </c>
      <c r="F958" s="6">
        <f>SUM($D$8:D958)</f>
        <v>122579346.3800007</v>
      </c>
      <c r="G958" s="6">
        <f t="shared" si="174"/>
        <v>100000</v>
      </c>
      <c r="H958" s="23">
        <f t="shared" si="175"/>
        <v>0.57993304999999973</v>
      </c>
      <c r="I958" s="31">
        <f t="shared" si="170"/>
        <v>1.0040208691466666</v>
      </c>
      <c r="J958" s="16">
        <f t="shared" si="176"/>
        <v>896.85292219540656</v>
      </c>
      <c r="K958" s="24" t="s">
        <v>545</v>
      </c>
      <c r="L958" s="25">
        <f t="shared" si="166"/>
        <v>75788</v>
      </c>
      <c r="M958" s="26">
        <f t="shared" si="167"/>
        <v>0</v>
      </c>
      <c r="N958" s="27">
        <f t="shared" si="168"/>
        <v>0</v>
      </c>
      <c r="O958" s="27">
        <f t="shared" si="169"/>
        <v>0</v>
      </c>
    </row>
    <row r="959" spans="1:15" ht="13.2" x14ac:dyDescent="0.25">
      <c r="A959" s="13" t="s">
        <v>544</v>
      </c>
      <c r="B959" s="17">
        <f t="shared" si="171"/>
        <v>74965</v>
      </c>
      <c r="C959" s="5">
        <f>125</f>
        <v>125</v>
      </c>
      <c r="D959" s="6">
        <f t="shared" si="172"/>
        <v>196111.60999999996</v>
      </c>
      <c r="E959" s="6">
        <f t="shared" si="173"/>
        <v>4.8966096944444431</v>
      </c>
      <c r="F959" s="6">
        <f>SUM($D$8:D959)</f>
        <v>122775457.99000069</v>
      </c>
      <c r="G959" s="6">
        <f t="shared" si="174"/>
        <v>100000</v>
      </c>
      <c r="H959" s="23">
        <f t="shared" si="175"/>
        <v>0.58055804999999971</v>
      </c>
      <c r="I959" s="31">
        <f t="shared" si="170"/>
        <v>1.00402520248</v>
      </c>
      <c r="J959" s="16">
        <f t="shared" si="176"/>
        <v>897.19259979043488</v>
      </c>
      <c r="K959" s="24" t="s">
        <v>544</v>
      </c>
      <c r="L959" s="25">
        <f t="shared" si="166"/>
        <v>75819</v>
      </c>
      <c r="M959" s="26">
        <f t="shared" si="167"/>
        <v>0</v>
      </c>
      <c r="N959" s="27">
        <f t="shared" si="168"/>
        <v>0</v>
      </c>
      <c r="O959" s="27">
        <f t="shared" si="169"/>
        <v>0</v>
      </c>
    </row>
    <row r="960" spans="1:15" ht="13.2" x14ac:dyDescent="0.25">
      <c r="A960" s="13" t="s">
        <v>545</v>
      </c>
      <c r="B960" s="17">
        <f t="shared" si="171"/>
        <v>74996</v>
      </c>
      <c r="C960" s="5">
        <f>125</f>
        <v>125</v>
      </c>
      <c r="D960" s="6">
        <f t="shared" si="172"/>
        <v>196236.60999999996</v>
      </c>
      <c r="E960" s="6">
        <f t="shared" si="173"/>
        <v>6.5308731111111094</v>
      </c>
      <c r="F960" s="6">
        <f>SUM($D$8:D960)</f>
        <v>122971694.60000069</v>
      </c>
      <c r="G960" s="6">
        <f t="shared" si="174"/>
        <v>100000</v>
      </c>
      <c r="H960" s="23">
        <f t="shared" si="175"/>
        <v>0.58118304999999981</v>
      </c>
      <c r="I960" s="31">
        <f t="shared" si="170"/>
        <v>1.0040295358133333</v>
      </c>
      <c r="J960" s="16">
        <f t="shared" si="176"/>
        <v>897.53167544085807</v>
      </c>
      <c r="K960" s="24" t="s">
        <v>545</v>
      </c>
      <c r="L960" s="25">
        <f t="shared" si="166"/>
        <v>75850</v>
      </c>
      <c r="M960" s="26">
        <f t="shared" si="167"/>
        <v>0</v>
      </c>
      <c r="N960" s="27">
        <f t="shared" si="168"/>
        <v>0</v>
      </c>
      <c r="O960" s="27">
        <f t="shared" si="169"/>
        <v>0</v>
      </c>
    </row>
    <row r="961" spans="1:15" ht="13.2" x14ac:dyDescent="0.25">
      <c r="A961" s="13" t="s">
        <v>758</v>
      </c>
      <c r="B961" s="17">
        <f t="shared" si="171"/>
        <v>75026</v>
      </c>
      <c r="C961" s="5">
        <f>125</f>
        <v>125</v>
      </c>
      <c r="D961" s="6">
        <f t="shared" si="172"/>
        <v>196361.60999999996</v>
      </c>
      <c r="E961" s="6">
        <f t="shared" si="173"/>
        <v>8.1661781944444432</v>
      </c>
      <c r="F961" s="6">
        <f>SUM($D$8:D961)</f>
        <v>123168056.21000069</v>
      </c>
      <c r="G961" s="6">
        <f t="shared" si="174"/>
        <v>100000</v>
      </c>
      <c r="H961" s="23">
        <f t="shared" si="175"/>
        <v>0.5818080499999998</v>
      </c>
      <c r="I961" s="31">
        <f t="shared" si="170"/>
        <v>1.0040338691466666</v>
      </c>
      <c r="J961" s="16">
        <f t="shared" si="176"/>
        <v>897.87015056804364</v>
      </c>
      <c r="K961" s="24" t="s">
        <v>758</v>
      </c>
      <c r="L961" s="25">
        <f t="shared" si="166"/>
        <v>75880</v>
      </c>
      <c r="M961" s="26">
        <f t="shared" si="167"/>
        <v>0</v>
      </c>
      <c r="N961" s="27">
        <f t="shared" si="168"/>
        <v>0</v>
      </c>
      <c r="O961" s="27">
        <f t="shared" si="169"/>
        <v>0</v>
      </c>
    </row>
    <row r="962" spans="1:15" ht="13.2" x14ac:dyDescent="0.25">
      <c r="A962" s="13" t="s">
        <v>759</v>
      </c>
      <c r="B962" s="17">
        <f t="shared" si="171"/>
        <v>75057</v>
      </c>
      <c r="C962" s="5">
        <f>125</f>
        <v>125</v>
      </c>
      <c r="D962" s="6">
        <f t="shared" si="172"/>
        <v>196486.60999999996</v>
      </c>
      <c r="E962" s="6">
        <f t="shared" si="173"/>
        <v>9.8025249444444427</v>
      </c>
      <c r="F962" s="6">
        <f>SUM($D$8:D962)</f>
        <v>123364542.82000069</v>
      </c>
      <c r="G962" s="6">
        <f t="shared" si="174"/>
        <v>100000</v>
      </c>
      <c r="H962" s="23">
        <f t="shared" si="175"/>
        <v>0.58243304999999979</v>
      </c>
      <c r="I962" s="31">
        <f t="shared" si="170"/>
        <v>1.0040382024800001</v>
      </c>
      <c r="J962" s="16">
        <f t="shared" si="176"/>
        <v>898.20802658923401</v>
      </c>
      <c r="K962" s="24" t="s">
        <v>759</v>
      </c>
      <c r="L962" s="25">
        <f t="shared" si="166"/>
        <v>75911</v>
      </c>
      <c r="M962" s="26">
        <f t="shared" si="167"/>
        <v>0</v>
      </c>
      <c r="N962" s="27">
        <f t="shared" si="168"/>
        <v>0</v>
      </c>
      <c r="O962" s="27">
        <f t="shared" si="169"/>
        <v>0</v>
      </c>
    </row>
    <row r="963" spans="1:15" ht="13.2" x14ac:dyDescent="0.25">
      <c r="A963" s="13" t="s">
        <v>760</v>
      </c>
      <c r="B963" s="17">
        <f t="shared" si="171"/>
        <v>75087</v>
      </c>
      <c r="C963" s="5">
        <f>125</f>
        <v>125</v>
      </c>
      <c r="D963" s="6">
        <f t="shared" si="172"/>
        <v>196611.60999999996</v>
      </c>
      <c r="E963" s="6">
        <f t="shared" si="173"/>
        <v>11.43991336111111</v>
      </c>
      <c r="F963" s="6">
        <f>SUM($D$8:D963)</f>
        <v>123561154.43000069</v>
      </c>
      <c r="G963" s="6">
        <f t="shared" si="174"/>
        <v>100000</v>
      </c>
      <c r="H963" s="23">
        <f t="shared" si="175"/>
        <v>0.58305804999999977</v>
      </c>
      <c r="I963" s="31">
        <f t="shared" si="170"/>
        <v>1.0040425358133334</v>
      </c>
      <c r="J963" s="16">
        <f t="shared" si="176"/>
        <v>898.54530491756145</v>
      </c>
      <c r="K963" s="24" t="s">
        <v>760</v>
      </c>
      <c r="L963" s="25">
        <f t="shared" si="166"/>
        <v>75941</v>
      </c>
      <c r="M963" s="26">
        <f t="shared" si="167"/>
        <v>0</v>
      </c>
      <c r="N963" s="27">
        <f t="shared" si="168"/>
        <v>0</v>
      </c>
      <c r="O963" s="27">
        <f t="shared" si="169"/>
        <v>0</v>
      </c>
    </row>
    <row r="964" spans="1:15" ht="13.2" x14ac:dyDescent="0.25">
      <c r="A964" s="13" t="s">
        <v>761</v>
      </c>
      <c r="B964" s="17">
        <f t="shared" si="171"/>
        <v>75118</v>
      </c>
      <c r="C964" s="5">
        <f>125</f>
        <v>125</v>
      </c>
      <c r="D964" s="6">
        <f t="shared" si="172"/>
        <v>196736.60999999996</v>
      </c>
      <c r="E964" s="6">
        <f t="shared" si="173"/>
        <v>13.078343444444442</v>
      </c>
      <c r="F964" s="6">
        <f>SUM($D$8:D964)</f>
        <v>123757891.04000069</v>
      </c>
      <c r="G964" s="6">
        <f t="shared" si="174"/>
        <v>100000</v>
      </c>
      <c r="H964" s="23">
        <f t="shared" si="175"/>
        <v>0.58368304999999976</v>
      </c>
      <c r="I964" s="31">
        <f t="shared" si="170"/>
        <v>1.0040468691466666</v>
      </c>
      <c r="J964" s="16">
        <f t="shared" si="176"/>
        <v>898.88198696206177</v>
      </c>
      <c r="K964" s="24" t="s">
        <v>761</v>
      </c>
      <c r="L964" s="25">
        <f t="shared" si="166"/>
        <v>75972</v>
      </c>
      <c r="M964" s="26">
        <f t="shared" si="167"/>
        <v>0</v>
      </c>
      <c r="N964" s="27">
        <f t="shared" si="168"/>
        <v>0</v>
      </c>
      <c r="O964" s="27">
        <f t="shared" si="169"/>
        <v>0</v>
      </c>
    </row>
    <row r="965" spans="1:15" ht="13.2" x14ac:dyDescent="0.25">
      <c r="A965" s="13" t="s">
        <v>544</v>
      </c>
      <c r="B965" s="17">
        <f t="shared" si="171"/>
        <v>75149</v>
      </c>
      <c r="C965" s="5">
        <f>125</f>
        <v>125</v>
      </c>
      <c r="D965" s="6">
        <f t="shared" si="172"/>
        <v>196861.60999999996</v>
      </c>
      <c r="E965" s="6">
        <f t="shared" si="173"/>
        <v>14.717815194444443</v>
      </c>
      <c r="F965" s="6">
        <f>SUM($D$8:D965)</f>
        <v>123954752.65000069</v>
      </c>
      <c r="G965" s="6">
        <f t="shared" si="174"/>
        <v>100000</v>
      </c>
      <c r="H965" s="23">
        <f t="shared" si="175"/>
        <v>0.58430804999999975</v>
      </c>
      <c r="I965" s="31">
        <f t="shared" si="170"/>
        <v>1.0040512024799999</v>
      </c>
      <c r="J965" s="16">
        <f t="shared" si="176"/>
        <v>899.21807412768828</v>
      </c>
      <c r="K965" s="24" t="s">
        <v>544</v>
      </c>
      <c r="L965" s="25">
        <f t="shared" si="166"/>
        <v>76003</v>
      </c>
      <c r="M965" s="26">
        <f t="shared" si="167"/>
        <v>0</v>
      </c>
      <c r="N965" s="27">
        <f t="shared" si="168"/>
        <v>0</v>
      </c>
      <c r="O965" s="27">
        <f t="shared" si="169"/>
        <v>0</v>
      </c>
    </row>
    <row r="966" spans="1:15" ht="13.2" x14ac:dyDescent="0.25">
      <c r="A966" s="13" t="s">
        <v>545</v>
      </c>
      <c r="B966" s="17">
        <f t="shared" si="171"/>
        <v>75179</v>
      </c>
      <c r="C966" s="5">
        <f>125</f>
        <v>125</v>
      </c>
      <c r="D966" s="6">
        <f t="shared" si="172"/>
        <v>196986.60999999996</v>
      </c>
      <c r="E966" s="6">
        <f t="shared" si="173"/>
        <v>16.358328611111109</v>
      </c>
      <c r="F966" s="6">
        <f>SUM($D$8:D966)</f>
        <v>124151739.26000069</v>
      </c>
      <c r="G966" s="6">
        <f t="shared" si="174"/>
        <v>100000</v>
      </c>
      <c r="H966" s="23">
        <f t="shared" si="175"/>
        <v>0.58493304999999973</v>
      </c>
      <c r="I966" s="31">
        <f t="shared" si="170"/>
        <v>1.0040555358133334</v>
      </c>
      <c r="J966" s="16">
        <f t="shared" si="176"/>
        <v>899.55356781532601</v>
      </c>
      <c r="K966" s="24" t="s">
        <v>545</v>
      </c>
      <c r="L966" s="25">
        <f t="shared" si="166"/>
        <v>76032</v>
      </c>
      <c r="M966" s="26">
        <f t="shared" si="167"/>
        <v>0</v>
      </c>
      <c r="N966" s="27">
        <f t="shared" si="168"/>
        <v>0</v>
      </c>
      <c r="O966" s="27">
        <f t="shared" si="169"/>
        <v>0</v>
      </c>
    </row>
    <row r="967" spans="1:15" ht="13.2" x14ac:dyDescent="0.25">
      <c r="A967" s="13" t="s">
        <v>544</v>
      </c>
      <c r="B967" s="17">
        <f t="shared" si="171"/>
        <v>75210</v>
      </c>
      <c r="C967" s="5">
        <f>125</f>
        <v>125</v>
      </c>
      <c r="D967" s="6">
        <f t="shared" si="172"/>
        <v>197111.60999999996</v>
      </c>
      <c r="E967" s="6">
        <f t="shared" si="173"/>
        <v>17.999883694444442</v>
      </c>
      <c r="F967" s="6">
        <f>SUM($D$8:D967)</f>
        <v>124348850.87000069</v>
      </c>
      <c r="G967" s="6">
        <f t="shared" si="174"/>
        <v>100000</v>
      </c>
      <c r="H967" s="23">
        <f t="shared" si="175"/>
        <v>0.58555804999999972</v>
      </c>
      <c r="I967" s="31">
        <f t="shared" si="170"/>
        <v>1.0040598691466667</v>
      </c>
      <c r="J967" s="16">
        <f t="shared" si="176"/>
        <v>899.88846942180487</v>
      </c>
      <c r="K967" s="24" t="s">
        <v>544</v>
      </c>
      <c r="L967" s="25">
        <f t="shared" si="166"/>
        <v>76063</v>
      </c>
      <c r="M967" s="26">
        <f t="shared" si="167"/>
        <v>0</v>
      </c>
      <c r="N967" s="27">
        <f t="shared" si="168"/>
        <v>0</v>
      </c>
      <c r="O967" s="27">
        <f t="shared" si="169"/>
        <v>0</v>
      </c>
    </row>
    <row r="968" spans="1:15" ht="13.2" x14ac:dyDescent="0.25">
      <c r="A968" s="13" t="s">
        <v>545</v>
      </c>
      <c r="B968" s="17">
        <f t="shared" si="171"/>
        <v>75240</v>
      </c>
      <c r="C968" s="5">
        <f>125</f>
        <v>125</v>
      </c>
      <c r="D968" s="6">
        <f t="shared" si="172"/>
        <v>197236.60999999996</v>
      </c>
      <c r="E968" s="6">
        <f t="shared" si="173"/>
        <v>19.642480444444441</v>
      </c>
      <c r="F968" s="6">
        <f>SUM($D$8:D968)</f>
        <v>124546087.48000069</v>
      </c>
      <c r="G968" s="6">
        <f t="shared" si="174"/>
        <v>100000</v>
      </c>
      <c r="H968" s="23">
        <f t="shared" si="175"/>
        <v>0.58618304999999982</v>
      </c>
      <c r="I968" s="31">
        <f t="shared" si="170"/>
        <v>1.0040642024799999</v>
      </c>
      <c r="J968" s="16">
        <f t="shared" si="176"/>
        <v>900.22278033991472</v>
      </c>
      <c r="K968" s="24" t="s">
        <v>545</v>
      </c>
      <c r="L968" s="25">
        <f t="shared" si="166"/>
        <v>76093</v>
      </c>
      <c r="M968" s="26">
        <f t="shared" si="167"/>
        <v>0</v>
      </c>
      <c r="N968" s="27">
        <f t="shared" si="168"/>
        <v>0</v>
      </c>
      <c r="O968" s="27">
        <f t="shared" si="169"/>
        <v>0</v>
      </c>
    </row>
    <row r="969" spans="1:15" ht="13.2" x14ac:dyDescent="0.25">
      <c r="A969" s="13" t="s">
        <v>762</v>
      </c>
      <c r="B969" s="17">
        <f t="shared" si="171"/>
        <v>75271</v>
      </c>
      <c r="C969" s="5">
        <f>125</f>
        <v>125</v>
      </c>
      <c r="D969" s="6">
        <f t="shared" si="172"/>
        <v>197381.24999999997</v>
      </c>
      <c r="E969" s="6">
        <f t="shared" si="173"/>
        <v>1.6438020833333331</v>
      </c>
      <c r="F969" s="6">
        <f>SUM($D$8:D969)</f>
        <v>124743468.73000069</v>
      </c>
      <c r="G969" s="6">
        <f t="shared" si="174"/>
        <v>100000</v>
      </c>
      <c r="H969" s="23">
        <f t="shared" si="175"/>
        <v>0.58690624999999985</v>
      </c>
      <c r="I969" s="31">
        <f t="shared" si="170"/>
        <v>1.0040692166666667</v>
      </c>
      <c r="J969" s="16">
        <f t="shared" si="176"/>
        <v>900.55714540396878</v>
      </c>
      <c r="K969" s="24" t="s">
        <v>762</v>
      </c>
      <c r="L969" s="25">
        <f t="shared" si="166"/>
        <v>76124</v>
      </c>
      <c r="M969" s="26">
        <f t="shared" si="167"/>
        <v>0</v>
      </c>
      <c r="N969" s="27">
        <f t="shared" si="168"/>
        <v>0</v>
      </c>
      <c r="O969" s="27">
        <f t="shared" si="169"/>
        <v>0</v>
      </c>
    </row>
    <row r="970" spans="1:15" ht="13.2" x14ac:dyDescent="0.25">
      <c r="A970" s="13" t="s">
        <v>763</v>
      </c>
      <c r="B970" s="17">
        <f t="shared" si="171"/>
        <v>75300</v>
      </c>
      <c r="C970" s="5">
        <f>125</f>
        <v>125</v>
      </c>
      <c r="D970" s="6">
        <f t="shared" si="172"/>
        <v>197506.24999999997</v>
      </c>
      <c r="E970" s="6">
        <f t="shared" si="173"/>
        <v>3.2887152777777771</v>
      </c>
      <c r="F970" s="6">
        <f>SUM($D$8:D970)</f>
        <v>124940974.98000069</v>
      </c>
      <c r="G970" s="6">
        <f t="shared" si="174"/>
        <v>100000</v>
      </c>
      <c r="H970" s="23">
        <f t="shared" si="175"/>
        <v>0.58753124999999984</v>
      </c>
      <c r="I970" s="31">
        <f t="shared" si="170"/>
        <v>1.00407355</v>
      </c>
      <c r="J970" s="32">
        <f t="shared" si="176"/>
        <v>900.89031195549126</v>
      </c>
      <c r="K970" s="24" t="s">
        <v>763</v>
      </c>
      <c r="L970" s="25">
        <f t="shared" ref="L970:L1020" si="177">DATE(YEAR(L969),MONTH(L969)+1,1)</f>
        <v>76154</v>
      </c>
      <c r="M970" s="26">
        <f t="shared" ref="M970:M1033" si="178">MIN($M$5,-N969-O969)</f>
        <v>0</v>
      </c>
      <c r="N970" s="27">
        <f t="shared" ref="N970:N1020" si="179">M970+N969+O969</f>
        <v>0</v>
      </c>
      <c r="O970" s="27">
        <f t="shared" ref="O970:O1033" si="180">N970*$M$6/12</f>
        <v>0</v>
      </c>
    </row>
    <row r="971" spans="1:15" ht="13.2" x14ac:dyDescent="0.25">
      <c r="A971" s="13" t="s">
        <v>764</v>
      </c>
      <c r="B971" s="17">
        <f t="shared" si="171"/>
        <v>75330</v>
      </c>
      <c r="C971" s="5">
        <f>125</f>
        <v>125</v>
      </c>
      <c r="D971" s="6">
        <f t="shared" si="172"/>
        <v>197631.24999999997</v>
      </c>
      <c r="E971" s="6">
        <f t="shared" si="173"/>
        <v>4.9346006944444438</v>
      </c>
      <c r="F971" s="6">
        <f>SUM($D$8:D971)</f>
        <v>125138606.23000069</v>
      </c>
      <c r="G971" s="6">
        <f t="shared" si="174"/>
        <v>100000</v>
      </c>
      <c r="H971" s="23">
        <f t="shared" si="175"/>
        <v>0.58815624999999983</v>
      </c>
      <c r="I971" s="31">
        <f t="shared" si="170"/>
        <v>1.0040778833333333</v>
      </c>
      <c r="J971" s="32">
        <f t="shared" si="176"/>
        <v>901.22289181467875</v>
      </c>
      <c r="K971" s="24" t="s">
        <v>764</v>
      </c>
      <c r="L971" s="25">
        <f t="shared" si="177"/>
        <v>76185</v>
      </c>
      <c r="M971" s="26">
        <f t="shared" si="178"/>
        <v>0</v>
      </c>
      <c r="N971" s="27">
        <f t="shared" si="179"/>
        <v>0</v>
      </c>
      <c r="O971" s="27">
        <f t="shared" si="180"/>
        <v>0</v>
      </c>
    </row>
    <row r="972" spans="1:15" ht="13.2" x14ac:dyDescent="0.25">
      <c r="A972" s="13" t="s">
        <v>765</v>
      </c>
      <c r="B972" s="17">
        <f t="shared" si="171"/>
        <v>75361</v>
      </c>
      <c r="C972" s="5">
        <f>125</f>
        <v>125</v>
      </c>
      <c r="D972" s="6">
        <f t="shared" si="172"/>
        <v>197756.24999999997</v>
      </c>
      <c r="E972" s="6">
        <f t="shared" si="173"/>
        <v>6.5815277777777768</v>
      </c>
      <c r="F972" s="6">
        <f>SUM($D$8:D972)</f>
        <v>125336362.48000069</v>
      </c>
      <c r="G972" s="6">
        <f t="shared" si="174"/>
        <v>100000</v>
      </c>
      <c r="H972" s="23">
        <f t="shared" si="175"/>
        <v>0.58878124999999981</v>
      </c>
      <c r="I972" s="31">
        <f t="shared" si="170"/>
        <v>1.0040822166666667</v>
      </c>
      <c r="J972" s="16">
        <f t="shared" si="176"/>
        <v>901.55488635900531</v>
      </c>
      <c r="K972" s="24" t="s">
        <v>765</v>
      </c>
      <c r="L972" s="25">
        <f t="shared" si="177"/>
        <v>76216</v>
      </c>
      <c r="M972" s="26">
        <f t="shared" si="178"/>
        <v>0</v>
      </c>
      <c r="N972" s="27">
        <f t="shared" si="179"/>
        <v>0</v>
      </c>
      <c r="O972" s="27">
        <f t="shared" si="180"/>
        <v>0</v>
      </c>
    </row>
    <row r="973" spans="1:15" ht="13.2" x14ac:dyDescent="0.25">
      <c r="A973" s="13" t="s">
        <v>544</v>
      </c>
      <c r="B973" s="17">
        <f t="shared" si="171"/>
        <v>75391</v>
      </c>
      <c r="C973" s="5">
        <f>125</f>
        <v>125</v>
      </c>
      <c r="D973" s="6">
        <f t="shared" si="172"/>
        <v>197881.24999999997</v>
      </c>
      <c r="E973" s="6">
        <f t="shared" si="173"/>
        <v>8.2294965277777763</v>
      </c>
      <c r="F973" s="6">
        <f>SUM($D$8:D973)</f>
        <v>125534243.73000069</v>
      </c>
      <c r="G973" s="6">
        <f t="shared" si="174"/>
        <v>100000</v>
      </c>
      <c r="H973" s="23">
        <f t="shared" si="175"/>
        <v>0.5894062499999998</v>
      </c>
      <c r="I973" s="31">
        <f t="shared" si="170"/>
        <v>1.00408655</v>
      </c>
      <c r="J973" s="16">
        <f t="shared" si="176"/>
        <v>901.88629696196858</v>
      </c>
      <c r="K973" s="24" t="s">
        <v>544</v>
      </c>
      <c r="L973" s="25">
        <f t="shared" si="177"/>
        <v>76246</v>
      </c>
      <c r="M973" s="26">
        <f t="shared" si="178"/>
        <v>0</v>
      </c>
      <c r="N973" s="27">
        <f t="shared" si="179"/>
        <v>0</v>
      </c>
      <c r="O973" s="27">
        <f t="shared" si="180"/>
        <v>0</v>
      </c>
    </row>
    <row r="974" spans="1:15" ht="13.2" x14ac:dyDescent="0.25">
      <c r="A974" s="13" t="s">
        <v>545</v>
      </c>
      <c r="B974" s="17">
        <f t="shared" si="171"/>
        <v>75422</v>
      </c>
      <c r="C974" s="5">
        <f>125</f>
        <v>125</v>
      </c>
      <c r="D974" s="6">
        <f t="shared" si="172"/>
        <v>198006.24999999997</v>
      </c>
      <c r="E974" s="6">
        <f t="shared" si="173"/>
        <v>9.8785069444444424</v>
      </c>
      <c r="F974" s="6">
        <f>SUM($D$8:D974)</f>
        <v>125732249.98000069</v>
      </c>
      <c r="G974" s="6">
        <f t="shared" si="174"/>
        <v>100000</v>
      </c>
      <c r="H974" s="23">
        <f t="shared" si="175"/>
        <v>0.59003124999999979</v>
      </c>
      <c r="I974" s="31">
        <f t="shared" ref="I974:I1020" si="181">1-64*($M$5-0.004*$C$2)/$C$2*H974</f>
        <v>1.0040908833333333</v>
      </c>
      <c r="J974" s="16">
        <f t="shared" si="176"/>
        <v>902.21712499310365</v>
      </c>
      <c r="K974" s="24" t="s">
        <v>545</v>
      </c>
      <c r="L974" s="25">
        <f t="shared" si="177"/>
        <v>76277</v>
      </c>
      <c r="M974" s="26">
        <f t="shared" si="178"/>
        <v>0</v>
      </c>
      <c r="N974" s="27">
        <f t="shared" si="179"/>
        <v>0</v>
      </c>
      <c r="O974" s="27">
        <f t="shared" si="180"/>
        <v>0</v>
      </c>
    </row>
    <row r="975" spans="1:15" ht="13.2" x14ac:dyDescent="0.25">
      <c r="A975" s="13" t="s">
        <v>544</v>
      </c>
      <c r="B975" s="17">
        <f t="shared" si="171"/>
        <v>75452</v>
      </c>
      <c r="C975" s="5">
        <f>125</f>
        <v>125</v>
      </c>
      <c r="D975" s="6">
        <f t="shared" si="172"/>
        <v>198131.24999999997</v>
      </c>
      <c r="E975" s="6">
        <f t="shared" si="173"/>
        <v>11.528559027777776</v>
      </c>
      <c r="F975" s="6">
        <f>SUM($D$8:D975)</f>
        <v>125930381.23000069</v>
      </c>
      <c r="G975" s="6">
        <f t="shared" si="174"/>
        <v>100000</v>
      </c>
      <c r="H975" s="23">
        <f t="shared" si="175"/>
        <v>0.59065624999999988</v>
      </c>
      <c r="I975" s="31">
        <f t="shared" si="181"/>
        <v>1.0040952166666666</v>
      </c>
      <c r="J975" s="16">
        <f t="shared" si="176"/>
        <v>902.54737181799726</v>
      </c>
      <c r="K975" s="24" t="s">
        <v>544</v>
      </c>
      <c r="L975" s="25">
        <f t="shared" si="177"/>
        <v>76307</v>
      </c>
      <c r="M975" s="26">
        <f t="shared" si="178"/>
        <v>0</v>
      </c>
      <c r="N975" s="27">
        <f t="shared" si="179"/>
        <v>0</v>
      </c>
      <c r="O975" s="27">
        <f t="shared" si="180"/>
        <v>0</v>
      </c>
    </row>
    <row r="976" spans="1:15" ht="13.2" x14ac:dyDescent="0.25">
      <c r="A976" s="13" t="s">
        <v>545</v>
      </c>
      <c r="B976" s="17">
        <f t="shared" si="171"/>
        <v>75483</v>
      </c>
      <c r="C976" s="5">
        <f>125</f>
        <v>125</v>
      </c>
      <c r="D976" s="6">
        <f t="shared" si="172"/>
        <v>198256.24999999997</v>
      </c>
      <c r="E976" s="6">
        <f t="shared" si="173"/>
        <v>13.179652777777775</v>
      </c>
      <c r="F976" s="6">
        <f>SUM($D$8:D976)</f>
        <v>126128637.48000069</v>
      </c>
      <c r="G976" s="6">
        <f t="shared" si="174"/>
        <v>100000</v>
      </c>
      <c r="H976" s="23">
        <f t="shared" si="175"/>
        <v>0.59128124999999987</v>
      </c>
      <c r="I976" s="31">
        <f t="shared" si="181"/>
        <v>1.0040995500000001</v>
      </c>
      <c r="J976" s="16">
        <f t="shared" si="176"/>
        <v>902.87703879830099</v>
      </c>
      <c r="K976" s="24" t="s">
        <v>545</v>
      </c>
      <c r="L976" s="25">
        <f t="shared" si="177"/>
        <v>76338</v>
      </c>
      <c r="M976" s="26">
        <f t="shared" si="178"/>
        <v>0</v>
      </c>
      <c r="N976" s="27">
        <f t="shared" si="179"/>
        <v>0</v>
      </c>
      <c r="O976" s="27">
        <f t="shared" si="180"/>
        <v>0</v>
      </c>
    </row>
    <row r="977" spans="1:15" ht="13.2" x14ac:dyDescent="0.25">
      <c r="A977" s="13" t="s">
        <v>766</v>
      </c>
      <c r="B977" s="17">
        <f t="shared" si="171"/>
        <v>75514</v>
      </c>
      <c r="C977" s="5">
        <f>125</f>
        <v>125</v>
      </c>
      <c r="D977" s="6">
        <f t="shared" si="172"/>
        <v>198381.24999999997</v>
      </c>
      <c r="E977" s="6">
        <f t="shared" si="173"/>
        <v>14.831788194444442</v>
      </c>
      <c r="F977" s="6">
        <f>SUM($D$8:D977)</f>
        <v>126327018.73000069</v>
      </c>
      <c r="G977" s="6">
        <f t="shared" si="174"/>
        <v>100000</v>
      </c>
      <c r="H977" s="23">
        <f t="shared" si="175"/>
        <v>0.59190624999999986</v>
      </c>
      <c r="I977" s="31">
        <f t="shared" si="181"/>
        <v>1.0041038833333333</v>
      </c>
      <c r="J977" s="16">
        <f t="shared" si="176"/>
        <v>903.20612729174309</v>
      </c>
      <c r="K977" s="24" t="s">
        <v>766</v>
      </c>
      <c r="L977" s="25">
        <f t="shared" si="177"/>
        <v>76369</v>
      </c>
      <c r="M977" s="26">
        <f t="shared" si="178"/>
        <v>0</v>
      </c>
      <c r="N977" s="27">
        <f t="shared" si="179"/>
        <v>0</v>
      </c>
      <c r="O977" s="27">
        <f t="shared" si="180"/>
        <v>0</v>
      </c>
    </row>
    <row r="978" spans="1:15" ht="13.2" x14ac:dyDescent="0.25">
      <c r="A978" s="13" t="s">
        <v>767</v>
      </c>
      <c r="B978" s="17">
        <f t="shared" si="171"/>
        <v>75544</v>
      </c>
      <c r="C978" s="5">
        <f>125</f>
        <v>125</v>
      </c>
      <c r="D978" s="6">
        <f t="shared" si="172"/>
        <v>198506.24999999997</v>
      </c>
      <c r="E978" s="6">
        <f t="shared" si="173"/>
        <v>16.484965277777775</v>
      </c>
      <c r="F978" s="6">
        <f>SUM($D$8:D978)</f>
        <v>126525524.98000069</v>
      </c>
      <c r="G978" s="6">
        <f t="shared" si="174"/>
        <v>100000</v>
      </c>
      <c r="H978" s="23">
        <f t="shared" si="175"/>
        <v>0.59253124999999984</v>
      </c>
      <c r="I978" s="31">
        <f t="shared" si="181"/>
        <v>1.0041082166666666</v>
      </c>
      <c r="J978" s="16">
        <f t="shared" si="176"/>
        <v>903.53463865214428</v>
      </c>
      <c r="K978" s="24" t="s">
        <v>767</v>
      </c>
      <c r="L978" s="25">
        <f t="shared" si="177"/>
        <v>76397</v>
      </c>
      <c r="M978" s="26">
        <f t="shared" si="178"/>
        <v>0</v>
      </c>
      <c r="N978" s="27">
        <f t="shared" si="179"/>
        <v>0</v>
      </c>
      <c r="O978" s="27">
        <f t="shared" si="180"/>
        <v>0</v>
      </c>
    </row>
    <row r="979" spans="1:15" ht="13.2" x14ac:dyDescent="0.25">
      <c r="A979" s="13" t="s">
        <v>768</v>
      </c>
      <c r="B979" s="17">
        <f t="shared" si="171"/>
        <v>75575</v>
      </c>
      <c r="C979" s="5">
        <f>125</f>
        <v>125</v>
      </c>
      <c r="D979" s="6">
        <f t="shared" si="172"/>
        <v>198631.24999999997</v>
      </c>
      <c r="E979" s="6">
        <f t="shared" si="173"/>
        <v>18.139184027777773</v>
      </c>
      <c r="F979" s="6">
        <f>SUM($D$8:D979)</f>
        <v>126724156.23000069</v>
      </c>
      <c r="G979" s="6">
        <f t="shared" si="174"/>
        <v>100000</v>
      </c>
      <c r="H979" s="23">
        <f t="shared" si="175"/>
        <v>0.59315624999999983</v>
      </c>
      <c r="I979" s="31">
        <f t="shared" si="181"/>
        <v>1.0041125499999999</v>
      </c>
      <c r="J979" s="16">
        <f t="shared" si="176"/>
        <v>903.86257422942936</v>
      </c>
      <c r="K979" s="24" t="s">
        <v>768</v>
      </c>
      <c r="L979" s="25">
        <f t="shared" si="177"/>
        <v>76428</v>
      </c>
      <c r="M979" s="26">
        <f t="shared" si="178"/>
        <v>0</v>
      </c>
      <c r="N979" s="27">
        <f t="shared" si="179"/>
        <v>0</v>
      </c>
      <c r="O979" s="27">
        <f t="shared" si="180"/>
        <v>0</v>
      </c>
    </row>
    <row r="980" spans="1:15" ht="13.2" x14ac:dyDescent="0.25">
      <c r="A980" s="13" t="s">
        <v>769</v>
      </c>
      <c r="B980" s="17">
        <f t="shared" si="171"/>
        <v>75605</v>
      </c>
      <c r="C980" s="5">
        <f>125</f>
        <v>125</v>
      </c>
      <c r="D980" s="6">
        <f t="shared" si="172"/>
        <v>198756.24999999997</v>
      </c>
      <c r="E980" s="6">
        <f t="shared" si="173"/>
        <v>19.794444444444441</v>
      </c>
      <c r="F980" s="6">
        <f>SUM($D$8:D980)</f>
        <v>126922912.48000069</v>
      </c>
      <c r="G980" s="6">
        <f t="shared" si="174"/>
        <v>100000</v>
      </c>
      <c r="H980" s="23">
        <f t="shared" si="175"/>
        <v>0.59378124999999982</v>
      </c>
      <c r="I980" s="31">
        <f t="shared" si="181"/>
        <v>1.0041168833333334</v>
      </c>
      <c r="J980" s="16">
        <f t="shared" si="176"/>
        <v>904.18993536964115</v>
      </c>
      <c r="K980" s="24" t="s">
        <v>769</v>
      </c>
      <c r="L980" s="25">
        <f t="shared" si="177"/>
        <v>76458</v>
      </c>
      <c r="M980" s="26">
        <f t="shared" si="178"/>
        <v>0</v>
      </c>
      <c r="N980" s="27">
        <f t="shared" si="179"/>
        <v>0</v>
      </c>
      <c r="O980" s="27">
        <f t="shared" si="180"/>
        <v>0</v>
      </c>
    </row>
    <row r="981" spans="1:15" ht="13.2" x14ac:dyDescent="0.25">
      <c r="A981" s="13" t="s">
        <v>544</v>
      </c>
      <c r="B981" s="17">
        <f t="shared" si="171"/>
        <v>75636</v>
      </c>
      <c r="C981" s="5">
        <f>125</f>
        <v>125</v>
      </c>
      <c r="D981" s="6">
        <f t="shared" si="172"/>
        <v>198901.03999999998</v>
      </c>
      <c r="E981" s="6">
        <f t="shared" si="173"/>
        <v>1.6564669999999997</v>
      </c>
      <c r="F981" s="6">
        <f>SUM($D$8:D981)</f>
        <v>127121813.5200007</v>
      </c>
      <c r="G981" s="6">
        <f t="shared" si="174"/>
        <v>100000</v>
      </c>
      <c r="H981" s="23">
        <f t="shared" si="175"/>
        <v>0.59450519999999984</v>
      </c>
      <c r="I981" s="31">
        <f t="shared" si="181"/>
        <v>1.0041219027199999</v>
      </c>
      <c r="J981" s="16">
        <f t="shared" si="176"/>
        <v>904.51737350536848</v>
      </c>
      <c r="K981" s="24" t="s">
        <v>544</v>
      </c>
      <c r="L981" s="25">
        <f t="shared" si="177"/>
        <v>76489</v>
      </c>
      <c r="M981" s="26">
        <f t="shared" si="178"/>
        <v>0</v>
      </c>
      <c r="N981" s="27">
        <f t="shared" si="179"/>
        <v>0</v>
      </c>
      <c r="O981" s="27">
        <f t="shared" si="180"/>
        <v>0</v>
      </c>
    </row>
    <row r="982" spans="1:15" ht="13.2" x14ac:dyDescent="0.25">
      <c r="A982" s="13" t="s">
        <v>545</v>
      </c>
      <c r="B982" s="17">
        <f t="shared" si="171"/>
        <v>75665</v>
      </c>
      <c r="C982" s="5">
        <f>125</f>
        <v>125</v>
      </c>
      <c r="D982" s="6">
        <f t="shared" si="172"/>
        <v>199026.03999999998</v>
      </c>
      <c r="E982" s="6">
        <f t="shared" si="173"/>
        <v>3.3140451111111102</v>
      </c>
      <c r="F982" s="6">
        <f>SUM($D$8:D982)</f>
        <v>127320839.5600007</v>
      </c>
      <c r="G982" s="6">
        <f t="shared" si="174"/>
        <v>100000</v>
      </c>
      <c r="H982" s="23">
        <f t="shared" si="175"/>
        <v>0.59513019999999983</v>
      </c>
      <c r="I982" s="31">
        <f t="shared" si="181"/>
        <v>1.0041262360533334</v>
      </c>
      <c r="J982" s="16">
        <f t="shared" si="176"/>
        <v>904.84362195079427</v>
      </c>
      <c r="K982" s="24" t="s">
        <v>545</v>
      </c>
      <c r="L982" s="25">
        <f t="shared" si="177"/>
        <v>76519</v>
      </c>
      <c r="M982" s="26">
        <f t="shared" si="178"/>
        <v>0</v>
      </c>
      <c r="N982" s="27">
        <f t="shared" si="179"/>
        <v>0</v>
      </c>
      <c r="O982" s="27">
        <f t="shared" si="180"/>
        <v>0</v>
      </c>
    </row>
    <row r="983" spans="1:15" ht="13.2" x14ac:dyDescent="0.25">
      <c r="A983" s="13" t="s">
        <v>544</v>
      </c>
      <c r="B983" s="17">
        <f t="shared" si="171"/>
        <v>75695</v>
      </c>
      <c r="C983" s="5">
        <f>125</f>
        <v>125</v>
      </c>
      <c r="D983" s="6">
        <f t="shared" si="172"/>
        <v>199151.03999999998</v>
      </c>
      <c r="E983" s="6">
        <f t="shared" si="173"/>
        <v>4.972595444444444</v>
      </c>
      <c r="F983" s="6">
        <f>SUM($D$8:D983)</f>
        <v>127519990.60000071</v>
      </c>
      <c r="G983" s="6">
        <f t="shared" si="174"/>
        <v>100000</v>
      </c>
      <c r="H983" s="23">
        <f t="shared" si="175"/>
        <v>0.59575519999999982</v>
      </c>
      <c r="I983" s="31">
        <f t="shared" si="181"/>
        <v>1.0041305693866667</v>
      </c>
      <c r="J983" s="16">
        <f t="shared" si="176"/>
        <v>905.16929982027568</v>
      </c>
      <c r="K983" s="24" t="s">
        <v>544</v>
      </c>
      <c r="L983" s="25">
        <f t="shared" si="177"/>
        <v>76550</v>
      </c>
      <c r="M983" s="26">
        <f t="shared" si="178"/>
        <v>0</v>
      </c>
      <c r="N983" s="27">
        <f t="shared" si="179"/>
        <v>0</v>
      </c>
      <c r="O983" s="27">
        <f t="shared" si="180"/>
        <v>0</v>
      </c>
    </row>
    <row r="984" spans="1:15" ht="13.2" x14ac:dyDescent="0.25">
      <c r="A984" s="13" t="s">
        <v>545</v>
      </c>
      <c r="B984" s="17">
        <f t="shared" si="171"/>
        <v>75726</v>
      </c>
      <c r="C984" s="5">
        <f>125</f>
        <v>125</v>
      </c>
      <c r="D984" s="6">
        <f t="shared" si="172"/>
        <v>199276.03999999998</v>
      </c>
      <c r="E984" s="6">
        <f t="shared" si="173"/>
        <v>6.632187444444444</v>
      </c>
      <c r="F984" s="6">
        <f>SUM($D$8:D984)</f>
        <v>127719266.64000072</v>
      </c>
      <c r="G984" s="6">
        <f t="shared" si="174"/>
        <v>100000</v>
      </c>
      <c r="H984" s="23">
        <f t="shared" si="175"/>
        <v>0.59638019999999992</v>
      </c>
      <c r="I984" s="31">
        <f t="shared" si="181"/>
        <v>1.0041349027199999</v>
      </c>
      <c r="J984" s="16">
        <f t="shared" si="176"/>
        <v>905.49440844514334</v>
      </c>
      <c r="K984" s="24" t="s">
        <v>545</v>
      </c>
      <c r="L984" s="25">
        <f t="shared" si="177"/>
        <v>76581</v>
      </c>
      <c r="M984" s="26">
        <f t="shared" si="178"/>
        <v>0</v>
      </c>
      <c r="N984" s="27">
        <f t="shared" si="179"/>
        <v>0</v>
      </c>
      <c r="O984" s="27">
        <f t="shared" si="180"/>
        <v>0</v>
      </c>
    </row>
    <row r="985" spans="1:15" ht="13.2" x14ac:dyDescent="0.25">
      <c r="A985" s="13" t="s">
        <v>770</v>
      </c>
      <c r="B985" s="17">
        <f t="shared" si="171"/>
        <v>75756</v>
      </c>
      <c r="C985" s="5">
        <f>125</f>
        <v>125</v>
      </c>
      <c r="D985" s="6">
        <f t="shared" si="172"/>
        <v>199401.03999999998</v>
      </c>
      <c r="E985" s="6">
        <f t="shared" si="173"/>
        <v>8.2928211111111114</v>
      </c>
      <c r="F985" s="6">
        <f>SUM($D$8:D985)</f>
        <v>127918667.68000072</v>
      </c>
      <c r="G985" s="6">
        <f t="shared" si="174"/>
        <v>100000</v>
      </c>
      <c r="H985" s="23">
        <f t="shared" si="175"/>
        <v>0.5970051999999999</v>
      </c>
      <c r="I985" s="31">
        <f t="shared" si="181"/>
        <v>1.0041392360533332</v>
      </c>
      <c r="J985" s="16">
        <f t="shared" si="176"/>
        <v>905.81894915290707</v>
      </c>
      <c r="K985" s="24" t="s">
        <v>770</v>
      </c>
      <c r="L985" s="25">
        <f t="shared" si="177"/>
        <v>76611</v>
      </c>
      <c r="M985" s="26">
        <f t="shared" si="178"/>
        <v>0</v>
      </c>
      <c r="N985" s="27">
        <f t="shared" si="179"/>
        <v>0</v>
      </c>
      <c r="O985" s="27">
        <f t="shared" si="180"/>
        <v>0</v>
      </c>
    </row>
    <row r="986" spans="1:15" ht="13.2" x14ac:dyDescent="0.25">
      <c r="A986" s="13" t="s">
        <v>771</v>
      </c>
      <c r="B986" s="17">
        <f t="shared" si="171"/>
        <v>75787</v>
      </c>
      <c r="C986" s="5">
        <f>125</f>
        <v>125</v>
      </c>
      <c r="D986" s="6">
        <f t="shared" si="172"/>
        <v>199526.03999999998</v>
      </c>
      <c r="E986" s="6">
        <f t="shared" si="173"/>
        <v>9.9544964444444446</v>
      </c>
      <c r="F986" s="6">
        <f>SUM($D$8:D986)</f>
        <v>128118193.72000073</v>
      </c>
      <c r="G986" s="6">
        <f t="shared" si="174"/>
        <v>100000</v>
      </c>
      <c r="H986" s="23">
        <f t="shared" si="175"/>
        <v>0.59763019999999989</v>
      </c>
      <c r="I986" s="31">
        <f t="shared" si="181"/>
        <v>1.0041435693866667</v>
      </c>
      <c r="J986" s="16">
        <f t="shared" si="176"/>
        <v>906.14292326727002</v>
      </c>
      <c r="K986" s="24" t="s">
        <v>771</v>
      </c>
      <c r="L986" s="25">
        <f t="shared" si="177"/>
        <v>76642</v>
      </c>
      <c r="M986" s="26">
        <f t="shared" si="178"/>
        <v>0</v>
      </c>
      <c r="N986" s="27">
        <f t="shared" si="179"/>
        <v>0</v>
      </c>
      <c r="O986" s="27">
        <f t="shared" si="180"/>
        <v>0</v>
      </c>
    </row>
    <row r="987" spans="1:15" ht="13.2" x14ac:dyDescent="0.25">
      <c r="A987" s="13" t="s">
        <v>772</v>
      </c>
      <c r="B987" s="17">
        <f t="shared" si="171"/>
        <v>75817</v>
      </c>
      <c r="C987" s="5">
        <f>125</f>
        <v>125</v>
      </c>
      <c r="D987" s="6">
        <f t="shared" si="172"/>
        <v>199651.03999999998</v>
      </c>
      <c r="E987" s="6">
        <f t="shared" si="173"/>
        <v>11.617213444444445</v>
      </c>
      <c r="F987" s="6">
        <f>SUM($D$8:D987)</f>
        <v>128317844.76000074</v>
      </c>
      <c r="G987" s="6">
        <f t="shared" si="174"/>
        <v>100000</v>
      </c>
      <c r="H987" s="23">
        <f t="shared" si="175"/>
        <v>0.59825519999999988</v>
      </c>
      <c r="I987" s="31">
        <f t="shared" si="181"/>
        <v>1.00414790272</v>
      </c>
      <c r="J987" s="16">
        <f t="shared" si="176"/>
        <v>906.46633210813991</v>
      </c>
      <c r="K987" s="24" t="s">
        <v>772</v>
      </c>
      <c r="L987" s="25">
        <f t="shared" si="177"/>
        <v>76672</v>
      </c>
      <c r="M987" s="26">
        <f t="shared" si="178"/>
        <v>0</v>
      </c>
      <c r="N987" s="27">
        <f t="shared" si="179"/>
        <v>0</v>
      </c>
      <c r="O987" s="27">
        <f t="shared" si="180"/>
        <v>0</v>
      </c>
    </row>
    <row r="988" spans="1:15" ht="13.2" x14ac:dyDescent="0.25">
      <c r="A988" s="13" t="s">
        <v>773</v>
      </c>
      <c r="B988" s="17">
        <f t="shared" si="171"/>
        <v>75848</v>
      </c>
      <c r="C988" s="5">
        <f>125</f>
        <v>125</v>
      </c>
      <c r="D988" s="6">
        <f t="shared" si="172"/>
        <v>199776.03999999998</v>
      </c>
      <c r="E988" s="6">
        <f t="shared" si="173"/>
        <v>13.280972111111112</v>
      </c>
      <c r="F988" s="6">
        <f>SUM($D$8:D988)</f>
        <v>128517620.80000074</v>
      </c>
      <c r="G988" s="6">
        <f t="shared" si="174"/>
        <v>100000</v>
      </c>
      <c r="H988" s="23">
        <f t="shared" si="175"/>
        <v>0.59888019999999986</v>
      </c>
      <c r="I988" s="31">
        <f t="shared" si="181"/>
        <v>1.0041522360533333</v>
      </c>
      <c r="J988" s="16">
        <f t="shared" si="176"/>
        <v>906.78917699164413</v>
      </c>
      <c r="K988" s="24" t="s">
        <v>773</v>
      </c>
      <c r="L988" s="25">
        <f t="shared" si="177"/>
        <v>76703</v>
      </c>
      <c r="M988" s="26">
        <f t="shared" si="178"/>
        <v>0</v>
      </c>
      <c r="N988" s="27">
        <f t="shared" si="179"/>
        <v>0</v>
      </c>
      <c r="O988" s="27">
        <f t="shared" si="180"/>
        <v>0</v>
      </c>
    </row>
    <row r="989" spans="1:15" ht="13.2" x14ac:dyDescent="0.25">
      <c r="A989" s="13" t="s">
        <v>544</v>
      </c>
      <c r="B989" s="17">
        <f t="shared" ref="B989:B1020" si="182">DATE(YEAR(B988),MONTH(B988)+1,IF(MONTH(B988)=1,28,30))</f>
        <v>75879</v>
      </c>
      <c r="C989" s="5">
        <f>125</f>
        <v>125</v>
      </c>
      <c r="D989" s="6">
        <f t="shared" ref="D989:D1020" si="183">C989+D988+IF(MONTH(B989)=1,ROUND(E988,2),0)</f>
        <v>199901.03999999998</v>
      </c>
      <c r="E989" s="6">
        <f t="shared" ref="E989:E1020" si="184">MAX(0,IF(MONTH(B989)=1,0,E988)+(D989-C989)*$C$5*30/360+C989*$C$5*(30-DAY(B989))/360)</f>
        <v>14.945772444444446</v>
      </c>
      <c r="F989" s="6">
        <f>SUM($D$8:D989)</f>
        <v>128717521.84000075</v>
      </c>
      <c r="G989" s="6">
        <f t="shared" ref="G989:G1020" si="185">MAX($C$2-D989,50%*$C$2)</f>
        <v>100000</v>
      </c>
      <c r="H989" s="23">
        <f t="shared" ref="H989:H1020" si="186">D989/$C$2-$H$3</f>
        <v>0.59950519999999985</v>
      </c>
      <c r="I989" s="31">
        <f t="shared" si="181"/>
        <v>1.0041565693866668</v>
      </c>
      <c r="J989" s="16">
        <f t="shared" ref="J989:J1020" si="187">(200*$M$5*I989)/(G989/750+$H$2*G989*G989/(F989+3*G989))</f>
        <v>907.11145923014033</v>
      </c>
      <c r="K989" s="24" t="s">
        <v>544</v>
      </c>
      <c r="L989" s="25">
        <f t="shared" si="177"/>
        <v>76734</v>
      </c>
      <c r="M989" s="26">
        <f t="shared" si="178"/>
        <v>0</v>
      </c>
      <c r="N989" s="27">
        <f t="shared" si="179"/>
        <v>0</v>
      </c>
      <c r="O989" s="27">
        <f t="shared" si="180"/>
        <v>0</v>
      </c>
    </row>
    <row r="990" spans="1:15" ht="13.2" x14ac:dyDescent="0.25">
      <c r="A990" s="13" t="s">
        <v>545</v>
      </c>
      <c r="B990" s="17">
        <f t="shared" si="182"/>
        <v>75909</v>
      </c>
      <c r="C990" s="5">
        <f>125</f>
        <v>125</v>
      </c>
      <c r="D990" s="6">
        <f t="shared" si="183"/>
        <v>200026.03999999998</v>
      </c>
      <c r="E990" s="6">
        <f t="shared" si="184"/>
        <v>16.611614444444445</v>
      </c>
      <c r="F990" s="6">
        <f>SUM($D$8:D990)</f>
        <v>128917547.88000076</v>
      </c>
      <c r="G990" s="6">
        <f t="shared" si="185"/>
        <v>100000</v>
      </c>
      <c r="H990" s="23">
        <f t="shared" si="186"/>
        <v>0.60013019999999984</v>
      </c>
      <c r="I990" s="31">
        <f t="shared" si="181"/>
        <v>1.00416090272</v>
      </c>
      <c r="J990" s="16">
        <f t="shared" si="187"/>
        <v>907.43318013223006</v>
      </c>
      <c r="K990" s="24" t="s">
        <v>545</v>
      </c>
      <c r="L990" s="25">
        <f t="shared" si="177"/>
        <v>76762</v>
      </c>
      <c r="M990" s="26">
        <f t="shared" si="178"/>
        <v>0</v>
      </c>
      <c r="N990" s="27">
        <f t="shared" si="179"/>
        <v>0</v>
      </c>
      <c r="O990" s="27">
        <f t="shared" si="180"/>
        <v>0</v>
      </c>
    </row>
    <row r="991" spans="1:15" ht="13.2" x14ac:dyDescent="0.25">
      <c r="A991" s="13" t="s">
        <v>544</v>
      </c>
      <c r="B991" s="17">
        <f t="shared" si="182"/>
        <v>75940</v>
      </c>
      <c r="C991" s="5">
        <f>125</f>
        <v>125</v>
      </c>
      <c r="D991" s="6">
        <f t="shared" si="183"/>
        <v>200151.03999999998</v>
      </c>
      <c r="E991" s="6">
        <f t="shared" si="184"/>
        <v>18.278498111111112</v>
      </c>
      <c r="F991" s="6">
        <f>SUM($D$8:D991)</f>
        <v>129117698.92000076</v>
      </c>
      <c r="G991" s="6">
        <f t="shared" si="185"/>
        <v>100000</v>
      </c>
      <c r="H991" s="23">
        <f t="shared" si="186"/>
        <v>0.60075519999999993</v>
      </c>
      <c r="I991" s="31">
        <f t="shared" si="181"/>
        <v>1.0041652360533333</v>
      </c>
      <c r="J991" s="16">
        <f t="shared" si="187"/>
        <v>907.75434100277187</v>
      </c>
      <c r="K991" s="24" t="s">
        <v>544</v>
      </c>
      <c r="L991" s="25">
        <f t="shared" si="177"/>
        <v>76793</v>
      </c>
      <c r="M991" s="26">
        <f t="shared" si="178"/>
        <v>0</v>
      </c>
      <c r="N991" s="27">
        <f t="shared" si="179"/>
        <v>0</v>
      </c>
      <c r="O991" s="27">
        <f t="shared" si="180"/>
        <v>0</v>
      </c>
    </row>
    <row r="992" spans="1:15" ht="13.2" x14ac:dyDescent="0.25">
      <c r="A992" s="13" t="s">
        <v>545</v>
      </c>
      <c r="B992" s="17">
        <f t="shared" si="182"/>
        <v>75970</v>
      </c>
      <c r="C992" s="5">
        <f>125</f>
        <v>125</v>
      </c>
      <c r="D992" s="6">
        <f t="shared" si="183"/>
        <v>200276.03999999998</v>
      </c>
      <c r="E992" s="6">
        <f t="shared" si="184"/>
        <v>19.946423444444445</v>
      </c>
      <c r="F992" s="6">
        <f>SUM($D$8:D992)</f>
        <v>129317974.96000077</v>
      </c>
      <c r="G992" s="6">
        <f t="shared" si="185"/>
        <v>100000</v>
      </c>
      <c r="H992" s="23">
        <f t="shared" si="186"/>
        <v>0.60138019999999981</v>
      </c>
      <c r="I992" s="31">
        <f t="shared" si="181"/>
        <v>1.0041695693866666</v>
      </c>
      <c r="J992" s="16">
        <f t="shared" si="187"/>
        <v>908.07494314289318</v>
      </c>
      <c r="K992" s="24" t="s">
        <v>545</v>
      </c>
      <c r="L992" s="25">
        <f t="shared" si="177"/>
        <v>76823</v>
      </c>
      <c r="M992" s="26">
        <f t="shared" si="178"/>
        <v>0</v>
      </c>
      <c r="N992" s="27">
        <f t="shared" si="179"/>
        <v>0</v>
      </c>
      <c r="O992" s="27">
        <f t="shared" si="180"/>
        <v>0</v>
      </c>
    </row>
    <row r="993" spans="1:15" ht="13.2" x14ac:dyDescent="0.25">
      <c r="A993" s="13" t="s">
        <v>774</v>
      </c>
      <c r="B993" s="17">
        <f t="shared" si="182"/>
        <v>76001</v>
      </c>
      <c r="C993" s="5">
        <f>125</f>
        <v>125</v>
      </c>
      <c r="D993" s="6">
        <f t="shared" si="183"/>
        <v>200420.99</v>
      </c>
      <c r="E993" s="6">
        <f t="shared" si="184"/>
        <v>1.66913325</v>
      </c>
      <c r="F993" s="6">
        <f>SUM($D$8:D993)</f>
        <v>129518395.95000076</v>
      </c>
      <c r="G993" s="6">
        <f t="shared" si="185"/>
        <v>100000</v>
      </c>
      <c r="H993" s="23">
        <f t="shared" si="186"/>
        <v>0.60210494999999986</v>
      </c>
      <c r="I993" s="31">
        <f t="shared" si="181"/>
        <v>1.00417459432</v>
      </c>
      <c r="J993" s="16">
        <f t="shared" si="187"/>
        <v>908.39564491748388</v>
      </c>
      <c r="K993" s="24" t="s">
        <v>774</v>
      </c>
      <c r="L993" s="25">
        <f t="shared" si="177"/>
        <v>76854</v>
      </c>
      <c r="M993" s="26">
        <f t="shared" si="178"/>
        <v>0</v>
      </c>
      <c r="N993" s="27">
        <f t="shared" si="179"/>
        <v>0</v>
      </c>
      <c r="O993" s="27">
        <f t="shared" si="180"/>
        <v>0</v>
      </c>
    </row>
    <row r="994" spans="1:15" ht="13.2" x14ac:dyDescent="0.25">
      <c r="A994" s="13" t="s">
        <v>775</v>
      </c>
      <c r="B994" s="17">
        <f t="shared" si="182"/>
        <v>76030</v>
      </c>
      <c r="C994" s="5">
        <f>125</f>
        <v>125</v>
      </c>
      <c r="D994" s="6">
        <f t="shared" si="183"/>
        <v>200545.99</v>
      </c>
      <c r="E994" s="6">
        <f t="shared" si="184"/>
        <v>3.3393776111111109</v>
      </c>
      <c r="F994" s="6">
        <f>SUM($D$8:D994)</f>
        <v>129718941.94000076</v>
      </c>
      <c r="G994" s="6">
        <f t="shared" si="185"/>
        <v>100000</v>
      </c>
      <c r="H994" s="23">
        <f t="shared" si="186"/>
        <v>0.60272994999999996</v>
      </c>
      <c r="I994" s="31">
        <f t="shared" si="181"/>
        <v>1.0041789276533333</v>
      </c>
      <c r="J994" s="16">
        <f t="shared" si="187"/>
        <v>908.71516498552069</v>
      </c>
      <c r="K994" s="24" t="s">
        <v>775</v>
      </c>
      <c r="L994" s="25">
        <f t="shared" si="177"/>
        <v>76884</v>
      </c>
      <c r="M994" s="26">
        <f t="shared" si="178"/>
        <v>0</v>
      </c>
      <c r="N994" s="27">
        <f t="shared" si="179"/>
        <v>0</v>
      </c>
      <c r="O994" s="27">
        <f t="shared" si="180"/>
        <v>0</v>
      </c>
    </row>
    <row r="995" spans="1:15" ht="13.2" x14ac:dyDescent="0.25">
      <c r="A995" s="13" t="s">
        <v>776</v>
      </c>
      <c r="B995" s="17">
        <f t="shared" si="182"/>
        <v>76061</v>
      </c>
      <c r="C995" s="5">
        <f>125</f>
        <v>125</v>
      </c>
      <c r="D995" s="6">
        <f t="shared" si="183"/>
        <v>200670.99</v>
      </c>
      <c r="E995" s="6">
        <f t="shared" si="184"/>
        <v>5.0105941944444439</v>
      </c>
      <c r="F995" s="6">
        <f>SUM($D$8:D995)</f>
        <v>129919612.93000075</v>
      </c>
      <c r="G995" s="6">
        <f t="shared" si="185"/>
        <v>100000</v>
      </c>
      <c r="H995" s="23">
        <f t="shared" si="186"/>
        <v>0.60335494999999983</v>
      </c>
      <c r="I995" s="31">
        <f t="shared" si="181"/>
        <v>1.0041832609866665</v>
      </c>
      <c r="J995" s="16">
        <f t="shared" si="187"/>
        <v>909.03413005459151</v>
      </c>
      <c r="K995" s="24" t="s">
        <v>776</v>
      </c>
      <c r="L995" s="25">
        <f t="shared" si="177"/>
        <v>76915</v>
      </c>
      <c r="M995" s="26">
        <f t="shared" si="178"/>
        <v>0</v>
      </c>
      <c r="N995" s="27">
        <f t="shared" si="179"/>
        <v>0</v>
      </c>
      <c r="O995" s="27">
        <f t="shared" si="180"/>
        <v>0</v>
      </c>
    </row>
    <row r="996" spans="1:15" ht="13.2" x14ac:dyDescent="0.25">
      <c r="A996" s="13" t="s">
        <v>777</v>
      </c>
      <c r="B996" s="17">
        <f t="shared" si="182"/>
        <v>76092</v>
      </c>
      <c r="C996" s="5">
        <f>125</f>
        <v>125</v>
      </c>
      <c r="D996" s="6">
        <f t="shared" si="183"/>
        <v>200795.99</v>
      </c>
      <c r="E996" s="6">
        <f t="shared" si="184"/>
        <v>6.6828524444444444</v>
      </c>
      <c r="F996" s="6">
        <f>SUM($D$8:D996)</f>
        <v>130120408.92000075</v>
      </c>
      <c r="G996" s="6">
        <f t="shared" si="185"/>
        <v>100000</v>
      </c>
      <c r="H996" s="23">
        <f t="shared" si="186"/>
        <v>0.60397994999999993</v>
      </c>
      <c r="I996" s="31">
        <f t="shared" si="181"/>
        <v>1.00418759432</v>
      </c>
      <c r="J996" s="16">
        <f t="shared" si="187"/>
        <v>909.35254141168855</v>
      </c>
      <c r="K996" s="24" t="s">
        <v>777</v>
      </c>
      <c r="L996" s="25">
        <f t="shared" si="177"/>
        <v>76946</v>
      </c>
      <c r="M996" s="26">
        <f t="shared" si="178"/>
        <v>0</v>
      </c>
      <c r="N996" s="27">
        <f t="shared" si="179"/>
        <v>0</v>
      </c>
      <c r="O996" s="27">
        <f t="shared" si="180"/>
        <v>0</v>
      </c>
    </row>
    <row r="997" spans="1:15" ht="13.2" x14ac:dyDescent="0.25">
      <c r="A997" s="13" t="s">
        <v>544</v>
      </c>
      <c r="B997" s="17">
        <f t="shared" si="182"/>
        <v>76122</v>
      </c>
      <c r="C997" s="5">
        <f>125</f>
        <v>125</v>
      </c>
      <c r="D997" s="6">
        <f t="shared" si="183"/>
        <v>200920.99</v>
      </c>
      <c r="E997" s="6">
        <f t="shared" si="184"/>
        <v>8.3561523611111106</v>
      </c>
      <c r="F997" s="6">
        <f>SUM($D$8:D997)</f>
        <v>130321329.91000074</v>
      </c>
      <c r="G997" s="6">
        <f t="shared" si="185"/>
        <v>100000</v>
      </c>
      <c r="H997" s="23">
        <f t="shared" si="186"/>
        <v>0.60460495000000003</v>
      </c>
      <c r="I997" s="31">
        <f t="shared" si="181"/>
        <v>1.0041919276533333</v>
      </c>
      <c r="J997" s="16">
        <f t="shared" si="187"/>
        <v>909.67040034013246</v>
      </c>
      <c r="K997" s="24" t="s">
        <v>544</v>
      </c>
      <c r="L997" s="25">
        <f t="shared" si="177"/>
        <v>76976</v>
      </c>
      <c r="M997" s="26">
        <f t="shared" si="178"/>
        <v>0</v>
      </c>
      <c r="N997" s="27">
        <f t="shared" si="179"/>
        <v>0</v>
      </c>
      <c r="O997" s="27">
        <f t="shared" si="180"/>
        <v>0</v>
      </c>
    </row>
    <row r="998" spans="1:15" ht="13.2" x14ac:dyDescent="0.25">
      <c r="A998" s="13" t="s">
        <v>545</v>
      </c>
      <c r="B998" s="17">
        <f t="shared" si="182"/>
        <v>76153</v>
      </c>
      <c r="C998" s="5">
        <f>125</f>
        <v>125</v>
      </c>
      <c r="D998" s="6">
        <f t="shared" si="183"/>
        <v>201045.99</v>
      </c>
      <c r="E998" s="6">
        <f t="shared" si="184"/>
        <v>10.030493944444444</v>
      </c>
      <c r="F998" s="6">
        <f>SUM($D$8:D998)</f>
        <v>130522375.90000074</v>
      </c>
      <c r="G998" s="6">
        <f t="shared" si="185"/>
        <v>100000</v>
      </c>
      <c r="H998" s="23">
        <f t="shared" si="186"/>
        <v>0.60522994999999991</v>
      </c>
      <c r="I998" s="31">
        <f t="shared" si="181"/>
        <v>1.0041962609866666</v>
      </c>
      <c r="J998" s="16">
        <f t="shared" si="187"/>
        <v>909.98770811958536</v>
      </c>
      <c r="K998" s="24" t="s">
        <v>545</v>
      </c>
      <c r="L998" s="25">
        <f t="shared" si="177"/>
        <v>77007</v>
      </c>
      <c r="M998" s="26">
        <f t="shared" si="178"/>
        <v>0</v>
      </c>
      <c r="N998" s="27">
        <f t="shared" si="179"/>
        <v>0</v>
      </c>
      <c r="O998" s="27">
        <f t="shared" si="180"/>
        <v>0</v>
      </c>
    </row>
    <row r="999" spans="1:15" ht="13.2" x14ac:dyDescent="0.25">
      <c r="A999" s="13" t="s">
        <v>544</v>
      </c>
      <c r="B999" s="17">
        <f t="shared" si="182"/>
        <v>76183</v>
      </c>
      <c r="C999" s="5">
        <f>125</f>
        <v>125</v>
      </c>
      <c r="D999" s="6">
        <f t="shared" si="183"/>
        <v>201170.99</v>
      </c>
      <c r="E999" s="6">
        <f t="shared" si="184"/>
        <v>11.705877194444444</v>
      </c>
      <c r="F999" s="6">
        <f>SUM($D$8:D999)</f>
        <v>130723546.89000073</v>
      </c>
      <c r="G999" s="6">
        <f t="shared" si="185"/>
        <v>100000</v>
      </c>
      <c r="H999" s="23">
        <f t="shared" si="186"/>
        <v>0.60585495</v>
      </c>
      <c r="I999" s="31">
        <f t="shared" si="181"/>
        <v>1.0042005943200001</v>
      </c>
      <c r="J999" s="16">
        <f t="shared" si="187"/>
        <v>910.3044660260623</v>
      </c>
      <c r="K999" s="24" t="s">
        <v>544</v>
      </c>
      <c r="L999" s="25">
        <f t="shared" si="177"/>
        <v>77037</v>
      </c>
      <c r="M999" s="26">
        <f t="shared" si="178"/>
        <v>0</v>
      </c>
      <c r="N999" s="27">
        <f t="shared" si="179"/>
        <v>0</v>
      </c>
      <c r="O999" s="27">
        <f t="shared" si="180"/>
        <v>0</v>
      </c>
    </row>
    <row r="1000" spans="1:15" ht="13.2" x14ac:dyDescent="0.25">
      <c r="A1000" s="13" t="s">
        <v>545</v>
      </c>
      <c r="B1000" s="17">
        <f t="shared" si="182"/>
        <v>76214</v>
      </c>
      <c r="C1000" s="5">
        <f>125</f>
        <v>125</v>
      </c>
      <c r="D1000" s="6">
        <f t="shared" si="183"/>
        <v>201295.99</v>
      </c>
      <c r="E1000" s="6">
        <f t="shared" si="184"/>
        <v>13.382302111111111</v>
      </c>
      <c r="F1000" s="6">
        <f>SUM($D$8:D1000)</f>
        <v>130924842.88000073</v>
      </c>
      <c r="G1000" s="6">
        <f t="shared" si="185"/>
        <v>100000</v>
      </c>
      <c r="H1000" s="23">
        <f t="shared" si="186"/>
        <v>0.60647994999999988</v>
      </c>
      <c r="I1000" s="31">
        <f t="shared" si="181"/>
        <v>1.0042049276533334</v>
      </c>
      <c r="J1000" s="16">
        <f t="shared" si="187"/>
        <v>910.62067533194272</v>
      </c>
      <c r="K1000" s="24" t="s">
        <v>545</v>
      </c>
      <c r="L1000" s="25">
        <f t="shared" si="177"/>
        <v>77068</v>
      </c>
      <c r="M1000" s="26">
        <f t="shared" si="178"/>
        <v>0</v>
      </c>
      <c r="N1000" s="27">
        <f t="shared" si="179"/>
        <v>0</v>
      </c>
      <c r="O1000" s="27">
        <f t="shared" si="180"/>
        <v>0</v>
      </c>
    </row>
    <row r="1001" spans="1:15" ht="13.2" x14ac:dyDescent="0.25">
      <c r="A1001" s="13" t="s">
        <v>778</v>
      </c>
      <c r="B1001" s="17">
        <f t="shared" si="182"/>
        <v>76245</v>
      </c>
      <c r="C1001" s="5">
        <f>125</f>
        <v>125</v>
      </c>
      <c r="D1001" s="6">
        <f t="shared" si="183"/>
        <v>201420.99</v>
      </c>
      <c r="E1001" s="6">
        <f t="shared" si="184"/>
        <v>15.059768694444443</v>
      </c>
      <c r="F1001" s="6">
        <f>SUM($D$8:D1001)</f>
        <v>131126263.87000072</v>
      </c>
      <c r="G1001" s="6">
        <f t="shared" si="185"/>
        <v>100000</v>
      </c>
      <c r="H1001" s="23">
        <f t="shared" si="186"/>
        <v>0.60710494999999998</v>
      </c>
      <c r="I1001" s="31">
        <f t="shared" si="181"/>
        <v>1.0042092609866666</v>
      </c>
      <c r="J1001" s="16">
        <f t="shared" si="187"/>
        <v>910.93633730598526</v>
      </c>
      <c r="K1001" s="24" t="s">
        <v>778</v>
      </c>
      <c r="L1001" s="25">
        <f t="shared" si="177"/>
        <v>77099</v>
      </c>
      <c r="M1001" s="26">
        <f t="shared" si="178"/>
        <v>0</v>
      </c>
      <c r="N1001" s="27">
        <f t="shared" si="179"/>
        <v>0</v>
      </c>
      <c r="O1001" s="27">
        <f t="shared" si="180"/>
        <v>0</v>
      </c>
    </row>
    <row r="1002" spans="1:15" ht="13.2" x14ac:dyDescent="0.25">
      <c r="A1002" s="13" t="s">
        <v>779</v>
      </c>
      <c r="B1002" s="17">
        <f t="shared" si="182"/>
        <v>76275</v>
      </c>
      <c r="C1002" s="5">
        <f>125</f>
        <v>125</v>
      </c>
      <c r="D1002" s="6">
        <f t="shared" si="183"/>
        <v>201545.99</v>
      </c>
      <c r="E1002" s="6">
        <f t="shared" si="184"/>
        <v>16.738276944444443</v>
      </c>
      <c r="F1002" s="6">
        <f>SUM($D$8:D1002)</f>
        <v>131327809.86000071</v>
      </c>
      <c r="G1002" s="6">
        <f t="shared" si="185"/>
        <v>100000</v>
      </c>
      <c r="H1002" s="23">
        <f t="shared" si="186"/>
        <v>0.60772994999999985</v>
      </c>
      <c r="I1002" s="31">
        <f t="shared" si="181"/>
        <v>1.0042135943199999</v>
      </c>
      <c r="J1002" s="16">
        <f t="shared" si="187"/>
        <v>911.25145321333741</v>
      </c>
      <c r="K1002" s="24" t="s">
        <v>779</v>
      </c>
      <c r="L1002" s="25">
        <f t="shared" si="177"/>
        <v>77127</v>
      </c>
      <c r="M1002" s="26">
        <f t="shared" si="178"/>
        <v>0</v>
      </c>
      <c r="N1002" s="27">
        <f t="shared" si="179"/>
        <v>0</v>
      </c>
      <c r="O1002" s="27">
        <f t="shared" si="180"/>
        <v>0</v>
      </c>
    </row>
    <row r="1003" spans="1:15" ht="13.2" x14ac:dyDescent="0.25">
      <c r="A1003" s="13" t="s">
        <v>780</v>
      </c>
      <c r="B1003" s="17">
        <f t="shared" si="182"/>
        <v>76306</v>
      </c>
      <c r="C1003" s="5">
        <f>125</f>
        <v>125</v>
      </c>
      <c r="D1003" s="6">
        <f t="shared" si="183"/>
        <v>201670.99</v>
      </c>
      <c r="E1003" s="6">
        <f t="shared" si="184"/>
        <v>18.417826861111109</v>
      </c>
      <c r="F1003" s="6">
        <f>SUM($D$8:D1003)</f>
        <v>131529480.85000071</v>
      </c>
      <c r="G1003" s="6">
        <f t="shared" si="185"/>
        <v>100000</v>
      </c>
      <c r="H1003" s="23">
        <f t="shared" si="186"/>
        <v>0.60835494999999995</v>
      </c>
      <c r="I1003" s="31">
        <f t="shared" si="181"/>
        <v>1.0042179276533334</v>
      </c>
      <c r="J1003" s="16">
        <f t="shared" si="187"/>
        <v>911.56602431554847</v>
      </c>
      <c r="K1003" s="24" t="s">
        <v>780</v>
      </c>
      <c r="L1003" s="25">
        <f t="shared" si="177"/>
        <v>77158</v>
      </c>
      <c r="M1003" s="26">
        <f t="shared" si="178"/>
        <v>0</v>
      </c>
      <c r="N1003" s="27">
        <f t="shared" si="179"/>
        <v>0</v>
      </c>
      <c r="O1003" s="27">
        <f t="shared" si="180"/>
        <v>0</v>
      </c>
    </row>
    <row r="1004" spans="1:15" ht="13.2" x14ac:dyDescent="0.25">
      <c r="A1004" s="13" t="s">
        <v>781</v>
      </c>
      <c r="B1004" s="17">
        <f t="shared" si="182"/>
        <v>76336</v>
      </c>
      <c r="C1004" s="5">
        <f>125</f>
        <v>125</v>
      </c>
      <c r="D1004" s="6">
        <f t="shared" si="183"/>
        <v>201795.99</v>
      </c>
      <c r="E1004" s="6">
        <f t="shared" si="184"/>
        <v>20.098418444444441</v>
      </c>
      <c r="F1004" s="6">
        <f>SUM($D$8:D1004)</f>
        <v>131731276.8400007</v>
      </c>
      <c r="G1004" s="6">
        <f t="shared" si="185"/>
        <v>100000</v>
      </c>
      <c r="H1004" s="23">
        <f t="shared" si="186"/>
        <v>0.60897994999999983</v>
      </c>
      <c r="I1004" s="31">
        <f t="shared" si="181"/>
        <v>1.0042222609866667</v>
      </c>
      <c r="J1004" s="16">
        <f t="shared" si="187"/>
        <v>911.88005187058195</v>
      </c>
      <c r="K1004" s="24" t="s">
        <v>781</v>
      </c>
      <c r="L1004" s="25">
        <f t="shared" si="177"/>
        <v>77188</v>
      </c>
      <c r="M1004" s="26">
        <f t="shared" si="178"/>
        <v>0</v>
      </c>
      <c r="N1004" s="27">
        <f t="shared" si="179"/>
        <v>0</v>
      </c>
      <c r="O1004" s="27">
        <f t="shared" si="180"/>
        <v>0</v>
      </c>
    </row>
    <row r="1005" spans="1:15" ht="13.2" x14ac:dyDescent="0.25">
      <c r="A1005" s="13" t="s">
        <v>544</v>
      </c>
      <c r="B1005" s="17">
        <f t="shared" si="182"/>
        <v>76367</v>
      </c>
      <c r="C1005" s="5">
        <f>125</f>
        <v>125</v>
      </c>
      <c r="D1005" s="6">
        <f t="shared" si="183"/>
        <v>201941.09</v>
      </c>
      <c r="E1005" s="6">
        <f t="shared" si="184"/>
        <v>1.6818007500000003</v>
      </c>
      <c r="F1005" s="6">
        <f>SUM($D$8:D1005)</f>
        <v>131933217.93000071</v>
      </c>
      <c r="G1005" s="6">
        <f t="shared" si="185"/>
        <v>100000</v>
      </c>
      <c r="H1005" s="23">
        <f t="shared" si="186"/>
        <v>0.60970544999999998</v>
      </c>
      <c r="I1005" s="31">
        <f t="shared" si="181"/>
        <v>1.0042272911200001</v>
      </c>
      <c r="J1005" s="16">
        <f t="shared" si="187"/>
        <v>912.19420085135675</v>
      </c>
      <c r="K1005" s="24" t="s">
        <v>544</v>
      </c>
      <c r="L1005" s="25">
        <f t="shared" si="177"/>
        <v>77219</v>
      </c>
      <c r="M1005" s="26">
        <f t="shared" si="178"/>
        <v>0</v>
      </c>
      <c r="N1005" s="27">
        <f t="shared" si="179"/>
        <v>0</v>
      </c>
      <c r="O1005" s="27">
        <f t="shared" si="180"/>
        <v>0</v>
      </c>
    </row>
    <row r="1006" spans="1:15" ht="13.2" x14ac:dyDescent="0.25">
      <c r="A1006" s="13" t="s">
        <v>545</v>
      </c>
      <c r="B1006" s="17">
        <f t="shared" si="182"/>
        <v>76396</v>
      </c>
      <c r="C1006" s="5">
        <f>125</f>
        <v>125</v>
      </c>
      <c r="D1006" s="6">
        <f t="shared" si="183"/>
        <v>202066.09</v>
      </c>
      <c r="E1006" s="6">
        <f t="shared" si="184"/>
        <v>3.3647126111111114</v>
      </c>
      <c r="F1006" s="6">
        <f>SUM($D$8:D1006)</f>
        <v>132135284.02000071</v>
      </c>
      <c r="G1006" s="6">
        <f t="shared" si="185"/>
        <v>100000</v>
      </c>
      <c r="H1006" s="23">
        <f t="shared" si="186"/>
        <v>0.61033044999999986</v>
      </c>
      <c r="I1006" s="31">
        <f t="shared" si="181"/>
        <v>1.0042316244533334</v>
      </c>
      <c r="J1006" s="16">
        <f t="shared" si="187"/>
        <v>912.50717591747627</v>
      </c>
      <c r="K1006" s="24" t="s">
        <v>545</v>
      </c>
      <c r="L1006" s="25">
        <f t="shared" si="177"/>
        <v>77249</v>
      </c>
      <c r="M1006" s="26">
        <f t="shared" si="178"/>
        <v>0</v>
      </c>
      <c r="N1006" s="27">
        <f t="shared" si="179"/>
        <v>0</v>
      </c>
      <c r="O1006" s="27">
        <f t="shared" si="180"/>
        <v>0</v>
      </c>
    </row>
    <row r="1007" spans="1:15" ht="13.2" x14ac:dyDescent="0.25">
      <c r="A1007" s="13" t="s">
        <v>544</v>
      </c>
      <c r="B1007" s="17">
        <f t="shared" si="182"/>
        <v>76426</v>
      </c>
      <c r="C1007" s="5">
        <f>125</f>
        <v>125</v>
      </c>
      <c r="D1007" s="6">
        <f t="shared" si="183"/>
        <v>202191.09</v>
      </c>
      <c r="E1007" s="6">
        <f t="shared" si="184"/>
        <v>5.0485966944444449</v>
      </c>
      <c r="F1007" s="6">
        <f>SUM($D$8:D1007)</f>
        <v>132337475.11000071</v>
      </c>
      <c r="G1007" s="6">
        <f t="shared" si="185"/>
        <v>100000</v>
      </c>
      <c r="H1007" s="23">
        <f t="shared" si="186"/>
        <v>0.61095544999999996</v>
      </c>
      <c r="I1007" s="31">
        <f t="shared" si="181"/>
        <v>1.0042359577866666</v>
      </c>
      <c r="J1007" s="16">
        <f t="shared" si="187"/>
        <v>912.81961104334516</v>
      </c>
      <c r="K1007" s="24" t="s">
        <v>544</v>
      </c>
      <c r="L1007" s="25">
        <f t="shared" si="177"/>
        <v>77280</v>
      </c>
      <c r="M1007" s="26">
        <f t="shared" si="178"/>
        <v>0</v>
      </c>
      <c r="N1007" s="27">
        <f t="shared" si="179"/>
        <v>0</v>
      </c>
      <c r="O1007" s="27">
        <f t="shared" si="180"/>
        <v>0</v>
      </c>
    </row>
    <row r="1008" spans="1:15" ht="13.2" x14ac:dyDescent="0.25">
      <c r="A1008" s="13" t="s">
        <v>545</v>
      </c>
      <c r="B1008" s="17">
        <f t="shared" si="182"/>
        <v>76457</v>
      </c>
      <c r="C1008" s="5">
        <f>125</f>
        <v>125</v>
      </c>
      <c r="D1008" s="6">
        <f t="shared" si="183"/>
        <v>202316.09</v>
      </c>
      <c r="E1008" s="6">
        <f t="shared" si="184"/>
        <v>6.7335224444444446</v>
      </c>
      <c r="F1008" s="6">
        <f>SUM($D$8:D1008)</f>
        <v>132539791.20000072</v>
      </c>
      <c r="G1008" s="6">
        <f t="shared" si="185"/>
        <v>100000</v>
      </c>
      <c r="H1008" s="23">
        <f t="shared" si="186"/>
        <v>0.61158045000000005</v>
      </c>
      <c r="I1008" s="31">
        <f t="shared" si="181"/>
        <v>1.0042402911199999</v>
      </c>
      <c r="J1008" s="16">
        <f t="shared" si="187"/>
        <v>913.13150747334339</v>
      </c>
      <c r="K1008" s="24" t="s">
        <v>545</v>
      </c>
      <c r="L1008" s="25">
        <f t="shared" si="177"/>
        <v>77311</v>
      </c>
      <c r="M1008" s="26">
        <f t="shared" si="178"/>
        <v>0</v>
      </c>
      <c r="N1008" s="27">
        <f t="shared" si="179"/>
        <v>0</v>
      </c>
      <c r="O1008" s="27">
        <f t="shared" si="180"/>
        <v>0</v>
      </c>
    </row>
    <row r="1009" spans="1:15" ht="13.2" x14ac:dyDescent="0.25">
      <c r="A1009" s="13" t="s">
        <v>782</v>
      </c>
      <c r="B1009" s="17">
        <f t="shared" si="182"/>
        <v>76487</v>
      </c>
      <c r="C1009" s="5">
        <f>125</f>
        <v>125</v>
      </c>
      <c r="D1009" s="6">
        <f t="shared" si="183"/>
        <v>202441.09</v>
      </c>
      <c r="E1009" s="6">
        <f t="shared" si="184"/>
        <v>8.4194898611111118</v>
      </c>
      <c r="F1009" s="6">
        <f>SUM($D$8:D1009)</f>
        <v>132742232.29000072</v>
      </c>
      <c r="G1009" s="6">
        <f t="shared" si="185"/>
        <v>100000</v>
      </c>
      <c r="H1009" s="23">
        <f t="shared" si="186"/>
        <v>0.61220544999999993</v>
      </c>
      <c r="I1009" s="31">
        <f t="shared" si="181"/>
        <v>1.0042446244533334</v>
      </c>
      <c r="J1009" s="16">
        <f t="shared" si="187"/>
        <v>913.44286644832084</v>
      </c>
      <c r="K1009" s="24" t="s">
        <v>782</v>
      </c>
      <c r="L1009" s="25">
        <f t="shared" si="177"/>
        <v>77341</v>
      </c>
      <c r="M1009" s="26">
        <f t="shared" si="178"/>
        <v>0</v>
      </c>
      <c r="N1009" s="27">
        <f t="shared" si="179"/>
        <v>0</v>
      </c>
      <c r="O1009" s="27">
        <f t="shared" si="180"/>
        <v>0</v>
      </c>
    </row>
    <row r="1010" spans="1:15" ht="13.2" x14ac:dyDescent="0.25">
      <c r="A1010" s="13" t="s">
        <v>783</v>
      </c>
      <c r="B1010" s="17">
        <f t="shared" si="182"/>
        <v>76518</v>
      </c>
      <c r="C1010" s="5">
        <f>125</f>
        <v>125</v>
      </c>
      <c r="D1010" s="6">
        <f t="shared" si="183"/>
        <v>202566.09</v>
      </c>
      <c r="E1010" s="6">
        <f t="shared" si="184"/>
        <v>10.106498944444445</v>
      </c>
      <c r="F1010" s="6">
        <f>SUM($D$8:D1010)</f>
        <v>132944798.38000073</v>
      </c>
      <c r="G1010" s="6">
        <f t="shared" si="185"/>
        <v>100000</v>
      </c>
      <c r="H1010" s="23">
        <f t="shared" si="186"/>
        <v>0.61283045000000003</v>
      </c>
      <c r="I1010" s="31">
        <f t="shared" si="181"/>
        <v>1.0042489577866667</v>
      </c>
      <c r="J1010" s="16">
        <f t="shared" si="187"/>
        <v>913.75368920561004</v>
      </c>
      <c r="K1010" s="24" t="s">
        <v>783</v>
      </c>
      <c r="L1010" s="25">
        <f t="shared" si="177"/>
        <v>77372</v>
      </c>
      <c r="M1010" s="26">
        <f t="shared" si="178"/>
        <v>0</v>
      </c>
      <c r="N1010" s="27">
        <f t="shared" si="179"/>
        <v>0</v>
      </c>
      <c r="O1010" s="27">
        <f t="shared" si="180"/>
        <v>0</v>
      </c>
    </row>
    <row r="1011" spans="1:15" ht="13.2" x14ac:dyDescent="0.25">
      <c r="A1011" s="13" t="s">
        <v>784</v>
      </c>
      <c r="B1011" s="17">
        <f t="shared" si="182"/>
        <v>76548</v>
      </c>
      <c r="C1011" s="5">
        <f>125</f>
        <v>125</v>
      </c>
      <c r="D1011" s="6">
        <f t="shared" si="183"/>
        <v>202691.09</v>
      </c>
      <c r="E1011" s="6">
        <f t="shared" si="184"/>
        <v>11.794549694444445</v>
      </c>
      <c r="F1011" s="6">
        <f>SUM($D$8:D1011)</f>
        <v>133147489.47000073</v>
      </c>
      <c r="G1011" s="6">
        <f t="shared" si="185"/>
        <v>100000</v>
      </c>
      <c r="H1011" s="23">
        <f t="shared" si="186"/>
        <v>0.6134554499999999</v>
      </c>
      <c r="I1011" s="31">
        <f t="shared" si="181"/>
        <v>1.0042532911199999</v>
      </c>
      <c r="J1011" s="16">
        <f t="shared" si="187"/>
        <v>914.06397697903788</v>
      </c>
      <c r="K1011" s="24" t="s">
        <v>784</v>
      </c>
      <c r="L1011" s="25">
        <f t="shared" si="177"/>
        <v>77402</v>
      </c>
      <c r="M1011" s="26">
        <f t="shared" si="178"/>
        <v>0</v>
      </c>
      <c r="N1011" s="27">
        <f t="shared" si="179"/>
        <v>0</v>
      </c>
      <c r="O1011" s="27">
        <f t="shared" si="180"/>
        <v>0</v>
      </c>
    </row>
    <row r="1012" spans="1:15" ht="13.2" x14ac:dyDescent="0.25">
      <c r="A1012" s="13" t="s">
        <v>785</v>
      </c>
      <c r="B1012" s="17">
        <f t="shared" si="182"/>
        <v>76579</v>
      </c>
      <c r="C1012" s="5">
        <f>125</f>
        <v>125</v>
      </c>
      <c r="D1012" s="6">
        <f t="shared" si="183"/>
        <v>202816.09</v>
      </c>
      <c r="E1012" s="6">
        <f t="shared" si="184"/>
        <v>13.483642111111111</v>
      </c>
      <c r="F1012" s="6">
        <f>SUM($D$8:D1012)</f>
        <v>133350305.56000073</v>
      </c>
      <c r="G1012" s="6">
        <f t="shared" si="185"/>
        <v>100000</v>
      </c>
      <c r="H1012" s="23">
        <f t="shared" si="186"/>
        <v>0.61408045</v>
      </c>
      <c r="I1012" s="31">
        <f t="shared" si="181"/>
        <v>1.0042576244533332</v>
      </c>
      <c r="J1012" s="16">
        <f t="shared" si="187"/>
        <v>914.37373099893762</v>
      </c>
      <c r="K1012" s="24" t="s">
        <v>785</v>
      </c>
      <c r="L1012" s="25">
        <f t="shared" si="177"/>
        <v>77433</v>
      </c>
      <c r="M1012" s="26">
        <f t="shared" si="178"/>
        <v>0</v>
      </c>
      <c r="N1012" s="27">
        <f t="shared" si="179"/>
        <v>0</v>
      </c>
      <c r="O1012" s="27">
        <f t="shared" si="180"/>
        <v>0</v>
      </c>
    </row>
    <row r="1013" spans="1:15" ht="13.2" x14ac:dyDescent="0.25">
      <c r="A1013" s="13" t="s">
        <v>544</v>
      </c>
      <c r="B1013" s="17">
        <f t="shared" si="182"/>
        <v>76610</v>
      </c>
      <c r="C1013" s="5">
        <f>125</f>
        <v>125</v>
      </c>
      <c r="D1013" s="6">
        <f t="shared" si="183"/>
        <v>202941.09</v>
      </c>
      <c r="E1013" s="6">
        <f t="shared" si="184"/>
        <v>15.173776194444445</v>
      </c>
      <c r="F1013" s="6">
        <f>SUM($D$8:D1013)</f>
        <v>133553246.65000074</v>
      </c>
      <c r="G1013" s="6">
        <f t="shared" si="185"/>
        <v>100000</v>
      </c>
      <c r="H1013" s="23">
        <f t="shared" si="186"/>
        <v>0.61470544999999988</v>
      </c>
      <c r="I1013" s="31">
        <f t="shared" si="181"/>
        <v>1.0042619577866667</v>
      </c>
      <c r="J1013" s="16">
        <f t="shared" si="187"/>
        <v>914.68295249215907</v>
      </c>
      <c r="K1013" s="24" t="s">
        <v>544</v>
      </c>
      <c r="L1013" s="25">
        <f t="shared" si="177"/>
        <v>77464</v>
      </c>
      <c r="M1013" s="26">
        <f t="shared" si="178"/>
        <v>0</v>
      </c>
      <c r="N1013" s="27">
        <f t="shared" si="179"/>
        <v>0</v>
      </c>
      <c r="O1013" s="27">
        <f t="shared" si="180"/>
        <v>0</v>
      </c>
    </row>
    <row r="1014" spans="1:15" ht="13.2" x14ac:dyDescent="0.25">
      <c r="A1014" s="13" t="s">
        <v>545</v>
      </c>
      <c r="B1014" s="17">
        <f t="shared" si="182"/>
        <v>76640</v>
      </c>
      <c r="C1014" s="5">
        <f>125</f>
        <v>125</v>
      </c>
      <c r="D1014" s="6">
        <f t="shared" si="183"/>
        <v>203066.09</v>
      </c>
      <c r="E1014" s="6">
        <f t="shared" si="184"/>
        <v>16.864951944444446</v>
      </c>
      <c r="F1014" s="6">
        <f>SUM($D$8:D1014)</f>
        <v>133756312.74000074</v>
      </c>
      <c r="G1014" s="6">
        <f t="shared" si="185"/>
        <v>100000</v>
      </c>
      <c r="H1014" s="23">
        <f t="shared" si="186"/>
        <v>0.61533044999999997</v>
      </c>
      <c r="I1014" s="31">
        <f t="shared" si="181"/>
        <v>1.00426629112</v>
      </c>
      <c r="J1014" s="16">
        <f t="shared" si="187"/>
        <v>914.9916426820821</v>
      </c>
      <c r="K1014" s="24" t="s">
        <v>545</v>
      </c>
      <c r="L1014" s="25">
        <f t="shared" si="177"/>
        <v>77493</v>
      </c>
      <c r="M1014" s="26">
        <f t="shared" si="178"/>
        <v>0</v>
      </c>
      <c r="N1014" s="27">
        <f t="shared" si="179"/>
        <v>0</v>
      </c>
      <c r="O1014" s="27">
        <f t="shared" si="180"/>
        <v>0</v>
      </c>
    </row>
    <row r="1015" spans="1:15" ht="13.2" x14ac:dyDescent="0.25">
      <c r="A1015" s="13" t="s">
        <v>544</v>
      </c>
      <c r="B1015" s="17">
        <f t="shared" si="182"/>
        <v>76671</v>
      </c>
      <c r="C1015" s="5">
        <f>125</f>
        <v>125</v>
      </c>
      <c r="D1015" s="6">
        <f t="shared" si="183"/>
        <v>203191.09</v>
      </c>
      <c r="E1015" s="6">
        <f t="shared" si="184"/>
        <v>18.557169361111114</v>
      </c>
      <c r="F1015" s="6">
        <f>SUM($D$8:D1015)</f>
        <v>133959503.83000074</v>
      </c>
      <c r="G1015" s="6">
        <f t="shared" si="185"/>
        <v>100000</v>
      </c>
      <c r="H1015" s="23">
        <f t="shared" si="186"/>
        <v>0.61595545000000007</v>
      </c>
      <c r="I1015" s="31">
        <f t="shared" si="181"/>
        <v>1.0042706244533333</v>
      </c>
      <c r="J1015" s="16">
        <f t="shared" si="187"/>
        <v>915.29980278862729</v>
      </c>
      <c r="K1015" s="24" t="s">
        <v>544</v>
      </c>
      <c r="L1015" s="25">
        <f t="shared" si="177"/>
        <v>77524</v>
      </c>
      <c r="M1015" s="26">
        <f t="shared" si="178"/>
        <v>0</v>
      </c>
      <c r="N1015" s="27">
        <f t="shared" si="179"/>
        <v>0</v>
      </c>
      <c r="O1015" s="27">
        <f t="shared" si="180"/>
        <v>0</v>
      </c>
    </row>
    <row r="1016" spans="1:15" ht="13.2" x14ac:dyDescent="0.25">
      <c r="A1016" s="13" t="s">
        <v>786</v>
      </c>
      <c r="B1016" s="17">
        <f t="shared" si="182"/>
        <v>76701</v>
      </c>
      <c r="C1016" s="5">
        <f>125</f>
        <v>125</v>
      </c>
      <c r="D1016" s="6">
        <f t="shared" si="183"/>
        <v>203316.09</v>
      </c>
      <c r="E1016" s="6">
        <f t="shared" si="184"/>
        <v>20.250428444444449</v>
      </c>
      <c r="F1016" s="6">
        <f>SUM($D$8:D1016)</f>
        <v>134162819.92000075</v>
      </c>
      <c r="G1016" s="6">
        <f t="shared" si="185"/>
        <v>100000</v>
      </c>
      <c r="H1016" s="23">
        <f t="shared" si="186"/>
        <v>0.61658044999999995</v>
      </c>
      <c r="I1016" s="31">
        <f t="shared" si="181"/>
        <v>1.0042749577866668</v>
      </c>
      <c r="J1016" s="16">
        <f t="shared" si="187"/>
        <v>915.60743402826733</v>
      </c>
      <c r="K1016" s="24" t="s">
        <v>786</v>
      </c>
      <c r="L1016" s="25">
        <f t="shared" si="177"/>
        <v>77554</v>
      </c>
      <c r="M1016" s="26">
        <f t="shared" si="178"/>
        <v>0</v>
      </c>
      <c r="N1016" s="27">
        <f t="shared" si="179"/>
        <v>0</v>
      </c>
      <c r="O1016" s="27">
        <f t="shared" si="180"/>
        <v>0</v>
      </c>
    </row>
    <row r="1017" spans="1:15" ht="13.2" x14ac:dyDescent="0.25">
      <c r="A1017" s="13" t="s">
        <v>787</v>
      </c>
      <c r="B1017" s="17">
        <f t="shared" si="182"/>
        <v>76732</v>
      </c>
      <c r="C1017" s="5">
        <f>125</f>
        <v>125</v>
      </c>
      <c r="D1017" s="6">
        <f t="shared" si="183"/>
        <v>203461.34</v>
      </c>
      <c r="E1017" s="6">
        <f t="shared" si="184"/>
        <v>1.6944694999999999</v>
      </c>
      <c r="F1017" s="6">
        <f>SUM($D$8:D1017)</f>
        <v>134366281.26000074</v>
      </c>
      <c r="G1017" s="6">
        <f t="shared" si="185"/>
        <v>100000</v>
      </c>
      <c r="H1017" s="23">
        <f t="shared" si="186"/>
        <v>0.61730669999999999</v>
      </c>
      <c r="I1017" s="31">
        <f t="shared" si="181"/>
        <v>1.0042799931199999</v>
      </c>
      <c r="J1017" s="16">
        <f t="shared" si="187"/>
        <v>915.91520798576164</v>
      </c>
      <c r="K1017" s="24" t="s">
        <v>787</v>
      </c>
      <c r="L1017" s="25">
        <f t="shared" si="177"/>
        <v>77585</v>
      </c>
      <c r="M1017" s="26">
        <f t="shared" si="178"/>
        <v>0</v>
      </c>
      <c r="N1017" s="27">
        <f t="shared" si="179"/>
        <v>0</v>
      </c>
      <c r="O1017" s="27">
        <f t="shared" si="180"/>
        <v>0</v>
      </c>
    </row>
    <row r="1018" spans="1:15" ht="13.2" x14ac:dyDescent="0.25">
      <c r="A1018" s="13" t="s">
        <v>788</v>
      </c>
      <c r="B1018" s="17">
        <f t="shared" si="182"/>
        <v>76761</v>
      </c>
      <c r="C1018" s="5">
        <f>125</f>
        <v>125</v>
      </c>
      <c r="D1018" s="6">
        <f t="shared" si="183"/>
        <v>203586.34</v>
      </c>
      <c r="E1018" s="6">
        <f t="shared" si="184"/>
        <v>3.3900501111111105</v>
      </c>
      <c r="F1018" s="6">
        <f>SUM($D$8:D1018)</f>
        <v>134569867.60000074</v>
      </c>
      <c r="G1018" s="6">
        <f t="shared" si="185"/>
        <v>100000</v>
      </c>
      <c r="H1018" s="23">
        <f t="shared" si="186"/>
        <v>0.61793169999999986</v>
      </c>
      <c r="I1018" s="31">
        <f t="shared" si="181"/>
        <v>1.0042843264533334</v>
      </c>
      <c r="J1018" s="16">
        <f t="shared" si="187"/>
        <v>916.2218153364164</v>
      </c>
      <c r="K1018" s="24" t="s">
        <v>788</v>
      </c>
      <c r="L1018" s="25">
        <f t="shared" si="177"/>
        <v>77615</v>
      </c>
      <c r="M1018" s="26">
        <f t="shared" si="178"/>
        <v>0</v>
      </c>
      <c r="N1018" s="27">
        <f t="shared" si="179"/>
        <v>0</v>
      </c>
      <c r="O1018" s="27">
        <f t="shared" si="180"/>
        <v>0</v>
      </c>
    </row>
    <row r="1019" spans="1:15" ht="13.2" x14ac:dyDescent="0.25">
      <c r="A1019" s="13" t="s">
        <v>789</v>
      </c>
      <c r="B1019" s="17">
        <f t="shared" si="182"/>
        <v>76791</v>
      </c>
      <c r="C1019" s="5">
        <f>125</f>
        <v>125</v>
      </c>
      <c r="D1019" s="6">
        <f t="shared" si="183"/>
        <v>203711.34</v>
      </c>
      <c r="E1019" s="6">
        <f t="shared" si="184"/>
        <v>5.0866029444444436</v>
      </c>
      <c r="F1019" s="6">
        <f>SUM($D$8:D1019)</f>
        <v>134773578.94000074</v>
      </c>
      <c r="G1019" s="6">
        <f t="shared" si="185"/>
        <v>100000</v>
      </c>
      <c r="H1019" s="23">
        <f t="shared" si="186"/>
        <v>0.61855669999999996</v>
      </c>
      <c r="I1019" s="31">
        <f t="shared" si="181"/>
        <v>1.0042886597866667</v>
      </c>
      <c r="J1019" s="16">
        <f t="shared" si="187"/>
        <v>916.52789730741017</v>
      </c>
      <c r="K1019" s="24" t="s">
        <v>789</v>
      </c>
      <c r="L1019" s="25">
        <f t="shared" si="177"/>
        <v>77646</v>
      </c>
      <c r="M1019" s="26">
        <f t="shared" si="178"/>
        <v>0</v>
      </c>
      <c r="N1019" s="27">
        <f t="shared" si="179"/>
        <v>0</v>
      </c>
      <c r="O1019" s="27">
        <f t="shared" si="180"/>
        <v>0</v>
      </c>
    </row>
    <row r="1020" spans="1:15" ht="13.2" x14ac:dyDescent="0.25">
      <c r="A1020" s="13" t="s">
        <v>790</v>
      </c>
      <c r="B1020" s="17">
        <f t="shared" si="182"/>
        <v>76822</v>
      </c>
      <c r="C1020" s="5">
        <f>125</f>
        <v>125</v>
      </c>
      <c r="D1020" s="6">
        <f t="shared" si="183"/>
        <v>203836.34</v>
      </c>
      <c r="E1020" s="6">
        <f t="shared" si="184"/>
        <v>6.7841974444444437</v>
      </c>
      <c r="F1020" s="6">
        <f>SUM($D$8:D1020)</f>
        <v>134977415.28000075</v>
      </c>
      <c r="G1020" s="6">
        <f t="shared" si="185"/>
        <v>100000</v>
      </c>
      <c r="H1020" s="23">
        <f t="shared" si="186"/>
        <v>0.61918170000000006</v>
      </c>
      <c r="I1020" s="31">
        <f t="shared" si="181"/>
        <v>1.00429299312</v>
      </c>
      <c r="J1020" s="16">
        <f t="shared" si="187"/>
        <v>916.83345510215884</v>
      </c>
      <c r="K1020" s="24" t="s">
        <v>790</v>
      </c>
      <c r="L1020" s="25">
        <f t="shared" si="177"/>
        <v>77677</v>
      </c>
      <c r="M1020" s="26">
        <f t="shared" si="178"/>
        <v>0</v>
      </c>
      <c r="N1020" s="27">
        <f t="shared" si="179"/>
        <v>0</v>
      </c>
      <c r="O1020" s="27">
        <f t="shared" si="180"/>
        <v>0</v>
      </c>
    </row>
  </sheetData>
  <phoneticPr fontId="8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50EC-F243-4EB7-AA3D-BBDD4E3D681C}">
  <dimension ref="A1:P1020"/>
  <sheetViews>
    <sheetView workbookViewId="0">
      <selection activeCell="A2" sqref="A2"/>
    </sheetView>
  </sheetViews>
  <sheetFormatPr baseColWidth="10" defaultColWidth="11.44140625" defaultRowHeight="12.6" x14ac:dyDescent="0.25"/>
  <cols>
    <col min="1" max="1" width="4.6640625" style="1" customWidth="1"/>
    <col min="2" max="2" width="12.109375" style="1" customWidth="1"/>
    <col min="3" max="4" width="11.6640625" style="1" bestFit="1" customWidth="1"/>
    <col min="5" max="5" width="10.88671875" style="1" customWidth="1"/>
    <col min="6" max="6" width="14.33203125" style="1" bestFit="1" customWidth="1"/>
    <col min="7" max="7" width="11.6640625" style="1" bestFit="1" customWidth="1"/>
    <col min="8" max="8" width="10.33203125" style="1" bestFit="1" customWidth="1"/>
    <col min="9" max="9" width="10.33203125" style="1" customWidth="1"/>
    <col min="10" max="10" width="8.44140625" style="1" bestFit="1" customWidth="1"/>
    <col min="11" max="11" width="4.6640625" style="1" customWidth="1"/>
    <col min="12" max="12" width="10.6640625" style="1" customWidth="1"/>
    <col min="13" max="13" width="10.6640625" style="1" bestFit="1" customWidth="1"/>
    <col min="14" max="14" width="13.21875" style="1" customWidth="1"/>
    <col min="15" max="15" width="12.6640625" style="1" bestFit="1" customWidth="1"/>
    <col min="16" max="16" width="11.5546875" customWidth="1"/>
    <col min="17" max="16384" width="11.44140625" style="1"/>
  </cols>
  <sheetData>
    <row r="1" spans="1:15" ht="15.6" x14ac:dyDescent="0.3">
      <c r="A1" s="2" t="s">
        <v>794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2" x14ac:dyDescent="0.25">
      <c r="A2" s="4" t="s">
        <v>201</v>
      </c>
      <c r="B2" s="3"/>
      <c r="C2" s="5">
        <v>300000</v>
      </c>
      <c r="D2" s="18"/>
      <c r="E2" s="3"/>
      <c r="G2" s="4" t="s">
        <v>190</v>
      </c>
      <c r="H2" s="3">
        <v>0.503</v>
      </c>
      <c r="I2" s="3"/>
      <c r="J2" s="3"/>
      <c r="K2" s="3"/>
      <c r="L2" s="3"/>
      <c r="M2" s="3"/>
      <c r="N2" s="3"/>
      <c r="O2" s="3"/>
    </row>
    <row r="3" spans="1:15" ht="12.75" customHeight="1" x14ac:dyDescent="0.3">
      <c r="A3" s="4" t="s">
        <v>211</v>
      </c>
      <c r="B3" s="3"/>
      <c r="C3" s="6">
        <f>C2*H3</f>
        <v>120000</v>
      </c>
      <c r="D3" s="3"/>
      <c r="E3" s="3"/>
      <c r="G3" s="4" t="s">
        <v>191</v>
      </c>
      <c r="H3" s="3">
        <v>0.4</v>
      </c>
      <c r="I3" s="3"/>
      <c r="J3" s="3"/>
      <c r="K3" s="19" t="s">
        <v>0</v>
      </c>
      <c r="L3" s="3"/>
      <c r="M3" s="3"/>
      <c r="N3" s="3"/>
      <c r="O3" s="3"/>
    </row>
    <row r="4" spans="1:15" ht="13.2" x14ac:dyDescent="0.25">
      <c r="A4" s="7" t="s">
        <v>791</v>
      </c>
      <c r="B4" s="8"/>
      <c r="C4" s="35">
        <f>$C$2*0.00025</f>
        <v>75</v>
      </c>
      <c r="D4" s="36" t="s">
        <v>793</v>
      </c>
      <c r="E4" s="3"/>
      <c r="F4" s="9"/>
      <c r="G4" s="4" t="s">
        <v>192</v>
      </c>
      <c r="I4" s="3"/>
      <c r="J4" s="3"/>
      <c r="K4" s="20" t="s">
        <v>213</v>
      </c>
      <c r="M4" s="29">
        <v>3.5</v>
      </c>
      <c r="N4" s="3"/>
    </row>
    <row r="5" spans="1:15" ht="13.2" x14ac:dyDescent="0.25">
      <c r="A5" s="7" t="s">
        <v>202</v>
      </c>
      <c r="B5" s="8"/>
      <c r="C5" s="22">
        <v>1E-4</v>
      </c>
      <c r="D5" s="8"/>
      <c r="E5" s="3"/>
      <c r="F5" s="3"/>
      <c r="G5" s="3"/>
      <c r="H5" s="3"/>
      <c r="I5" s="3"/>
      <c r="J5" s="11" t="s">
        <v>792</v>
      </c>
      <c r="K5" s="20" t="s">
        <v>200</v>
      </c>
      <c r="L5" s="8"/>
      <c r="M5" s="6">
        <f>(($C$2*M4/100)+((C2-C3)*M6))/12</f>
        <v>1167.5</v>
      </c>
      <c r="N5" s="3"/>
    </row>
    <row r="6" spans="1:15" ht="13.2" x14ac:dyDescent="0.25">
      <c r="A6" s="8"/>
      <c r="B6" s="8"/>
      <c r="C6" s="8"/>
      <c r="D6" s="12" t="s">
        <v>206</v>
      </c>
      <c r="E6" s="12" t="s">
        <v>208</v>
      </c>
      <c r="F6" s="12" t="s">
        <v>198</v>
      </c>
      <c r="G6" s="12" t="s">
        <v>204</v>
      </c>
      <c r="H6" s="12" t="s">
        <v>196</v>
      </c>
      <c r="I6" s="12" t="s">
        <v>209</v>
      </c>
      <c r="J6" s="30" t="s">
        <v>194</v>
      </c>
      <c r="K6" s="7" t="s">
        <v>199</v>
      </c>
      <c r="L6" s="3"/>
      <c r="M6" s="22">
        <f>IF(C2&gt;=300000,1.95%,3.5%)</f>
        <v>1.95E-2</v>
      </c>
      <c r="N6" s="3"/>
      <c r="O6" s="28"/>
    </row>
    <row r="7" spans="1:15" x14ac:dyDescent="0.25">
      <c r="A7" s="12" t="s">
        <v>212</v>
      </c>
      <c r="B7" s="12" t="s">
        <v>1</v>
      </c>
      <c r="C7" s="12" t="s">
        <v>2</v>
      </c>
      <c r="D7" s="12" t="s">
        <v>205</v>
      </c>
      <c r="E7" s="12" t="s">
        <v>207</v>
      </c>
      <c r="F7" s="12" t="s">
        <v>189</v>
      </c>
      <c r="G7" s="12" t="s">
        <v>203</v>
      </c>
      <c r="H7" s="12" t="s">
        <v>195</v>
      </c>
      <c r="I7" s="12" t="s">
        <v>210</v>
      </c>
      <c r="J7" s="30" t="s">
        <v>193</v>
      </c>
      <c r="K7" s="12" t="s">
        <v>212</v>
      </c>
      <c r="L7" s="12" t="s">
        <v>1</v>
      </c>
      <c r="M7" s="12" t="s">
        <v>2</v>
      </c>
      <c r="N7" s="12" t="s">
        <v>4</v>
      </c>
      <c r="O7" s="12" t="s">
        <v>3</v>
      </c>
    </row>
    <row r="8" spans="1:15" ht="2.25" customHeight="1" x14ac:dyDescent="0.25">
      <c r="A8" s="13"/>
      <c r="B8" s="14"/>
      <c r="C8" s="5"/>
      <c r="D8" s="6"/>
      <c r="E8" s="6"/>
      <c r="F8" s="6"/>
      <c r="G8" s="6"/>
      <c r="H8" s="6"/>
      <c r="I8" s="6"/>
      <c r="J8" s="6"/>
      <c r="K8" s="21"/>
      <c r="L8" s="14"/>
      <c r="M8" s="10"/>
      <c r="N8" s="15"/>
      <c r="O8" s="6"/>
    </row>
    <row r="9" spans="1:15" ht="13.2" x14ac:dyDescent="0.25">
      <c r="A9" s="13" t="s">
        <v>5</v>
      </c>
      <c r="B9" s="14">
        <v>46023</v>
      </c>
      <c r="C9" s="5">
        <f>-1%*C2+0</f>
        <v>-3000</v>
      </c>
      <c r="D9" s="6">
        <f t="shared" ref="D9" si="0">C9+D8+IF(MONTH(B9)=1,ROUND(E8,2),0)</f>
        <v>-3000</v>
      </c>
      <c r="E9" s="6">
        <f t="shared" ref="E9" si="1">MAX(0,IF(MONTH(B9)=1,0,E8)+(D9-C9)*$C$5*30/360+C9*$C$5*(30-DAY(B9))/360)</f>
        <v>0</v>
      </c>
      <c r="F9" s="6">
        <f>SUM($D$8:D9)</f>
        <v>-3000</v>
      </c>
      <c r="G9" s="6">
        <f t="shared" ref="G9:G51" si="2">MAX($C$2-D9,50%*$C$2)</f>
        <v>303000</v>
      </c>
      <c r="H9" s="23">
        <f t="shared" ref="H9:H51" si="3">D9/$C$2-$H$3</f>
        <v>-0.41000000000000003</v>
      </c>
      <c r="I9" s="31">
        <f t="shared" ref="I9" si="4">1-64*($M$5-0.004*$C$2)/$C$2*H9</f>
        <v>0.99715733333333334</v>
      </c>
      <c r="J9" s="16">
        <f t="shared" ref="J9" si="5">(200*$M$5*I9)/(G9/750+$H$2*G9*G9/(F9+3*G9))</f>
        <v>4.5320726398736593</v>
      </c>
      <c r="K9" s="24" t="s">
        <v>5</v>
      </c>
      <c r="L9" s="14">
        <v>46905</v>
      </c>
      <c r="M9" s="26">
        <f>-(C2-C3)*1</f>
        <v>-180000</v>
      </c>
      <c r="N9" s="27">
        <f>M9</f>
        <v>-180000</v>
      </c>
      <c r="O9" s="27">
        <f>N9*$M$6/12</f>
        <v>-292.5</v>
      </c>
    </row>
    <row r="10" spans="1:15" ht="13.2" x14ac:dyDescent="0.25">
      <c r="A10" s="13" t="s">
        <v>6</v>
      </c>
      <c r="B10" s="17">
        <f>DATE(YEAR(B9),MONTH(B9)+1,IF(MONTH(B9)=1,28,30))</f>
        <v>46081</v>
      </c>
      <c r="C10" s="5">
        <f>3000</f>
        <v>3000</v>
      </c>
      <c r="D10" s="6">
        <f>C10+D9+IF(MONTH(B10)=1,ROUND(E9,2),0)</f>
        <v>0</v>
      </c>
      <c r="E10" s="6">
        <f>MAX(0,IF(MONTH(B10)=1,0,E9)+(D10-C10)*$C$5*30/360+C10*$C$5*(30-DAY(B10))/360)</f>
        <v>0</v>
      </c>
      <c r="F10" s="6">
        <f>SUM($D$8:D10)</f>
        <v>-3000</v>
      </c>
      <c r="G10" s="6">
        <f>MAX($C$2-D10,50%*$C$2)</f>
        <v>300000</v>
      </c>
      <c r="H10" s="23">
        <f>D10/$C$2-$H$3</f>
        <v>-0.4</v>
      </c>
      <c r="I10" s="31">
        <f>1-64*($M$5-0.004*$C$2)/$C$2*H10</f>
        <v>0.99722666666666671</v>
      </c>
      <c r="J10" s="16">
        <f>(200*$M$5*I10)/(G10/750+$H$2*G10*G10/(F10+3*G10))</f>
        <v>4.5775612490356963</v>
      </c>
      <c r="K10" s="24" t="s">
        <v>6</v>
      </c>
      <c r="L10" s="25">
        <f t="shared" ref="L10:L73" si="6">DATE(YEAR(L9),MONTH(L9)+1,1)</f>
        <v>46935</v>
      </c>
      <c r="M10" s="26">
        <f>MIN($M$5,-N9-O9)</f>
        <v>1167.5</v>
      </c>
      <c r="N10" s="27">
        <f t="shared" ref="N10:N73" si="7">M10+N9+O9</f>
        <v>-179125</v>
      </c>
      <c r="O10" s="27">
        <f t="shared" ref="O10:O73" si="8">N10*$M$6/12</f>
        <v>-291.078125</v>
      </c>
    </row>
    <row r="11" spans="1:15" ht="13.2" x14ac:dyDescent="0.25">
      <c r="A11" s="13" t="s">
        <v>7</v>
      </c>
      <c r="B11" s="17">
        <f>DATE(YEAR(B10),MONTH(B10)+1,IF(MONTH(B10)=1,28,30))</f>
        <v>46111</v>
      </c>
      <c r="C11" s="5">
        <f>0</f>
        <v>0</v>
      </c>
      <c r="D11" s="6">
        <f>C11+D10+IF(MONTH(B11)=1,ROUND(E10,2),0)</f>
        <v>0</v>
      </c>
      <c r="E11" s="6">
        <f>MAX(0,IF(MONTH(B11)=1,0,E10)+(D11-C11)*$C$5*30/360+C11*$C$5*(30-DAY(B11))/360)</f>
        <v>0</v>
      </c>
      <c r="F11" s="6">
        <f>SUM($D$8:D11)</f>
        <v>-3000</v>
      </c>
      <c r="G11" s="6">
        <f>MAX($C$2-D11,50%*$C$2)</f>
        <v>300000</v>
      </c>
      <c r="H11" s="23">
        <f>D11/$C$2-$H$3</f>
        <v>-0.4</v>
      </c>
      <c r="I11" s="31">
        <f>1-64*($M$5-0.004*$C$2)/$C$2*H11</f>
        <v>0.99722666666666671</v>
      </c>
      <c r="J11" s="16">
        <f>(200*$M$5*I11)/(G11/750+$H$2*G11*G11/(F11+3*G11))</f>
        <v>4.5775612490356963</v>
      </c>
      <c r="K11" s="24" t="s">
        <v>7</v>
      </c>
      <c r="L11" s="25">
        <f t="shared" si="6"/>
        <v>46966</v>
      </c>
      <c r="M11" s="26">
        <f t="shared" ref="M11:M74" si="9">MIN($M$5,-N10-O10)</f>
        <v>1167.5</v>
      </c>
      <c r="N11" s="27">
        <f t="shared" si="7"/>
        <v>-178248.578125</v>
      </c>
      <c r="O11" s="27">
        <f t="shared" si="8"/>
        <v>-289.65393945312502</v>
      </c>
    </row>
    <row r="12" spans="1:15" ht="13.2" x14ac:dyDescent="0.25">
      <c r="A12" s="13" t="s">
        <v>8</v>
      </c>
      <c r="B12" s="17">
        <f>DATE(YEAR(B11),MONTH(B11)+1,IF(MONTH(B11)=1,28,30))</f>
        <v>46142</v>
      </c>
      <c r="C12" s="5">
        <f>0</f>
        <v>0</v>
      </c>
      <c r="D12" s="6">
        <f>C12+D11+IF(MONTH(B12)=1,ROUND(E11,2),0)</f>
        <v>0</v>
      </c>
      <c r="E12" s="6">
        <f>MAX(0,IF(MONTH(B12)=1,0,E11)+(D12-C12)*$C$5*30/360+C12*$C$5*(30-DAY(B12))/360)</f>
        <v>0</v>
      </c>
      <c r="F12" s="6">
        <f>SUM($D$8:D12)</f>
        <v>-3000</v>
      </c>
      <c r="G12" s="6">
        <f>MAX($C$2-D12,50%*$C$2)</f>
        <v>300000</v>
      </c>
      <c r="H12" s="23">
        <f>D12/$C$2-$H$3</f>
        <v>-0.4</v>
      </c>
      <c r="I12" s="31">
        <f>1-64*($M$5-0.004*$C$2)/$C$2*H12</f>
        <v>0.99722666666666671</v>
      </c>
      <c r="J12" s="16">
        <f>(200*$M$5*I12)/(G12/750+$H$2*G12*G12/(F12+3*G12))</f>
        <v>4.5775612490356963</v>
      </c>
      <c r="K12" s="24" t="s">
        <v>8</v>
      </c>
      <c r="L12" s="25">
        <f t="shared" si="6"/>
        <v>46997</v>
      </c>
      <c r="M12" s="26">
        <f t="shared" si="9"/>
        <v>1167.5</v>
      </c>
      <c r="N12" s="27">
        <f t="shared" si="7"/>
        <v>-177370.73206445313</v>
      </c>
      <c r="O12" s="27">
        <f t="shared" si="8"/>
        <v>-288.22743960473633</v>
      </c>
    </row>
    <row r="13" spans="1:15" ht="13.2" x14ac:dyDescent="0.25">
      <c r="A13" s="13" t="s">
        <v>9</v>
      </c>
      <c r="B13" s="17">
        <f>DATE(YEAR(B12),MONTH(B12)+1,IF(MONTH(B12)=1,28,30))</f>
        <v>46172</v>
      </c>
      <c r="C13" s="5">
        <f>0</f>
        <v>0</v>
      </c>
      <c r="D13" s="6">
        <f>C13+D12+IF(MONTH(B13)=1,ROUND(E12,2),0)</f>
        <v>0</v>
      </c>
      <c r="E13" s="6">
        <f>MAX(0,IF(MONTH(B13)=1,0,E12)+(D13-C13)*$C$5*30/360+C13*$C$5*(30-DAY(B13))/360)</f>
        <v>0</v>
      </c>
      <c r="F13" s="6">
        <f>SUM($D$8:D13)</f>
        <v>-3000</v>
      </c>
      <c r="G13" s="6">
        <f>MAX($C$2-D13,50%*$C$2)</f>
        <v>300000</v>
      </c>
      <c r="H13" s="23">
        <f>D13/$C$2-$H$3</f>
        <v>-0.4</v>
      </c>
      <c r="I13" s="31">
        <f>1-64*($M$5-0.004*$C$2)/$C$2*H13</f>
        <v>0.99722666666666671</v>
      </c>
      <c r="J13" s="16">
        <f>(200*$M$5*I13)/(G13/750+$H$2*G13*G13/(F13+3*G13))</f>
        <v>4.5775612490356963</v>
      </c>
      <c r="K13" s="24" t="s">
        <v>9</v>
      </c>
      <c r="L13" s="25">
        <f t="shared" si="6"/>
        <v>47027</v>
      </c>
      <c r="M13" s="26">
        <f t="shared" si="9"/>
        <v>1167.5</v>
      </c>
      <c r="N13" s="27">
        <f t="shared" si="7"/>
        <v>-176491.45950405786</v>
      </c>
      <c r="O13" s="27">
        <f t="shared" si="8"/>
        <v>-286.79862169409404</v>
      </c>
    </row>
    <row r="14" spans="1:15" ht="13.2" x14ac:dyDescent="0.25">
      <c r="A14" s="13" t="s">
        <v>10</v>
      </c>
      <c r="B14" s="17">
        <f t="shared" ref="B14:B77" si="10">DATE(YEAR(B13),MONTH(B13)+1,IF(MONTH(B13)=1,28,30))</f>
        <v>46203</v>
      </c>
      <c r="C14" s="5">
        <f>0</f>
        <v>0</v>
      </c>
      <c r="D14" s="6">
        <f t="shared" ref="D14:D77" si="11">C14+D13+IF(MONTH(B14)=1,ROUND(E13,2),0)</f>
        <v>0</v>
      </c>
      <c r="E14" s="6">
        <f t="shared" ref="E14:E77" si="12">MAX(0,IF(MONTH(B14)=1,0,E13)+(D14-C14)*$C$5*30/360+C14*$C$5*(30-DAY(B14))/360)</f>
        <v>0</v>
      </c>
      <c r="F14" s="6">
        <f>SUM($D$8:D14)</f>
        <v>-3000</v>
      </c>
      <c r="G14" s="6">
        <f t="shared" ref="G14:G77" si="13">MAX($C$2-D14,50%*$C$2)</f>
        <v>300000</v>
      </c>
      <c r="H14" s="23">
        <f t="shared" ref="H14:H77" si="14">D14/$C$2-$H$3</f>
        <v>-0.4</v>
      </c>
      <c r="I14" s="31">
        <f t="shared" ref="I14:I77" si="15">1-64*($M$5-0.004*$C$2)/$C$2*H14</f>
        <v>0.99722666666666671</v>
      </c>
      <c r="J14" s="16">
        <f t="shared" ref="J14:J77" si="16">(200*$M$5*I14)/(G14/750+$H$2*G14*G14/(F14+3*G14))</f>
        <v>4.5775612490356963</v>
      </c>
      <c r="K14" s="24" t="s">
        <v>10</v>
      </c>
      <c r="L14" s="25">
        <f t="shared" si="6"/>
        <v>47058</v>
      </c>
      <c r="M14" s="26">
        <f t="shared" si="9"/>
        <v>1167.5</v>
      </c>
      <c r="N14" s="27">
        <f t="shared" si="7"/>
        <v>-175610.75812575195</v>
      </c>
      <c r="O14" s="27">
        <f t="shared" si="8"/>
        <v>-285.36748195434694</v>
      </c>
    </row>
    <row r="15" spans="1:15" ht="13.2" x14ac:dyDescent="0.25">
      <c r="A15" s="13" t="s">
        <v>11</v>
      </c>
      <c r="B15" s="17">
        <f t="shared" si="10"/>
        <v>46233</v>
      </c>
      <c r="C15" s="5">
        <f>0</f>
        <v>0</v>
      </c>
      <c r="D15" s="6">
        <f t="shared" si="11"/>
        <v>0</v>
      </c>
      <c r="E15" s="6">
        <f t="shared" si="12"/>
        <v>0</v>
      </c>
      <c r="F15" s="6">
        <f>SUM($D$8:D15)</f>
        <v>-3000</v>
      </c>
      <c r="G15" s="6">
        <f t="shared" si="13"/>
        <v>300000</v>
      </c>
      <c r="H15" s="23">
        <f t="shared" si="14"/>
        <v>-0.4</v>
      </c>
      <c r="I15" s="31">
        <f t="shared" si="15"/>
        <v>0.99722666666666671</v>
      </c>
      <c r="J15" s="16">
        <f t="shared" si="16"/>
        <v>4.5775612490356963</v>
      </c>
      <c r="K15" s="24" t="s">
        <v>11</v>
      </c>
      <c r="L15" s="25">
        <f t="shared" si="6"/>
        <v>47088</v>
      </c>
      <c r="M15" s="26">
        <f t="shared" si="9"/>
        <v>1167.5</v>
      </c>
      <c r="N15" s="27">
        <f t="shared" si="7"/>
        <v>-174728.62560770629</v>
      </c>
      <c r="O15" s="27">
        <f t="shared" si="8"/>
        <v>-283.93401661252273</v>
      </c>
    </row>
    <row r="16" spans="1:15" ht="13.2" x14ac:dyDescent="0.25">
      <c r="A16" s="13" t="s">
        <v>12</v>
      </c>
      <c r="B16" s="17">
        <f t="shared" si="10"/>
        <v>46264</v>
      </c>
      <c r="C16" s="5">
        <f>0</f>
        <v>0</v>
      </c>
      <c r="D16" s="6">
        <f t="shared" si="11"/>
        <v>0</v>
      </c>
      <c r="E16" s="6">
        <f t="shared" si="12"/>
        <v>0</v>
      </c>
      <c r="F16" s="6">
        <f>SUM($D$8:D16)</f>
        <v>-3000</v>
      </c>
      <c r="G16" s="6">
        <f t="shared" si="13"/>
        <v>300000</v>
      </c>
      <c r="H16" s="23">
        <f t="shared" si="14"/>
        <v>-0.4</v>
      </c>
      <c r="I16" s="31">
        <f t="shared" si="15"/>
        <v>0.99722666666666671</v>
      </c>
      <c r="J16" s="16">
        <f t="shared" si="16"/>
        <v>4.5775612490356963</v>
      </c>
      <c r="K16" s="24" t="s">
        <v>12</v>
      </c>
      <c r="L16" s="25">
        <f t="shared" si="6"/>
        <v>47119</v>
      </c>
      <c r="M16" s="26">
        <f t="shared" si="9"/>
        <v>1167.5</v>
      </c>
      <c r="N16" s="27">
        <f t="shared" si="7"/>
        <v>-173845.05962431882</v>
      </c>
      <c r="O16" s="27">
        <f t="shared" si="8"/>
        <v>-282.49822188951811</v>
      </c>
    </row>
    <row r="17" spans="1:15" ht="13.2" x14ac:dyDescent="0.25">
      <c r="A17" s="13" t="s">
        <v>13</v>
      </c>
      <c r="B17" s="17">
        <f t="shared" si="10"/>
        <v>46295</v>
      </c>
      <c r="C17" s="5">
        <f>0</f>
        <v>0</v>
      </c>
      <c r="D17" s="6">
        <f t="shared" si="11"/>
        <v>0</v>
      </c>
      <c r="E17" s="6">
        <f t="shared" si="12"/>
        <v>0</v>
      </c>
      <c r="F17" s="6">
        <f>SUM($D$8:D17)</f>
        <v>-3000</v>
      </c>
      <c r="G17" s="6">
        <f t="shared" si="13"/>
        <v>300000</v>
      </c>
      <c r="H17" s="23">
        <f t="shared" si="14"/>
        <v>-0.4</v>
      </c>
      <c r="I17" s="31">
        <f t="shared" si="15"/>
        <v>0.99722666666666671</v>
      </c>
      <c r="J17" s="16">
        <f t="shared" si="16"/>
        <v>4.5775612490356963</v>
      </c>
      <c r="K17" s="24" t="s">
        <v>13</v>
      </c>
      <c r="L17" s="25">
        <f t="shared" si="6"/>
        <v>47150</v>
      </c>
      <c r="M17" s="26">
        <f t="shared" si="9"/>
        <v>1167.5</v>
      </c>
      <c r="N17" s="27">
        <f t="shared" si="7"/>
        <v>-172960.05784620834</v>
      </c>
      <c r="O17" s="27">
        <f t="shared" si="8"/>
        <v>-281.06009400008855</v>
      </c>
    </row>
    <row r="18" spans="1:15" ht="13.2" x14ac:dyDescent="0.25">
      <c r="A18" s="13" t="s">
        <v>14</v>
      </c>
      <c r="B18" s="17">
        <f t="shared" si="10"/>
        <v>46325</v>
      </c>
      <c r="C18" s="5">
        <f>0</f>
        <v>0</v>
      </c>
      <c r="D18" s="6">
        <f t="shared" si="11"/>
        <v>0</v>
      </c>
      <c r="E18" s="6">
        <f t="shared" si="12"/>
        <v>0</v>
      </c>
      <c r="F18" s="6">
        <f>SUM($D$8:D18)</f>
        <v>-3000</v>
      </c>
      <c r="G18" s="6">
        <f t="shared" si="13"/>
        <v>300000</v>
      </c>
      <c r="H18" s="23">
        <f t="shared" si="14"/>
        <v>-0.4</v>
      </c>
      <c r="I18" s="31">
        <f t="shared" si="15"/>
        <v>0.99722666666666671</v>
      </c>
      <c r="J18" s="16">
        <f t="shared" si="16"/>
        <v>4.5775612490356963</v>
      </c>
      <c r="K18" s="24" t="s">
        <v>14</v>
      </c>
      <c r="L18" s="25">
        <f t="shared" si="6"/>
        <v>47178</v>
      </c>
      <c r="M18" s="26">
        <f t="shared" si="9"/>
        <v>1167.5</v>
      </c>
      <c r="N18" s="27">
        <f t="shared" si="7"/>
        <v>-172073.61794020844</v>
      </c>
      <c r="O18" s="27">
        <f t="shared" si="8"/>
        <v>-279.61962915283874</v>
      </c>
    </row>
    <row r="19" spans="1:15" ht="13.2" x14ac:dyDescent="0.25">
      <c r="A19" s="13" t="s">
        <v>15</v>
      </c>
      <c r="B19" s="17">
        <f t="shared" si="10"/>
        <v>46356</v>
      </c>
      <c r="C19" s="5">
        <f>0</f>
        <v>0</v>
      </c>
      <c r="D19" s="6">
        <f t="shared" si="11"/>
        <v>0</v>
      </c>
      <c r="E19" s="6">
        <f t="shared" si="12"/>
        <v>0</v>
      </c>
      <c r="F19" s="6">
        <f>SUM($D$8:D19)</f>
        <v>-3000</v>
      </c>
      <c r="G19" s="6">
        <f t="shared" si="13"/>
        <v>300000</v>
      </c>
      <c r="H19" s="23">
        <f t="shared" si="14"/>
        <v>-0.4</v>
      </c>
      <c r="I19" s="31">
        <f t="shared" si="15"/>
        <v>0.99722666666666671</v>
      </c>
      <c r="J19" s="16">
        <f t="shared" si="16"/>
        <v>4.5775612490356963</v>
      </c>
      <c r="K19" s="24" t="s">
        <v>15</v>
      </c>
      <c r="L19" s="25">
        <f t="shared" si="6"/>
        <v>47209</v>
      </c>
      <c r="M19" s="26">
        <f t="shared" si="9"/>
        <v>1167.5</v>
      </c>
      <c r="N19" s="27">
        <f t="shared" si="7"/>
        <v>-171185.73756936128</v>
      </c>
      <c r="O19" s="27">
        <f t="shared" si="8"/>
        <v>-278.17682355021208</v>
      </c>
    </row>
    <row r="20" spans="1:15" ht="13.2" x14ac:dyDescent="0.25">
      <c r="A20" s="13" t="s">
        <v>16</v>
      </c>
      <c r="B20" s="17">
        <f t="shared" si="10"/>
        <v>46386</v>
      </c>
      <c r="C20" s="5">
        <f>0</f>
        <v>0</v>
      </c>
      <c r="D20" s="6">
        <f t="shared" si="11"/>
        <v>0</v>
      </c>
      <c r="E20" s="6">
        <f t="shared" si="12"/>
        <v>0</v>
      </c>
      <c r="F20" s="6">
        <f>SUM($D$8:D20)</f>
        <v>-3000</v>
      </c>
      <c r="G20" s="6">
        <f t="shared" si="13"/>
        <v>300000</v>
      </c>
      <c r="H20" s="23">
        <f t="shared" si="14"/>
        <v>-0.4</v>
      </c>
      <c r="I20" s="31">
        <f t="shared" si="15"/>
        <v>0.99722666666666671</v>
      </c>
      <c r="J20" s="16">
        <f t="shared" si="16"/>
        <v>4.5775612490356963</v>
      </c>
      <c r="K20" s="24" t="s">
        <v>16</v>
      </c>
      <c r="L20" s="25">
        <f t="shared" si="6"/>
        <v>47239</v>
      </c>
      <c r="M20" s="26">
        <f t="shared" si="9"/>
        <v>1167.5</v>
      </c>
      <c r="N20" s="27">
        <f t="shared" si="7"/>
        <v>-170296.41439291151</v>
      </c>
      <c r="O20" s="27">
        <f t="shared" si="8"/>
        <v>-276.73167338848117</v>
      </c>
    </row>
    <row r="21" spans="1:15" ht="13.2" x14ac:dyDescent="0.25">
      <c r="A21" s="13" t="s">
        <v>17</v>
      </c>
      <c r="B21" s="17">
        <f t="shared" si="10"/>
        <v>46417</v>
      </c>
      <c r="C21" s="5">
        <f>0</f>
        <v>0</v>
      </c>
      <c r="D21" s="6">
        <f t="shared" si="11"/>
        <v>0</v>
      </c>
      <c r="E21" s="6">
        <f t="shared" si="12"/>
        <v>0</v>
      </c>
      <c r="F21" s="6">
        <f>SUM($D$8:D21)</f>
        <v>-3000</v>
      </c>
      <c r="G21" s="6">
        <f t="shared" si="13"/>
        <v>300000</v>
      </c>
      <c r="H21" s="23">
        <f t="shared" si="14"/>
        <v>-0.4</v>
      </c>
      <c r="I21" s="31">
        <f t="shared" si="15"/>
        <v>0.99722666666666671</v>
      </c>
      <c r="J21" s="16">
        <f t="shared" si="16"/>
        <v>4.5775612490356963</v>
      </c>
      <c r="K21" s="24" t="s">
        <v>17</v>
      </c>
      <c r="L21" s="25">
        <f t="shared" si="6"/>
        <v>47270</v>
      </c>
      <c r="M21" s="26">
        <f t="shared" si="9"/>
        <v>1167.5</v>
      </c>
      <c r="N21" s="27">
        <f t="shared" si="7"/>
        <v>-169405.64606629999</v>
      </c>
      <c r="O21" s="27">
        <f t="shared" si="8"/>
        <v>-275.28417485773747</v>
      </c>
    </row>
    <row r="22" spans="1:15" ht="13.2" x14ac:dyDescent="0.25">
      <c r="A22" s="13" t="s">
        <v>18</v>
      </c>
      <c r="B22" s="17">
        <f t="shared" si="10"/>
        <v>46446</v>
      </c>
      <c r="C22" s="5">
        <f>0</f>
        <v>0</v>
      </c>
      <c r="D22" s="6">
        <f t="shared" si="11"/>
        <v>0</v>
      </c>
      <c r="E22" s="6">
        <f t="shared" si="12"/>
        <v>0</v>
      </c>
      <c r="F22" s="6">
        <f>SUM($D$8:D22)</f>
        <v>-3000</v>
      </c>
      <c r="G22" s="6">
        <f t="shared" si="13"/>
        <v>300000</v>
      </c>
      <c r="H22" s="23">
        <f t="shared" si="14"/>
        <v>-0.4</v>
      </c>
      <c r="I22" s="31">
        <f t="shared" si="15"/>
        <v>0.99722666666666671</v>
      </c>
      <c r="J22" s="16">
        <f t="shared" si="16"/>
        <v>4.5775612490356963</v>
      </c>
      <c r="K22" s="24" t="s">
        <v>18</v>
      </c>
      <c r="L22" s="25">
        <f t="shared" si="6"/>
        <v>47300</v>
      </c>
      <c r="M22" s="26">
        <f t="shared" si="9"/>
        <v>1167.5</v>
      </c>
      <c r="N22" s="27">
        <f t="shared" si="7"/>
        <v>-168513.43024115774</v>
      </c>
      <c r="O22" s="27">
        <f t="shared" si="8"/>
        <v>-273.83432414188132</v>
      </c>
    </row>
    <row r="23" spans="1:15" ht="13.2" x14ac:dyDescent="0.25">
      <c r="A23" s="13" t="s">
        <v>19</v>
      </c>
      <c r="B23" s="17">
        <f t="shared" si="10"/>
        <v>46476</v>
      </c>
      <c r="C23" s="5">
        <f>0</f>
        <v>0</v>
      </c>
      <c r="D23" s="6">
        <f t="shared" si="11"/>
        <v>0</v>
      </c>
      <c r="E23" s="6">
        <f t="shared" si="12"/>
        <v>0</v>
      </c>
      <c r="F23" s="6">
        <f>SUM($D$8:D23)</f>
        <v>-3000</v>
      </c>
      <c r="G23" s="6">
        <f t="shared" si="13"/>
        <v>300000</v>
      </c>
      <c r="H23" s="23">
        <f t="shared" si="14"/>
        <v>-0.4</v>
      </c>
      <c r="I23" s="31">
        <f t="shared" si="15"/>
        <v>0.99722666666666671</v>
      </c>
      <c r="J23" s="16">
        <f t="shared" si="16"/>
        <v>4.5775612490356963</v>
      </c>
      <c r="K23" s="24" t="s">
        <v>19</v>
      </c>
      <c r="L23" s="25">
        <f t="shared" si="6"/>
        <v>47331</v>
      </c>
      <c r="M23" s="26">
        <f t="shared" si="9"/>
        <v>1167.5</v>
      </c>
      <c r="N23" s="27">
        <f t="shared" si="7"/>
        <v>-167619.76456529961</v>
      </c>
      <c r="O23" s="27">
        <f t="shared" si="8"/>
        <v>-272.38211741861187</v>
      </c>
    </row>
    <row r="24" spans="1:15" ht="13.2" x14ac:dyDescent="0.25">
      <c r="A24" s="13" t="s">
        <v>20</v>
      </c>
      <c r="B24" s="17">
        <f t="shared" si="10"/>
        <v>46507</v>
      </c>
      <c r="C24" s="5">
        <f>0</f>
        <v>0</v>
      </c>
      <c r="D24" s="6">
        <f t="shared" si="11"/>
        <v>0</v>
      </c>
      <c r="E24" s="6">
        <f t="shared" si="12"/>
        <v>0</v>
      </c>
      <c r="F24" s="6">
        <f>SUM($D$8:D24)</f>
        <v>-3000</v>
      </c>
      <c r="G24" s="6">
        <f t="shared" si="13"/>
        <v>300000</v>
      </c>
      <c r="H24" s="23">
        <f t="shared" si="14"/>
        <v>-0.4</v>
      </c>
      <c r="I24" s="31">
        <f t="shared" si="15"/>
        <v>0.99722666666666671</v>
      </c>
      <c r="J24" s="16">
        <f t="shared" si="16"/>
        <v>4.5775612490356963</v>
      </c>
      <c r="K24" s="24" t="s">
        <v>20</v>
      </c>
      <c r="L24" s="25">
        <f t="shared" si="6"/>
        <v>47362</v>
      </c>
      <c r="M24" s="26">
        <f t="shared" si="9"/>
        <v>1167.5</v>
      </c>
      <c r="N24" s="27">
        <f t="shared" si="7"/>
        <v>-166724.64668271822</v>
      </c>
      <c r="O24" s="27">
        <f t="shared" si="8"/>
        <v>-270.92755085941707</v>
      </c>
    </row>
    <row r="25" spans="1:15" ht="13.2" x14ac:dyDescent="0.25">
      <c r="A25" s="13" t="s">
        <v>21</v>
      </c>
      <c r="B25" s="17">
        <f t="shared" si="10"/>
        <v>46537</v>
      </c>
      <c r="C25" s="5">
        <f>0</f>
        <v>0</v>
      </c>
      <c r="D25" s="6">
        <f t="shared" si="11"/>
        <v>0</v>
      </c>
      <c r="E25" s="6">
        <f t="shared" si="12"/>
        <v>0</v>
      </c>
      <c r="F25" s="6">
        <f>SUM($D$8:D25)</f>
        <v>-3000</v>
      </c>
      <c r="G25" s="6">
        <f t="shared" si="13"/>
        <v>300000</v>
      </c>
      <c r="H25" s="23">
        <f t="shared" si="14"/>
        <v>-0.4</v>
      </c>
      <c r="I25" s="31">
        <f t="shared" si="15"/>
        <v>0.99722666666666671</v>
      </c>
      <c r="J25" s="16">
        <f t="shared" si="16"/>
        <v>4.5775612490356963</v>
      </c>
      <c r="K25" s="24" t="s">
        <v>21</v>
      </c>
      <c r="L25" s="25">
        <f t="shared" si="6"/>
        <v>47392</v>
      </c>
      <c r="M25" s="26">
        <f t="shared" si="9"/>
        <v>1167.5</v>
      </c>
      <c r="N25" s="27">
        <f t="shared" si="7"/>
        <v>-165828.07423357764</v>
      </c>
      <c r="O25" s="27">
        <f t="shared" si="8"/>
        <v>-269.47062062956365</v>
      </c>
    </row>
    <row r="26" spans="1:15" ht="13.2" x14ac:dyDescent="0.25">
      <c r="A26" s="13" t="s">
        <v>22</v>
      </c>
      <c r="B26" s="17">
        <f t="shared" si="10"/>
        <v>46568</v>
      </c>
      <c r="C26" s="5">
        <f>0</f>
        <v>0</v>
      </c>
      <c r="D26" s="6">
        <f t="shared" si="11"/>
        <v>0</v>
      </c>
      <c r="E26" s="6">
        <f t="shared" si="12"/>
        <v>0</v>
      </c>
      <c r="F26" s="6">
        <f>SUM($D$8:D26)</f>
        <v>-3000</v>
      </c>
      <c r="G26" s="6">
        <f t="shared" si="13"/>
        <v>300000</v>
      </c>
      <c r="H26" s="23">
        <f t="shared" si="14"/>
        <v>-0.4</v>
      </c>
      <c r="I26" s="31">
        <f t="shared" si="15"/>
        <v>0.99722666666666671</v>
      </c>
      <c r="J26" s="16">
        <f t="shared" si="16"/>
        <v>4.5775612490356963</v>
      </c>
      <c r="K26" s="24" t="s">
        <v>22</v>
      </c>
      <c r="L26" s="25">
        <f t="shared" si="6"/>
        <v>47423</v>
      </c>
      <c r="M26" s="26">
        <f t="shared" si="9"/>
        <v>1167.5</v>
      </c>
      <c r="N26" s="27">
        <f t="shared" si="7"/>
        <v>-164930.0448542072</v>
      </c>
      <c r="O26" s="27">
        <f t="shared" si="8"/>
        <v>-268.01132288808668</v>
      </c>
    </row>
    <row r="27" spans="1:15" ht="13.2" x14ac:dyDescent="0.25">
      <c r="A27" s="13" t="s">
        <v>23</v>
      </c>
      <c r="B27" s="17">
        <f t="shared" si="10"/>
        <v>46598</v>
      </c>
      <c r="C27" s="5">
        <f>0</f>
        <v>0</v>
      </c>
      <c r="D27" s="6">
        <f t="shared" si="11"/>
        <v>0</v>
      </c>
      <c r="E27" s="6">
        <f t="shared" si="12"/>
        <v>0</v>
      </c>
      <c r="F27" s="6">
        <f>SUM($D$8:D27)</f>
        <v>-3000</v>
      </c>
      <c r="G27" s="6">
        <f t="shared" si="13"/>
        <v>300000</v>
      </c>
      <c r="H27" s="23">
        <f t="shared" si="14"/>
        <v>-0.4</v>
      </c>
      <c r="I27" s="31">
        <f t="shared" si="15"/>
        <v>0.99722666666666671</v>
      </c>
      <c r="J27" s="16">
        <f t="shared" si="16"/>
        <v>4.5775612490356963</v>
      </c>
      <c r="K27" s="24" t="s">
        <v>23</v>
      </c>
      <c r="L27" s="25">
        <f t="shared" si="6"/>
        <v>47453</v>
      </c>
      <c r="M27" s="26">
        <f t="shared" si="9"/>
        <v>1167.5</v>
      </c>
      <c r="N27" s="27">
        <f t="shared" si="7"/>
        <v>-164030.55617709528</v>
      </c>
      <c r="O27" s="27">
        <f t="shared" si="8"/>
        <v>-266.54965378777985</v>
      </c>
    </row>
    <row r="28" spans="1:15" ht="13.2" x14ac:dyDescent="0.25">
      <c r="A28" s="13" t="s">
        <v>24</v>
      </c>
      <c r="B28" s="17">
        <f t="shared" si="10"/>
        <v>46629</v>
      </c>
      <c r="C28" s="5">
        <f>0</f>
        <v>0</v>
      </c>
      <c r="D28" s="6">
        <f t="shared" si="11"/>
        <v>0</v>
      </c>
      <c r="E28" s="6">
        <f t="shared" si="12"/>
        <v>0</v>
      </c>
      <c r="F28" s="6">
        <f>SUM($D$8:D28)</f>
        <v>-3000</v>
      </c>
      <c r="G28" s="6">
        <f t="shared" si="13"/>
        <v>300000</v>
      </c>
      <c r="H28" s="23">
        <f t="shared" si="14"/>
        <v>-0.4</v>
      </c>
      <c r="I28" s="31">
        <f t="shared" si="15"/>
        <v>0.99722666666666671</v>
      </c>
      <c r="J28" s="16">
        <f t="shared" si="16"/>
        <v>4.5775612490356963</v>
      </c>
      <c r="K28" s="24" t="s">
        <v>24</v>
      </c>
      <c r="L28" s="25">
        <f t="shared" si="6"/>
        <v>47484</v>
      </c>
      <c r="M28" s="26">
        <f t="shared" si="9"/>
        <v>1167.5</v>
      </c>
      <c r="N28" s="27">
        <f t="shared" si="7"/>
        <v>-163129.60583088305</v>
      </c>
      <c r="O28" s="27">
        <f t="shared" si="8"/>
        <v>-265.08560947518498</v>
      </c>
    </row>
    <row r="29" spans="1:15" ht="13.2" x14ac:dyDescent="0.25">
      <c r="A29" s="13" t="s">
        <v>25</v>
      </c>
      <c r="B29" s="17">
        <f t="shared" si="10"/>
        <v>46660</v>
      </c>
      <c r="C29" s="5">
        <f>0</f>
        <v>0</v>
      </c>
      <c r="D29" s="6">
        <f t="shared" si="11"/>
        <v>0</v>
      </c>
      <c r="E29" s="6">
        <f t="shared" si="12"/>
        <v>0</v>
      </c>
      <c r="F29" s="6">
        <f>SUM($D$8:D29)</f>
        <v>-3000</v>
      </c>
      <c r="G29" s="6">
        <f t="shared" si="13"/>
        <v>300000</v>
      </c>
      <c r="H29" s="23">
        <f t="shared" si="14"/>
        <v>-0.4</v>
      </c>
      <c r="I29" s="31">
        <f t="shared" si="15"/>
        <v>0.99722666666666671</v>
      </c>
      <c r="J29" s="16">
        <f t="shared" si="16"/>
        <v>4.5775612490356963</v>
      </c>
      <c r="K29" s="24" t="s">
        <v>25</v>
      </c>
      <c r="L29" s="25">
        <f t="shared" si="6"/>
        <v>47515</v>
      </c>
      <c r="M29" s="26">
        <f t="shared" si="9"/>
        <v>1167.5</v>
      </c>
      <c r="N29" s="27">
        <f t="shared" si="7"/>
        <v>-162227.19144035823</v>
      </c>
      <c r="O29" s="27">
        <f t="shared" si="8"/>
        <v>-263.6191860905821</v>
      </c>
    </row>
    <row r="30" spans="1:15" ht="13.2" x14ac:dyDescent="0.25">
      <c r="A30" s="13" t="s">
        <v>26</v>
      </c>
      <c r="B30" s="17">
        <f t="shared" si="10"/>
        <v>46690</v>
      </c>
      <c r="C30" s="5">
        <f>0</f>
        <v>0</v>
      </c>
      <c r="D30" s="6">
        <f t="shared" si="11"/>
        <v>0</v>
      </c>
      <c r="E30" s="6">
        <f t="shared" si="12"/>
        <v>0</v>
      </c>
      <c r="F30" s="6">
        <f>SUM($D$8:D30)</f>
        <v>-3000</v>
      </c>
      <c r="G30" s="6">
        <f t="shared" si="13"/>
        <v>300000</v>
      </c>
      <c r="H30" s="23">
        <f t="shared" si="14"/>
        <v>-0.4</v>
      </c>
      <c r="I30" s="31">
        <f t="shared" si="15"/>
        <v>0.99722666666666671</v>
      </c>
      <c r="J30" s="16">
        <f t="shared" si="16"/>
        <v>4.5775612490356963</v>
      </c>
      <c r="K30" s="24" t="s">
        <v>26</v>
      </c>
      <c r="L30" s="25">
        <f t="shared" si="6"/>
        <v>47543</v>
      </c>
      <c r="M30" s="26">
        <f t="shared" si="9"/>
        <v>1167.5</v>
      </c>
      <c r="N30" s="27">
        <f t="shared" si="7"/>
        <v>-161323.31062644883</v>
      </c>
      <c r="O30" s="27">
        <f t="shared" si="8"/>
        <v>-262.15037976797936</v>
      </c>
    </row>
    <row r="31" spans="1:15" ht="13.2" x14ac:dyDescent="0.25">
      <c r="A31" s="13" t="s">
        <v>27</v>
      </c>
      <c r="B31" s="17">
        <f t="shared" si="10"/>
        <v>46721</v>
      </c>
      <c r="C31" s="5">
        <f>0</f>
        <v>0</v>
      </c>
      <c r="D31" s="6">
        <f t="shared" si="11"/>
        <v>0</v>
      </c>
      <c r="E31" s="6">
        <f t="shared" si="12"/>
        <v>0</v>
      </c>
      <c r="F31" s="6">
        <f>SUM($D$8:D31)</f>
        <v>-3000</v>
      </c>
      <c r="G31" s="6">
        <f t="shared" si="13"/>
        <v>300000</v>
      </c>
      <c r="H31" s="23">
        <f t="shared" si="14"/>
        <v>-0.4</v>
      </c>
      <c r="I31" s="31">
        <f t="shared" si="15"/>
        <v>0.99722666666666671</v>
      </c>
      <c r="J31" s="16">
        <f t="shared" si="16"/>
        <v>4.5775612490356963</v>
      </c>
      <c r="K31" s="24" t="s">
        <v>27</v>
      </c>
      <c r="L31" s="25">
        <f t="shared" si="6"/>
        <v>47574</v>
      </c>
      <c r="M31" s="26">
        <f t="shared" si="9"/>
        <v>1167.5</v>
      </c>
      <c r="N31" s="27">
        <f t="shared" si="7"/>
        <v>-160417.96100621682</v>
      </c>
      <c r="O31" s="27">
        <f t="shared" si="8"/>
        <v>-260.67918663510233</v>
      </c>
    </row>
    <row r="32" spans="1:15" ht="13.2" x14ac:dyDescent="0.25">
      <c r="A32" s="13" t="s">
        <v>28</v>
      </c>
      <c r="B32" s="17">
        <f t="shared" si="10"/>
        <v>46751</v>
      </c>
      <c r="C32" s="5">
        <f>0</f>
        <v>0</v>
      </c>
      <c r="D32" s="6">
        <f t="shared" si="11"/>
        <v>0</v>
      </c>
      <c r="E32" s="6">
        <f t="shared" si="12"/>
        <v>0</v>
      </c>
      <c r="F32" s="6">
        <f>SUM($D$8:D32)</f>
        <v>-3000</v>
      </c>
      <c r="G32" s="6">
        <f t="shared" si="13"/>
        <v>300000</v>
      </c>
      <c r="H32" s="23">
        <f t="shared" si="14"/>
        <v>-0.4</v>
      </c>
      <c r="I32" s="31">
        <f t="shared" si="15"/>
        <v>0.99722666666666671</v>
      </c>
      <c r="J32" s="16">
        <f t="shared" si="16"/>
        <v>4.5775612490356963</v>
      </c>
      <c r="K32" s="24" t="s">
        <v>28</v>
      </c>
      <c r="L32" s="25">
        <f t="shared" si="6"/>
        <v>47604</v>
      </c>
      <c r="M32" s="26">
        <f t="shared" si="9"/>
        <v>1167.5</v>
      </c>
      <c r="N32" s="27">
        <f t="shared" si="7"/>
        <v>-159511.14019285192</v>
      </c>
      <c r="O32" s="27">
        <f t="shared" si="8"/>
        <v>-259.20560281338436</v>
      </c>
    </row>
    <row r="33" spans="1:15" ht="13.2" x14ac:dyDescent="0.25">
      <c r="A33" s="13" t="s">
        <v>29</v>
      </c>
      <c r="B33" s="17">
        <f t="shared" si="10"/>
        <v>46782</v>
      </c>
      <c r="C33" s="5">
        <f>0</f>
        <v>0</v>
      </c>
      <c r="D33" s="6">
        <f t="shared" si="11"/>
        <v>0</v>
      </c>
      <c r="E33" s="6">
        <f t="shared" si="12"/>
        <v>0</v>
      </c>
      <c r="F33" s="6">
        <f>SUM($D$8:D33)</f>
        <v>-3000</v>
      </c>
      <c r="G33" s="6">
        <f t="shared" si="13"/>
        <v>300000</v>
      </c>
      <c r="H33" s="23">
        <f t="shared" si="14"/>
        <v>-0.4</v>
      </c>
      <c r="I33" s="31">
        <f t="shared" si="15"/>
        <v>0.99722666666666671</v>
      </c>
      <c r="J33" s="16">
        <f t="shared" si="16"/>
        <v>4.5775612490356963</v>
      </c>
      <c r="K33" s="24" t="s">
        <v>29</v>
      </c>
      <c r="L33" s="25">
        <f t="shared" si="6"/>
        <v>47635</v>
      </c>
      <c r="M33" s="26">
        <f t="shared" si="9"/>
        <v>1167.5</v>
      </c>
      <c r="N33" s="27">
        <f t="shared" si="7"/>
        <v>-158602.84579566531</v>
      </c>
      <c r="O33" s="27">
        <f t="shared" si="8"/>
        <v>-257.72962441795613</v>
      </c>
    </row>
    <row r="34" spans="1:15" ht="13.2" x14ac:dyDescent="0.25">
      <c r="A34" s="13" t="s">
        <v>30</v>
      </c>
      <c r="B34" s="17">
        <f t="shared" si="10"/>
        <v>46811</v>
      </c>
      <c r="C34" s="5">
        <f>0</f>
        <v>0</v>
      </c>
      <c r="D34" s="6">
        <f t="shared" si="11"/>
        <v>0</v>
      </c>
      <c r="E34" s="6">
        <f t="shared" si="12"/>
        <v>0</v>
      </c>
      <c r="F34" s="6">
        <f>SUM($D$8:D34)</f>
        <v>-3000</v>
      </c>
      <c r="G34" s="6">
        <f t="shared" si="13"/>
        <v>300000</v>
      </c>
      <c r="H34" s="23">
        <f t="shared" si="14"/>
        <v>-0.4</v>
      </c>
      <c r="I34" s="31">
        <f t="shared" si="15"/>
        <v>0.99722666666666671</v>
      </c>
      <c r="J34" s="16">
        <f t="shared" si="16"/>
        <v>4.5775612490356963</v>
      </c>
      <c r="K34" s="24" t="s">
        <v>30</v>
      </c>
      <c r="L34" s="25">
        <f t="shared" si="6"/>
        <v>47665</v>
      </c>
      <c r="M34" s="26">
        <f t="shared" si="9"/>
        <v>1167.5</v>
      </c>
      <c r="N34" s="27">
        <f t="shared" si="7"/>
        <v>-157693.07542008327</v>
      </c>
      <c r="O34" s="27">
        <f t="shared" si="8"/>
        <v>-256.25124755763534</v>
      </c>
    </row>
    <row r="35" spans="1:15" ht="13.2" x14ac:dyDescent="0.25">
      <c r="A35" s="13" t="s">
        <v>31</v>
      </c>
      <c r="B35" s="17">
        <f t="shared" si="10"/>
        <v>46842</v>
      </c>
      <c r="C35" s="5">
        <f>0</f>
        <v>0</v>
      </c>
      <c r="D35" s="6">
        <f t="shared" si="11"/>
        <v>0</v>
      </c>
      <c r="E35" s="6">
        <f t="shared" si="12"/>
        <v>0</v>
      </c>
      <c r="F35" s="6">
        <f>SUM($D$8:D35)</f>
        <v>-3000</v>
      </c>
      <c r="G35" s="6">
        <f t="shared" si="13"/>
        <v>300000</v>
      </c>
      <c r="H35" s="23">
        <f t="shared" si="14"/>
        <v>-0.4</v>
      </c>
      <c r="I35" s="31">
        <f t="shared" si="15"/>
        <v>0.99722666666666671</v>
      </c>
      <c r="J35" s="16">
        <f t="shared" si="16"/>
        <v>4.5775612490356963</v>
      </c>
      <c r="K35" s="24" t="s">
        <v>31</v>
      </c>
      <c r="L35" s="25">
        <f t="shared" si="6"/>
        <v>47696</v>
      </c>
      <c r="M35" s="26">
        <f t="shared" si="9"/>
        <v>1167.5</v>
      </c>
      <c r="N35" s="27">
        <f t="shared" si="7"/>
        <v>-156781.82666764091</v>
      </c>
      <c r="O35" s="27">
        <f t="shared" si="8"/>
        <v>-254.77046833491647</v>
      </c>
    </row>
    <row r="36" spans="1:15" ht="13.2" x14ac:dyDescent="0.25">
      <c r="A36" s="13" t="s">
        <v>32</v>
      </c>
      <c r="B36" s="17">
        <f t="shared" si="10"/>
        <v>46873</v>
      </c>
      <c r="C36" s="5">
        <f>0</f>
        <v>0</v>
      </c>
      <c r="D36" s="6">
        <f t="shared" si="11"/>
        <v>0</v>
      </c>
      <c r="E36" s="6">
        <f t="shared" si="12"/>
        <v>0</v>
      </c>
      <c r="F36" s="6">
        <f>SUM($D$8:D36)</f>
        <v>-3000</v>
      </c>
      <c r="G36" s="6">
        <f t="shared" si="13"/>
        <v>300000</v>
      </c>
      <c r="H36" s="23">
        <f t="shared" si="14"/>
        <v>-0.4</v>
      </c>
      <c r="I36" s="31">
        <f t="shared" si="15"/>
        <v>0.99722666666666671</v>
      </c>
      <c r="J36" s="16">
        <f t="shared" si="16"/>
        <v>4.5775612490356963</v>
      </c>
      <c r="K36" s="24" t="s">
        <v>32</v>
      </c>
      <c r="L36" s="25">
        <f t="shared" si="6"/>
        <v>47727</v>
      </c>
      <c r="M36" s="26">
        <f t="shared" si="9"/>
        <v>1167.5</v>
      </c>
      <c r="N36" s="27">
        <f t="shared" si="7"/>
        <v>-155869.09713597584</v>
      </c>
      <c r="O36" s="27">
        <f t="shared" si="8"/>
        <v>-253.28728284596073</v>
      </c>
    </row>
    <row r="37" spans="1:15" ht="13.2" x14ac:dyDescent="0.25">
      <c r="A37" s="13" t="s">
        <v>33</v>
      </c>
      <c r="B37" s="17">
        <f t="shared" si="10"/>
        <v>46903</v>
      </c>
      <c r="C37" s="5">
        <f>0</f>
        <v>0</v>
      </c>
      <c r="D37" s="6">
        <f t="shared" si="11"/>
        <v>0</v>
      </c>
      <c r="E37" s="6">
        <f t="shared" si="12"/>
        <v>0</v>
      </c>
      <c r="F37" s="6">
        <f>SUM($D$8:D37)</f>
        <v>-3000</v>
      </c>
      <c r="G37" s="6">
        <f t="shared" si="13"/>
        <v>300000</v>
      </c>
      <c r="H37" s="23">
        <f t="shared" si="14"/>
        <v>-0.4</v>
      </c>
      <c r="I37" s="31">
        <f t="shared" si="15"/>
        <v>0.99722666666666671</v>
      </c>
      <c r="J37" s="16">
        <f t="shared" si="16"/>
        <v>4.5775612490356963</v>
      </c>
      <c r="K37" s="24" t="s">
        <v>33</v>
      </c>
      <c r="L37" s="25">
        <f t="shared" si="6"/>
        <v>47757</v>
      </c>
      <c r="M37" s="26">
        <f t="shared" si="9"/>
        <v>1167.5</v>
      </c>
      <c r="N37" s="27">
        <f t="shared" si="7"/>
        <v>-154954.88441882181</v>
      </c>
      <c r="O37" s="27">
        <f t="shared" si="8"/>
        <v>-251.80168718058542</v>
      </c>
    </row>
    <row r="38" spans="1:15" ht="13.2" x14ac:dyDescent="0.25">
      <c r="A38" s="13" t="s">
        <v>34</v>
      </c>
      <c r="B38" s="17">
        <f t="shared" si="10"/>
        <v>46934</v>
      </c>
      <c r="C38" s="5">
        <f>0</f>
        <v>0</v>
      </c>
      <c r="D38" s="6">
        <f t="shared" si="11"/>
        <v>0</v>
      </c>
      <c r="E38" s="6">
        <f t="shared" si="12"/>
        <v>0</v>
      </c>
      <c r="F38" s="6">
        <f>SUM($D$8:D38)</f>
        <v>-3000</v>
      </c>
      <c r="G38" s="6">
        <f t="shared" si="13"/>
        <v>300000</v>
      </c>
      <c r="H38" s="23">
        <f t="shared" si="14"/>
        <v>-0.4</v>
      </c>
      <c r="I38" s="31">
        <f t="shared" si="15"/>
        <v>0.99722666666666671</v>
      </c>
      <c r="J38" s="16">
        <f t="shared" si="16"/>
        <v>4.5775612490356963</v>
      </c>
      <c r="K38" s="24" t="s">
        <v>34</v>
      </c>
      <c r="L38" s="25">
        <f t="shared" si="6"/>
        <v>47788</v>
      </c>
      <c r="M38" s="26">
        <f t="shared" si="9"/>
        <v>1167.5</v>
      </c>
      <c r="N38" s="27">
        <f t="shared" si="7"/>
        <v>-154039.18610600239</v>
      </c>
      <c r="O38" s="27">
        <f t="shared" si="8"/>
        <v>-250.3136774222539</v>
      </c>
    </row>
    <row r="39" spans="1:15" ht="13.2" x14ac:dyDescent="0.25">
      <c r="A39" s="13" t="s">
        <v>35</v>
      </c>
      <c r="B39" s="17">
        <f t="shared" si="10"/>
        <v>46964</v>
      </c>
      <c r="C39" s="5">
        <f>0</f>
        <v>0</v>
      </c>
      <c r="D39" s="6">
        <f t="shared" si="11"/>
        <v>0</v>
      </c>
      <c r="E39" s="6">
        <f t="shared" si="12"/>
        <v>0</v>
      </c>
      <c r="F39" s="6">
        <f>SUM($D$8:D39)</f>
        <v>-3000</v>
      </c>
      <c r="G39" s="6">
        <f t="shared" si="13"/>
        <v>300000</v>
      </c>
      <c r="H39" s="23">
        <f t="shared" si="14"/>
        <v>-0.4</v>
      </c>
      <c r="I39" s="31">
        <f t="shared" si="15"/>
        <v>0.99722666666666671</v>
      </c>
      <c r="J39" s="16">
        <f t="shared" si="16"/>
        <v>4.5775612490356963</v>
      </c>
      <c r="K39" s="24" t="s">
        <v>35</v>
      </c>
      <c r="L39" s="25">
        <f t="shared" si="6"/>
        <v>47818</v>
      </c>
      <c r="M39" s="26">
        <f t="shared" si="9"/>
        <v>1167.5</v>
      </c>
      <c r="N39" s="27">
        <f t="shared" si="7"/>
        <v>-153121.99978342466</v>
      </c>
      <c r="O39" s="27">
        <f t="shared" si="8"/>
        <v>-248.82324964806506</v>
      </c>
    </row>
    <row r="40" spans="1:15" ht="13.2" x14ac:dyDescent="0.25">
      <c r="A40" s="13" t="s">
        <v>36</v>
      </c>
      <c r="B40" s="17">
        <f t="shared" si="10"/>
        <v>46995</v>
      </c>
      <c r="C40" s="5">
        <f>0</f>
        <v>0</v>
      </c>
      <c r="D40" s="6">
        <f t="shared" si="11"/>
        <v>0</v>
      </c>
      <c r="E40" s="6">
        <f t="shared" si="12"/>
        <v>0</v>
      </c>
      <c r="F40" s="6">
        <f>SUM($D$8:D40)</f>
        <v>-3000</v>
      </c>
      <c r="G40" s="6">
        <f t="shared" si="13"/>
        <v>300000</v>
      </c>
      <c r="H40" s="23">
        <f t="shared" si="14"/>
        <v>-0.4</v>
      </c>
      <c r="I40" s="31">
        <f t="shared" si="15"/>
        <v>0.99722666666666671</v>
      </c>
      <c r="J40" s="16">
        <f t="shared" si="16"/>
        <v>4.5775612490356963</v>
      </c>
      <c r="K40" s="24" t="s">
        <v>36</v>
      </c>
      <c r="L40" s="25">
        <f t="shared" si="6"/>
        <v>47849</v>
      </c>
      <c r="M40" s="26">
        <f t="shared" si="9"/>
        <v>1167.5</v>
      </c>
      <c r="N40" s="27">
        <f t="shared" si="7"/>
        <v>-152203.32303307272</v>
      </c>
      <c r="O40" s="27">
        <f t="shared" si="8"/>
        <v>-247.33039992874319</v>
      </c>
    </row>
    <row r="41" spans="1:15" ht="13.2" x14ac:dyDescent="0.25">
      <c r="A41" s="13" t="s">
        <v>37</v>
      </c>
      <c r="B41" s="17">
        <f t="shared" si="10"/>
        <v>47026</v>
      </c>
      <c r="C41" s="5">
        <f>0</f>
        <v>0</v>
      </c>
      <c r="D41" s="6">
        <f t="shared" si="11"/>
        <v>0</v>
      </c>
      <c r="E41" s="6">
        <f t="shared" si="12"/>
        <v>0</v>
      </c>
      <c r="F41" s="6">
        <f>SUM($D$8:D41)</f>
        <v>-3000</v>
      </c>
      <c r="G41" s="6">
        <f t="shared" si="13"/>
        <v>300000</v>
      </c>
      <c r="H41" s="23">
        <f t="shared" si="14"/>
        <v>-0.4</v>
      </c>
      <c r="I41" s="31">
        <f t="shared" si="15"/>
        <v>0.99722666666666671</v>
      </c>
      <c r="J41" s="16">
        <f t="shared" si="16"/>
        <v>4.5775612490356963</v>
      </c>
      <c r="K41" s="24" t="s">
        <v>37</v>
      </c>
      <c r="L41" s="25">
        <f t="shared" si="6"/>
        <v>47880</v>
      </c>
      <c r="M41" s="26">
        <f t="shared" si="9"/>
        <v>1167.5</v>
      </c>
      <c r="N41" s="27">
        <f t="shared" si="7"/>
        <v>-151283.15343300145</v>
      </c>
      <c r="O41" s="27">
        <f t="shared" si="8"/>
        <v>-245.83512432862736</v>
      </c>
    </row>
    <row r="42" spans="1:15" ht="13.2" x14ac:dyDescent="0.25">
      <c r="A42" s="13" t="s">
        <v>38</v>
      </c>
      <c r="B42" s="17">
        <f t="shared" si="10"/>
        <v>47056</v>
      </c>
      <c r="C42" s="5">
        <f>0</f>
        <v>0</v>
      </c>
      <c r="D42" s="6">
        <f t="shared" si="11"/>
        <v>0</v>
      </c>
      <c r="E42" s="6">
        <f t="shared" si="12"/>
        <v>0</v>
      </c>
      <c r="F42" s="6">
        <f>SUM($D$8:D42)</f>
        <v>-3000</v>
      </c>
      <c r="G42" s="6">
        <f t="shared" si="13"/>
        <v>300000</v>
      </c>
      <c r="H42" s="23">
        <f t="shared" si="14"/>
        <v>-0.4</v>
      </c>
      <c r="I42" s="31">
        <f t="shared" si="15"/>
        <v>0.99722666666666671</v>
      </c>
      <c r="J42" s="16">
        <f t="shared" si="16"/>
        <v>4.5775612490356963</v>
      </c>
      <c r="K42" s="24" t="s">
        <v>38</v>
      </c>
      <c r="L42" s="25">
        <f t="shared" si="6"/>
        <v>47908</v>
      </c>
      <c r="M42" s="26">
        <f t="shared" si="9"/>
        <v>1167.5</v>
      </c>
      <c r="N42" s="27">
        <f t="shared" si="7"/>
        <v>-150361.48855733007</v>
      </c>
      <c r="O42" s="27">
        <f t="shared" si="8"/>
        <v>-244.33741890566137</v>
      </c>
    </row>
    <row r="43" spans="1:15" ht="13.2" x14ac:dyDescent="0.25">
      <c r="A43" s="13" t="s">
        <v>39</v>
      </c>
      <c r="B43" s="17">
        <f t="shared" si="10"/>
        <v>47087</v>
      </c>
      <c r="C43" s="5">
        <f>0</f>
        <v>0</v>
      </c>
      <c r="D43" s="6">
        <f t="shared" si="11"/>
        <v>0</v>
      </c>
      <c r="E43" s="6">
        <f t="shared" si="12"/>
        <v>0</v>
      </c>
      <c r="F43" s="6">
        <f>SUM($D$8:D43)</f>
        <v>-3000</v>
      </c>
      <c r="G43" s="6">
        <f t="shared" si="13"/>
        <v>300000</v>
      </c>
      <c r="H43" s="23">
        <f t="shared" si="14"/>
        <v>-0.4</v>
      </c>
      <c r="I43" s="31">
        <f t="shared" si="15"/>
        <v>0.99722666666666671</v>
      </c>
      <c r="J43" s="16">
        <f t="shared" si="16"/>
        <v>4.5775612490356963</v>
      </c>
      <c r="K43" s="24" t="s">
        <v>39</v>
      </c>
      <c r="L43" s="25">
        <f t="shared" si="6"/>
        <v>47939</v>
      </c>
      <c r="M43" s="26">
        <f t="shared" si="9"/>
        <v>1167.5</v>
      </c>
      <c r="N43" s="27">
        <f t="shared" si="7"/>
        <v>-149438.32597623573</v>
      </c>
      <c r="O43" s="27">
        <f t="shared" si="8"/>
        <v>-242.83727971138308</v>
      </c>
    </row>
    <row r="44" spans="1:15" ht="13.2" x14ac:dyDescent="0.25">
      <c r="A44" s="13" t="s">
        <v>40</v>
      </c>
      <c r="B44" s="17">
        <f t="shared" si="10"/>
        <v>47117</v>
      </c>
      <c r="C44" s="5">
        <f>0</f>
        <v>0</v>
      </c>
      <c r="D44" s="6">
        <f t="shared" si="11"/>
        <v>0</v>
      </c>
      <c r="E44" s="6">
        <f t="shared" si="12"/>
        <v>0</v>
      </c>
      <c r="F44" s="6">
        <f>SUM($D$8:D44)</f>
        <v>-3000</v>
      </c>
      <c r="G44" s="6">
        <f t="shared" si="13"/>
        <v>300000</v>
      </c>
      <c r="H44" s="23">
        <f t="shared" si="14"/>
        <v>-0.4</v>
      </c>
      <c r="I44" s="31">
        <f t="shared" si="15"/>
        <v>0.99722666666666671</v>
      </c>
      <c r="J44" s="16">
        <f t="shared" si="16"/>
        <v>4.5775612490356963</v>
      </c>
      <c r="K44" s="24" t="s">
        <v>40</v>
      </c>
      <c r="L44" s="25">
        <f t="shared" si="6"/>
        <v>47969</v>
      </c>
      <c r="M44" s="26">
        <f t="shared" si="9"/>
        <v>1167.5</v>
      </c>
      <c r="N44" s="27">
        <f t="shared" si="7"/>
        <v>-148513.66325594712</v>
      </c>
      <c r="O44" s="27">
        <f t="shared" si="8"/>
        <v>-241.33470279091406</v>
      </c>
    </row>
    <row r="45" spans="1:15" ht="13.2" x14ac:dyDescent="0.25">
      <c r="A45" s="13" t="s">
        <v>41</v>
      </c>
      <c r="B45" s="17">
        <f t="shared" si="10"/>
        <v>47148</v>
      </c>
      <c r="C45" s="5">
        <f>0</f>
        <v>0</v>
      </c>
      <c r="D45" s="6">
        <f t="shared" si="11"/>
        <v>0</v>
      </c>
      <c r="E45" s="6">
        <f t="shared" si="12"/>
        <v>0</v>
      </c>
      <c r="F45" s="6">
        <f>SUM($D$8:D45)</f>
        <v>-3000</v>
      </c>
      <c r="G45" s="6">
        <f t="shared" si="13"/>
        <v>300000</v>
      </c>
      <c r="H45" s="23">
        <f t="shared" si="14"/>
        <v>-0.4</v>
      </c>
      <c r="I45" s="31">
        <f t="shared" si="15"/>
        <v>0.99722666666666671</v>
      </c>
      <c r="J45" s="16">
        <f t="shared" si="16"/>
        <v>4.5775612490356963</v>
      </c>
      <c r="K45" s="24" t="s">
        <v>41</v>
      </c>
      <c r="L45" s="25">
        <f t="shared" si="6"/>
        <v>48000</v>
      </c>
      <c r="M45" s="26">
        <f t="shared" si="9"/>
        <v>1167.5</v>
      </c>
      <c r="N45" s="27">
        <f t="shared" si="7"/>
        <v>-147587.49795873804</v>
      </c>
      <c r="O45" s="27">
        <f t="shared" si="8"/>
        <v>-239.82968418294931</v>
      </c>
    </row>
    <row r="46" spans="1:15" ht="13.2" x14ac:dyDescent="0.25">
      <c r="A46" s="13" t="s">
        <v>42</v>
      </c>
      <c r="B46" s="17">
        <f t="shared" si="10"/>
        <v>47177</v>
      </c>
      <c r="C46" s="5">
        <f>0</f>
        <v>0</v>
      </c>
      <c r="D46" s="6">
        <f t="shared" si="11"/>
        <v>0</v>
      </c>
      <c r="E46" s="6">
        <f t="shared" si="12"/>
        <v>0</v>
      </c>
      <c r="F46" s="6">
        <f>SUM($D$8:D46)</f>
        <v>-3000</v>
      </c>
      <c r="G46" s="6">
        <f t="shared" si="13"/>
        <v>300000</v>
      </c>
      <c r="H46" s="23">
        <f t="shared" si="14"/>
        <v>-0.4</v>
      </c>
      <c r="I46" s="31">
        <f t="shared" si="15"/>
        <v>0.99722666666666671</v>
      </c>
      <c r="J46" s="16">
        <f t="shared" si="16"/>
        <v>4.5775612490356963</v>
      </c>
      <c r="K46" s="24" t="s">
        <v>42</v>
      </c>
      <c r="L46" s="25">
        <f t="shared" si="6"/>
        <v>48030</v>
      </c>
      <c r="M46" s="26">
        <f t="shared" si="9"/>
        <v>1167.5</v>
      </c>
      <c r="N46" s="27">
        <f t="shared" si="7"/>
        <v>-146659.82764292098</v>
      </c>
      <c r="O46" s="27">
        <f t="shared" si="8"/>
        <v>-238.32221991974657</v>
      </c>
    </row>
    <row r="47" spans="1:15" ht="13.2" x14ac:dyDescent="0.25">
      <c r="A47" s="13" t="s">
        <v>43</v>
      </c>
      <c r="B47" s="17">
        <f t="shared" si="10"/>
        <v>47207</v>
      </c>
      <c r="C47" s="5">
        <f>0</f>
        <v>0</v>
      </c>
      <c r="D47" s="6">
        <f t="shared" si="11"/>
        <v>0</v>
      </c>
      <c r="E47" s="6">
        <f t="shared" si="12"/>
        <v>0</v>
      </c>
      <c r="F47" s="6">
        <f>SUM($D$8:D47)</f>
        <v>-3000</v>
      </c>
      <c r="G47" s="6">
        <f t="shared" si="13"/>
        <v>300000</v>
      </c>
      <c r="H47" s="23">
        <f t="shared" si="14"/>
        <v>-0.4</v>
      </c>
      <c r="I47" s="31">
        <f t="shared" si="15"/>
        <v>0.99722666666666671</v>
      </c>
      <c r="J47" s="16">
        <f t="shared" si="16"/>
        <v>4.5775612490356963</v>
      </c>
      <c r="K47" s="24" t="s">
        <v>43</v>
      </c>
      <c r="L47" s="25">
        <f t="shared" si="6"/>
        <v>48061</v>
      </c>
      <c r="M47" s="26">
        <f t="shared" si="9"/>
        <v>1167.5</v>
      </c>
      <c r="N47" s="27">
        <f t="shared" si="7"/>
        <v>-145730.64986284071</v>
      </c>
      <c r="O47" s="27">
        <f t="shared" si="8"/>
        <v>-236.81230602711616</v>
      </c>
    </row>
    <row r="48" spans="1:15" ht="13.2" x14ac:dyDescent="0.25">
      <c r="A48" s="13" t="s">
        <v>44</v>
      </c>
      <c r="B48" s="17">
        <f t="shared" si="10"/>
        <v>47238</v>
      </c>
      <c r="C48" s="5">
        <f>0</f>
        <v>0</v>
      </c>
      <c r="D48" s="6">
        <f t="shared" si="11"/>
        <v>0</v>
      </c>
      <c r="E48" s="6">
        <f t="shared" si="12"/>
        <v>0</v>
      </c>
      <c r="F48" s="6">
        <f>SUM($D$8:D48)</f>
        <v>-3000</v>
      </c>
      <c r="G48" s="6">
        <f t="shared" si="13"/>
        <v>300000</v>
      </c>
      <c r="H48" s="23">
        <f t="shared" si="14"/>
        <v>-0.4</v>
      </c>
      <c r="I48" s="31">
        <f t="shared" si="15"/>
        <v>0.99722666666666671</v>
      </c>
      <c r="J48" s="16">
        <f t="shared" si="16"/>
        <v>4.5775612490356963</v>
      </c>
      <c r="K48" s="24" t="s">
        <v>44</v>
      </c>
      <c r="L48" s="25">
        <f t="shared" si="6"/>
        <v>48092</v>
      </c>
      <c r="M48" s="26">
        <f t="shared" si="9"/>
        <v>1167.5</v>
      </c>
      <c r="N48" s="27">
        <f t="shared" si="7"/>
        <v>-144799.96216886782</v>
      </c>
      <c r="O48" s="27">
        <f t="shared" si="8"/>
        <v>-235.29993852441021</v>
      </c>
    </row>
    <row r="49" spans="1:16" ht="13.2" x14ac:dyDescent="0.25">
      <c r="A49" s="13" t="s">
        <v>45</v>
      </c>
      <c r="B49" s="17">
        <f t="shared" si="10"/>
        <v>47268</v>
      </c>
      <c r="C49" s="5">
        <f>0</f>
        <v>0</v>
      </c>
      <c r="D49" s="6">
        <f t="shared" si="11"/>
        <v>0</v>
      </c>
      <c r="E49" s="6">
        <f t="shared" si="12"/>
        <v>0</v>
      </c>
      <c r="F49" s="6">
        <f>SUM($D$8:D49)</f>
        <v>-3000</v>
      </c>
      <c r="G49" s="6">
        <f t="shared" si="13"/>
        <v>300000</v>
      </c>
      <c r="H49" s="23">
        <f t="shared" si="14"/>
        <v>-0.4</v>
      </c>
      <c r="I49" s="31">
        <f t="shared" si="15"/>
        <v>0.99722666666666671</v>
      </c>
      <c r="J49" s="16">
        <f t="shared" si="16"/>
        <v>4.5775612490356963</v>
      </c>
      <c r="K49" s="24" t="s">
        <v>45</v>
      </c>
      <c r="L49" s="25">
        <f t="shared" si="6"/>
        <v>48122</v>
      </c>
      <c r="M49" s="26">
        <f t="shared" si="9"/>
        <v>1167.5</v>
      </c>
      <c r="N49" s="27">
        <f t="shared" si="7"/>
        <v>-143867.76210739222</v>
      </c>
      <c r="O49" s="27">
        <f t="shared" si="8"/>
        <v>-233.78511342451236</v>
      </c>
    </row>
    <row r="50" spans="1:16" ht="13.2" x14ac:dyDescent="0.25">
      <c r="A50" s="13" t="s">
        <v>46</v>
      </c>
      <c r="B50" s="17">
        <f t="shared" si="10"/>
        <v>47299</v>
      </c>
      <c r="C50" s="5">
        <f>0</f>
        <v>0</v>
      </c>
      <c r="D50" s="6">
        <f t="shared" si="11"/>
        <v>0</v>
      </c>
      <c r="E50" s="6">
        <f t="shared" si="12"/>
        <v>0</v>
      </c>
      <c r="F50" s="6">
        <f>SUM($D$8:D50)</f>
        <v>-3000</v>
      </c>
      <c r="G50" s="6">
        <f t="shared" si="13"/>
        <v>300000</v>
      </c>
      <c r="H50" s="23">
        <f t="shared" si="14"/>
        <v>-0.4</v>
      </c>
      <c r="I50" s="31">
        <f t="shared" si="15"/>
        <v>0.99722666666666671</v>
      </c>
      <c r="J50" s="16">
        <f t="shared" si="16"/>
        <v>4.5775612490356963</v>
      </c>
      <c r="K50" s="24" t="s">
        <v>46</v>
      </c>
      <c r="L50" s="25">
        <f t="shared" si="6"/>
        <v>48153</v>
      </c>
      <c r="M50" s="26">
        <f t="shared" si="9"/>
        <v>1167.5</v>
      </c>
      <c r="N50" s="27">
        <f t="shared" si="7"/>
        <v>-142934.04722081672</v>
      </c>
      <c r="O50" s="27">
        <f t="shared" si="8"/>
        <v>-232.26782673382718</v>
      </c>
    </row>
    <row r="51" spans="1:16" ht="13.2" x14ac:dyDescent="0.25">
      <c r="A51" s="13" t="s">
        <v>47</v>
      </c>
      <c r="B51" s="17">
        <f t="shared" si="10"/>
        <v>47329</v>
      </c>
      <c r="C51" s="5">
        <f>0</f>
        <v>0</v>
      </c>
      <c r="D51" s="6">
        <f t="shared" si="11"/>
        <v>0</v>
      </c>
      <c r="E51" s="6">
        <f t="shared" si="12"/>
        <v>0</v>
      </c>
      <c r="F51" s="6">
        <f>SUM($D$8:D51)</f>
        <v>-3000</v>
      </c>
      <c r="G51" s="6">
        <f t="shared" si="13"/>
        <v>300000</v>
      </c>
      <c r="H51" s="23">
        <f t="shared" si="14"/>
        <v>-0.4</v>
      </c>
      <c r="I51" s="31">
        <f t="shared" si="15"/>
        <v>0.99722666666666671</v>
      </c>
      <c r="J51" s="16">
        <f t="shared" si="16"/>
        <v>4.5775612490356963</v>
      </c>
      <c r="K51" s="24" t="s">
        <v>47</v>
      </c>
      <c r="L51" s="25">
        <f t="shared" si="6"/>
        <v>48183</v>
      </c>
      <c r="M51" s="26">
        <f t="shared" si="9"/>
        <v>1167.5</v>
      </c>
      <c r="N51" s="27">
        <f t="shared" si="7"/>
        <v>-141998.81504755054</v>
      </c>
      <c r="O51" s="27">
        <f t="shared" si="8"/>
        <v>-230.74807445226963</v>
      </c>
    </row>
    <row r="52" spans="1:16" ht="13.2" x14ac:dyDescent="0.25">
      <c r="A52" s="13" t="s">
        <v>48</v>
      </c>
      <c r="B52" s="17">
        <f t="shared" si="10"/>
        <v>47360</v>
      </c>
      <c r="C52" s="5">
        <f>0</f>
        <v>0</v>
      </c>
      <c r="D52" s="6">
        <f t="shared" si="11"/>
        <v>0</v>
      </c>
      <c r="E52" s="6">
        <f t="shared" si="12"/>
        <v>0</v>
      </c>
      <c r="F52" s="6">
        <f>SUM($D$8:D52)</f>
        <v>-3000</v>
      </c>
      <c r="G52" s="6">
        <f t="shared" si="13"/>
        <v>300000</v>
      </c>
      <c r="H52" s="23">
        <f t="shared" si="14"/>
        <v>-0.4</v>
      </c>
      <c r="I52" s="31">
        <f t="shared" si="15"/>
        <v>0.99722666666666671</v>
      </c>
      <c r="J52" s="16">
        <f t="shared" si="16"/>
        <v>4.5775612490356963</v>
      </c>
      <c r="K52" s="24" t="s">
        <v>48</v>
      </c>
      <c r="L52" s="25">
        <f t="shared" si="6"/>
        <v>48214</v>
      </c>
      <c r="M52" s="26">
        <f t="shared" si="9"/>
        <v>1167.5</v>
      </c>
      <c r="N52" s="27">
        <f t="shared" si="7"/>
        <v>-141062.06312200282</v>
      </c>
      <c r="O52" s="27">
        <f t="shared" si="8"/>
        <v>-229.22585257325457</v>
      </c>
    </row>
    <row r="53" spans="1:16" ht="13.2" x14ac:dyDescent="0.25">
      <c r="A53" s="13" t="s">
        <v>49</v>
      </c>
      <c r="B53" s="17">
        <f t="shared" si="10"/>
        <v>47391</v>
      </c>
      <c r="C53" s="5">
        <f>0</f>
        <v>0</v>
      </c>
      <c r="D53" s="6">
        <f t="shared" si="11"/>
        <v>0</v>
      </c>
      <c r="E53" s="6">
        <f t="shared" si="12"/>
        <v>0</v>
      </c>
      <c r="F53" s="6">
        <f>SUM($D$8:D53)</f>
        <v>-3000</v>
      </c>
      <c r="G53" s="6">
        <f t="shared" si="13"/>
        <v>300000</v>
      </c>
      <c r="H53" s="23">
        <f t="shared" si="14"/>
        <v>-0.4</v>
      </c>
      <c r="I53" s="31">
        <f t="shared" si="15"/>
        <v>0.99722666666666671</v>
      </c>
      <c r="J53" s="16">
        <f t="shared" si="16"/>
        <v>4.5775612490356963</v>
      </c>
      <c r="K53" s="24" t="s">
        <v>49</v>
      </c>
      <c r="L53" s="25">
        <f t="shared" si="6"/>
        <v>48245</v>
      </c>
      <c r="M53" s="26">
        <f t="shared" si="9"/>
        <v>1167.5</v>
      </c>
      <c r="N53" s="27">
        <f t="shared" si="7"/>
        <v>-140123.78897457608</v>
      </c>
      <c r="O53" s="27">
        <f t="shared" si="8"/>
        <v>-227.70115708368613</v>
      </c>
    </row>
    <row r="54" spans="1:16" ht="13.2" x14ac:dyDescent="0.25">
      <c r="A54" s="13" t="s">
        <v>50</v>
      </c>
      <c r="B54" s="17">
        <f t="shared" si="10"/>
        <v>47421</v>
      </c>
      <c r="C54" s="5">
        <f>0</f>
        <v>0</v>
      </c>
      <c r="D54" s="6">
        <f t="shared" si="11"/>
        <v>0</v>
      </c>
      <c r="E54" s="6">
        <f t="shared" si="12"/>
        <v>0</v>
      </c>
      <c r="F54" s="6">
        <f>SUM($D$8:D54)</f>
        <v>-3000</v>
      </c>
      <c r="G54" s="6">
        <f t="shared" si="13"/>
        <v>300000</v>
      </c>
      <c r="H54" s="23">
        <f t="shared" si="14"/>
        <v>-0.4</v>
      </c>
      <c r="I54" s="31">
        <f t="shared" si="15"/>
        <v>0.99722666666666671</v>
      </c>
      <c r="J54" s="16">
        <f t="shared" si="16"/>
        <v>4.5775612490356963</v>
      </c>
      <c r="K54" s="24" t="s">
        <v>50</v>
      </c>
      <c r="L54" s="25">
        <f t="shared" si="6"/>
        <v>48274</v>
      </c>
      <c r="M54" s="26">
        <f t="shared" si="9"/>
        <v>1167.5</v>
      </c>
      <c r="N54" s="27">
        <f t="shared" si="7"/>
        <v>-139183.99013165975</v>
      </c>
      <c r="O54" s="27">
        <f t="shared" si="8"/>
        <v>-226.17398396394708</v>
      </c>
    </row>
    <row r="55" spans="1:16" ht="13.2" x14ac:dyDescent="0.25">
      <c r="A55" s="13" t="s">
        <v>51</v>
      </c>
      <c r="B55" s="17">
        <f t="shared" si="10"/>
        <v>47452</v>
      </c>
      <c r="C55" s="5">
        <f>0</f>
        <v>0</v>
      </c>
      <c r="D55" s="6">
        <f t="shared" si="11"/>
        <v>0</v>
      </c>
      <c r="E55" s="6">
        <f t="shared" si="12"/>
        <v>0</v>
      </c>
      <c r="F55" s="6">
        <f>SUM($D$8:D55)</f>
        <v>-3000</v>
      </c>
      <c r="G55" s="6">
        <f t="shared" si="13"/>
        <v>300000</v>
      </c>
      <c r="H55" s="23">
        <f t="shared" si="14"/>
        <v>-0.4</v>
      </c>
      <c r="I55" s="31">
        <f t="shared" si="15"/>
        <v>0.99722666666666671</v>
      </c>
      <c r="J55" s="16">
        <f t="shared" si="16"/>
        <v>4.5775612490356963</v>
      </c>
      <c r="K55" s="24" t="s">
        <v>51</v>
      </c>
      <c r="L55" s="25">
        <f t="shared" si="6"/>
        <v>48305</v>
      </c>
      <c r="M55" s="26">
        <f t="shared" si="9"/>
        <v>1167.5</v>
      </c>
      <c r="N55" s="27">
        <f t="shared" si="7"/>
        <v>-138242.66411562369</v>
      </c>
      <c r="O55" s="27">
        <f t="shared" si="8"/>
        <v>-224.6443291878885</v>
      </c>
    </row>
    <row r="56" spans="1:16" ht="13.2" x14ac:dyDescent="0.25">
      <c r="A56" s="13" t="s">
        <v>52</v>
      </c>
      <c r="B56" s="17">
        <f t="shared" si="10"/>
        <v>47482</v>
      </c>
      <c r="C56" s="5">
        <f>0</f>
        <v>0</v>
      </c>
      <c r="D56" s="6">
        <f t="shared" si="11"/>
        <v>0</v>
      </c>
      <c r="E56" s="6">
        <f t="shared" si="12"/>
        <v>0</v>
      </c>
      <c r="F56" s="6">
        <f>SUM($D$8:D56)</f>
        <v>-3000</v>
      </c>
      <c r="G56" s="6">
        <f t="shared" si="13"/>
        <v>300000</v>
      </c>
      <c r="H56" s="23">
        <f t="shared" si="14"/>
        <v>-0.4</v>
      </c>
      <c r="I56" s="31">
        <f t="shared" si="15"/>
        <v>0.99722666666666671</v>
      </c>
      <c r="J56" s="16">
        <f t="shared" si="16"/>
        <v>4.5775612490356963</v>
      </c>
      <c r="K56" s="24" t="s">
        <v>52</v>
      </c>
      <c r="L56" s="25">
        <f t="shared" si="6"/>
        <v>48335</v>
      </c>
      <c r="M56" s="26">
        <f t="shared" si="9"/>
        <v>1167.5</v>
      </c>
      <c r="N56" s="27">
        <f t="shared" si="7"/>
        <v>-137299.80844481158</v>
      </c>
      <c r="O56" s="27">
        <f t="shared" si="8"/>
        <v>-223.11218872281881</v>
      </c>
    </row>
    <row r="57" spans="1:16" ht="13.2" x14ac:dyDescent="0.25">
      <c r="A57" s="13" t="s">
        <v>53</v>
      </c>
      <c r="B57" s="17">
        <f t="shared" si="10"/>
        <v>47513</v>
      </c>
      <c r="C57" s="5">
        <f>0</f>
        <v>0</v>
      </c>
      <c r="D57" s="6">
        <f t="shared" si="11"/>
        <v>0</v>
      </c>
      <c r="E57" s="6">
        <f t="shared" si="12"/>
        <v>0</v>
      </c>
      <c r="F57" s="6">
        <f>SUM($D$8:D57)</f>
        <v>-3000</v>
      </c>
      <c r="G57" s="6">
        <f t="shared" si="13"/>
        <v>300000</v>
      </c>
      <c r="H57" s="23">
        <f t="shared" si="14"/>
        <v>-0.4</v>
      </c>
      <c r="I57" s="31">
        <f t="shared" si="15"/>
        <v>0.99722666666666671</v>
      </c>
      <c r="J57" s="16">
        <f t="shared" si="16"/>
        <v>4.5775612490356963</v>
      </c>
      <c r="K57" s="24" t="s">
        <v>53</v>
      </c>
      <c r="L57" s="25">
        <f t="shared" si="6"/>
        <v>48366</v>
      </c>
      <c r="M57" s="26">
        <f t="shared" si="9"/>
        <v>1167.5</v>
      </c>
      <c r="N57" s="27">
        <f t="shared" si="7"/>
        <v>-136355.42063353441</v>
      </c>
      <c r="O57" s="27">
        <f t="shared" si="8"/>
        <v>-221.57755852949342</v>
      </c>
    </row>
    <row r="58" spans="1:16" ht="13.2" x14ac:dyDescent="0.25">
      <c r="A58" s="13" t="s">
        <v>54</v>
      </c>
      <c r="B58" s="17">
        <f t="shared" si="10"/>
        <v>47542</v>
      </c>
      <c r="C58" s="5">
        <f>0</f>
        <v>0</v>
      </c>
      <c r="D58" s="6">
        <f t="shared" si="11"/>
        <v>0</v>
      </c>
      <c r="E58" s="6">
        <f t="shared" si="12"/>
        <v>0</v>
      </c>
      <c r="F58" s="6">
        <f>SUM($D$8:D58)</f>
        <v>-3000</v>
      </c>
      <c r="G58" s="6">
        <f t="shared" si="13"/>
        <v>300000</v>
      </c>
      <c r="H58" s="23">
        <f t="shared" si="14"/>
        <v>-0.4</v>
      </c>
      <c r="I58" s="31">
        <f t="shared" si="15"/>
        <v>0.99722666666666671</v>
      </c>
      <c r="J58" s="16">
        <f t="shared" si="16"/>
        <v>4.5775612490356963</v>
      </c>
      <c r="K58" s="24" t="s">
        <v>54</v>
      </c>
      <c r="L58" s="25">
        <f t="shared" si="6"/>
        <v>48396</v>
      </c>
      <c r="M58" s="26">
        <f t="shared" si="9"/>
        <v>1167.5</v>
      </c>
      <c r="N58" s="27">
        <f t="shared" si="7"/>
        <v>-135409.49819206391</v>
      </c>
      <c r="O58" s="27">
        <f t="shared" si="8"/>
        <v>-220.04043456210385</v>
      </c>
      <c r="P58" s="1"/>
    </row>
    <row r="59" spans="1:16" ht="13.2" x14ac:dyDescent="0.25">
      <c r="A59" s="13" t="s">
        <v>55</v>
      </c>
      <c r="B59" s="17">
        <f t="shared" si="10"/>
        <v>47572</v>
      </c>
      <c r="C59" s="5">
        <f>0</f>
        <v>0</v>
      </c>
      <c r="D59" s="6">
        <f t="shared" si="11"/>
        <v>0</v>
      </c>
      <c r="E59" s="6">
        <f t="shared" si="12"/>
        <v>0</v>
      </c>
      <c r="F59" s="6">
        <f>SUM($D$8:D59)</f>
        <v>-3000</v>
      </c>
      <c r="G59" s="6">
        <f t="shared" si="13"/>
        <v>300000</v>
      </c>
      <c r="H59" s="23">
        <f t="shared" si="14"/>
        <v>-0.4</v>
      </c>
      <c r="I59" s="31">
        <f t="shared" si="15"/>
        <v>0.99722666666666671</v>
      </c>
      <c r="J59" s="16">
        <f t="shared" si="16"/>
        <v>4.5775612490356963</v>
      </c>
      <c r="K59" s="24" t="s">
        <v>55</v>
      </c>
      <c r="L59" s="25">
        <f t="shared" si="6"/>
        <v>48427</v>
      </c>
      <c r="M59" s="26">
        <f t="shared" si="9"/>
        <v>1167.5</v>
      </c>
      <c r="N59" s="27">
        <f t="shared" si="7"/>
        <v>-134462.03862662602</v>
      </c>
      <c r="O59" s="27">
        <f t="shared" si="8"/>
        <v>-218.50081276826725</v>
      </c>
      <c r="P59" s="1"/>
    </row>
    <row r="60" spans="1:16" ht="13.2" x14ac:dyDescent="0.25">
      <c r="A60" s="13" t="s">
        <v>56</v>
      </c>
      <c r="B60" s="17">
        <f t="shared" si="10"/>
        <v>47603</v>
      </c>
      <c r="C60" s="5">
        <f>0</f>
        <v>0</v>
      </c>
      <c r="D60" s="6">
        <f t="shared" si="11"/>
        <v>0</v>
      </c>
      <c r="E60" s="6">
        <f t="shared" si="12"/>
        <v>0</v>
      </c>
      <c r="F60" s="6">
        <f>SUM($D$8:D60)</f>
        <v>-3000</v>
      </c>
      <c r="G60" s="6">
        <f t="shared" si="13"/>
        <v>300000</v>
      </c>
      <c r="H60" s="23">
        <f t="shared" si="14"/>
        <v>-0.4</v>
      </c>
      <c r="I60" s="31">
        <f t="shared" si="15"/>
        <v>0.99722666666666671</v>
      </c>
      <c r="J60" s="16">
        <f t="shared" si="16"/>
        <v>4.5775612490356963</v>
      </c>
      <c r="K60" s="24" t="s">
        <v>56</v>
      </c>
      <c r="L60" s="25">
        <f t="shared" si="6"/>
        <v>48458</v>
      </c>
      <c r="M60" s="26">
        <f t="shared" si="9"/>
        <v>1167.5</v>
      </c>
      <c r="N60" s="27">
        <f t="shared" si="7"/>
        <v>-133513.03943939428</v>
      </c>
      <c r="O60" s="27">
        <f t="shared" si="8"/>
        <v>-216.95868908901571</v>
      </c>
      <c r="P60" s="1"/>
    </row>
    <row r="61" spans="1:16" ht="13.2" x14ac:dyDescent="0.25">
      <c r="A61" s="13" t="s">
        <v>57</v>
      </c>
      <c r="B61" s="17">
        <f t="shared" si="10"/>
        <v>47633</v>
      </c>
      <c r="C61" s="5">
        <f>0</f>
        <v>0</v>
      </c>
      <c r="D61" s="6">
        <f t="shared" si="11"/>
        <v>0</v>
      </c>
      <c r="E61" s="6">
        <f t="shared" si="12"/>
        <v>0</v>
      </c>
      <c r="F61" s="6">
        <f>SUM($D$8:D61)</f>
        <v>-3000</v>
      </c>
      <c r="G61" s="6">
        <f t="shared" si="13"/>
        <v>300000</v>
      </c>
      <c r="H61" s="23">
        <f t="shared" si="14"/>
        <v>-0.4</v>
      </c>
      <c r="I61" s="31">
        <f t="shared" si="15"/>
        <v>0.99722666666666671</v>
      </c>
      <c r="J61" s="16">
        <f t="shared" si="16"/>
        <v>4.5775612490356963</v>
      </c>
      <c r="K61" s="24" t="s">
        <v>57</v>
      </c>
      <c r="L61" s="25">
        <f t="shared" si="6"/>
        <v>48488</v>
      </c>
      <c r="M61" s="26">
        <f t="shared" si="9"/>
        <v>1167.5</v>
      </c>
      <c r="N61" s="27">
        <f t="shared" si="7"/>
        <v>-132562.4981284833</v>
      </c>
      <c r="O61" s="27">
        <f t="shared" si="8"/>
        <v>-215.41405945878537</v>
      </c>
      <c r="P61" s="1"/>
    </row>
    <row r="62" spans="1:16" ht="13.2" x14ac:dyDescent="0.25">
      <c r="A62" s="13" t="s">
        <v>58</v>
      </c>
      <c r="B62" s="17">
        <f t="shared" si="10"/>
        <v>47664</v>
      </c>
      <c r="C62" s="5">
        <f>0</f>
        <v>0</v>
      </c>
      <c r="D62" s="6">
        <f t="shared" si="11"/>
        <v>0</v>
      </c>
      <c r="E62" s="6">
        <f t="shared" si="12"/>
        <v>0</v>
      </c>
      <c r="F62" s="6">
        <f>SUM($D$8:D62)</f>
        <v>-3000</v>
      </c>
      <c r="G62" s="6">
        <f t="shared" si="13"/>
        <v>300000</v>
      </c>
      <c r="H62" s="23">
        <f t="shared" si="14"/>
        <v>-0.4</v>
      </c>
      <c r="I62" s="31">
        <f t="shared" si="15"/>
        <v>0.99722666666666671</v>
      </c>
      <c r="J62" s="16">
        <f t="shared" si="16"/>
        <v>4.5775612490356963</v>
      </c>
      <c r="K62" s="24" t="s">
        <v>58</v>
      </c>
      <c r="L62" s="25">
        <f t="shared" si="6"/>
        <v>48519</v>
      </c>
      <c r="M62" s="26">
        <f t="shared" si="9"/>
        <v>1167.5</v>
      </c>
      <c r="N62" s="27">
        <f t="shared" si="7"/>
        <v>-131610.4121879421</v>
      </c>
      <c r="O62" s="27">
        <f t="shared" si="8"/>
        <v>-213.86691980540593</v>
      </c>
      <c r="P62" s="1"/>
    </row>
    <row r="63" spans="1:16" ht="13.2" x14ac:dyDescent="0.25">
      <c r="A63" s="13" t="s">
        <v>59</v>
      </c>
      <c r="B63" s="17">
        <f t="shared" si="10"/>
        <v>47694</v>
      </c>
      <c r="C63" s="5">
        <f>0</f>
        <v>0</v>
      </c>
      <c r="D63" s="6">
        <f t="shared" si="11"/>
        <v>0</v>
      </c>
      <c r="E63" s="6">
        <f t="shared" si="12"/>
        <v>0</v>
      </c>
      <c r="F63" s="6">
        <f>SUM($D$8:D63)</f>
        <v>-3000</v>
      </c>
      <c r="G63" s="6">
        <f t="shared" si="13"/>
        <v>300000</v>
      </c>
      <c r="H63" s="23">
        <f t="shared" si="14"/>
        <v>-0.4</v>
      </c>
      <c r="I63" s="31">
        <f t="shared" si="15"/>
        <v>0.99722666666666671</v>
      </c>
      <c r="J63" s="16">
        <f t="shared" si="16"/>
        <v>4.5775612490356963</v>
      </c>
      <c r="K63" s="24" t="s">
        <v>59</v>
      </c>
      <c r="L63" s="25">
        <f t="shared" si="6"/>
        <v>48549</v>
      </c>
      <c r="M63" s="26">
        <f t="shared" si="9"/>
        <v>1167.5</v>
      </c>
      <c r="N63" s="27">
        <f t="shared" si="7"/>
        <v>-130656.77910774751</v>
      </c>
      <c r="O63" s="27">
        <f t="shared" si="8"/>
        <v>-212.31726605008973</v>
      </c>
      <c r="P63" s="1"/>
    </row>
    <row r="64" spans="1:16" ht="13.2" x14ac:dyDescent="0.25">
      <c r="A64" s="13" t="s">
        <v>60</v>
      </c>
      <c r="B64" s="17">
        <f t="shared" si="10"/>
        <v>47725</v>
      </c>
      <c r="C64" s="5">
        <f>0</f>
        <v>0</v>
      </c>
      <c r="D64" s="6">
        <f t="shared" si="11"/>
        <v>0</v>
      </c>
      <c r="E64" s="6">
        <f t="shared" si="12"/>
        <v>0</v>
      </c>
      <c r="F64" s="6">
        <f>SUM($D$8:D64)</f>
        <v>-3000</v>
      </c>
      <c r="G64" s="6">
        <f t="shared" si="13"/>
        <v>300000</v>
      </c>
      <c r="H64" s="23">
        <f t="shared" si="14"/>
        <v>-0.4</v>
      </c>
      <c r="I64" s="31">
        <f t="shared" si="15"/>
        <v>0.99722666666666671</v>
      </c>
      <c r="J64" s="16">
        <f t="shared" si="16"/>
        <v>4.5775612490356963</v>
      </c>
      <c r="K64" s="24" t="s">
        <v>60</v>
      </c>
      <c r="L64" s="25">
        <f t="shared" si="6"/>
        <v>48580</v>
      </c>
      <c r="M64" s="26">
        <f t="shared" si="9"/>
        <v>1167.5</v>
      </c>
      <c r="N64" s="27">
        <f t="shared" si="7"/>
        <v>-129701.5963737976</v>
      </c>
      <c r="O64" s="27">
        <f t="shared" si="8"/>
        <v>-210.76509410742108</v>
      </c>
      <c r="P64" s="1"/>
    </row>
    <row r="65" spans="1:16" ht="13.2" x14ac:dyDescent="0.25">
      <c r="A65" s="13" t="s">
        <v>61</v>
      </c>
      <c r="B65" s="17">
        <f t="shared" si="10"/>
        <v>47756</v>
      </c>
      <c r="C65" s="5">
        <f>0</f>
        <v>0</v>
      </c>
      <c r="D65" s="6">
        <f t="shared" si="11"/>
        <v>0</v>
      </c>
      <c r="E65" s="6">
        <f t="shared" si="12"/>
        <v>0</v>
      </c>
      <c r="F65" s="6">
        <f>SUM($D$8:D65)</f>
        <v>-3000</v>
      </c>
      <c r="G65" s="6">
        <f t="shared" si="13"/>
        <v>300000</v>
      </c>
      <c r="H65" s="23">
        <f t="shared" si="14"/>
        <v>-0.4</v>
      </c>
      <c r="I65" s="31">
        <f t="shared" si="15"/>
        <v>0.99722666666666671</v>
      </c>
      <c r="J65" s="16">
        <f t="shared" si="16"/>
        <v>4.5775612490356963</v>
      </c>
      <c r="K65" s="24" t="s">
        <v>61</v>
      </c>
      <c r="L65" s="25">
        <f t="shared" si="6"/>
        <v>48611</v>
      </c>
      <c r="M65" s="26">
        <f t="shared" si="9"/>
        <v>1167.5</v>
      </c>
      <c r="N65" s="27">
        <f t="shared" si="7"/>
        <v>-128744.86146790502</v>
      </c>
      <c r="O65" s="27">
        <f t="shared" si="8"/>
        <v>-209.21039988534565</v>
      </c>
      <c r="P65" s="1"/>
    </row>
    <row r="66" spans="1:16" ht="13.2" x14ac:dyDescent="0.25">
      <c r="A66" s="13" t="s">
        <v>62</v>
      </c>
      <c r="B66" s="17">
        <f t="shared" si="10"/>
        <v>47786</v>
      </c>
      <c r="C66" s="5">
        <f>0</f>
        <v>0</v>
      </c>
      <c r="D66" s="6">
        <f t="shared" si="11"/>
        <v>0</v>
      </c>
      <c r="E66" s="6">
        <f t="shared" si="12"/>
        <v>0</v>
      </c>
      <c r="F66" s="6">
        <f>SUM($D$8:D66)</f>
        <v>-3000</v>
      </c>
      <c r="G66" s="6">
        <f t="shared" si="13"/>
        <v>300000</v>
      </c>
      <c r="H66" s="23">
        <f t="shared" si="14"/>
        <v>-0.4</v>
      </c>
      <c r="I66" s="31">
        <f t="shared" si="15"/>
        <v>0.99722666666666671</v>
      </c>
      <c r="J66" s="16">
        <f t="shared" si="16"/>
        <v>4.5775612490356963</v>
      </c>
      <c r="K66" s="24" t="s">
        <v>62</v>
      </c>
      <c r="L66" s="25">
        <f t="shared" si="6"/>
        <v>48639</v>
      </c>
      <c r="M66" s="26">
        <f t="shared" si="9"/>
        <v>1167.5</v>
      </c>
      <c r="N66" s="27">
        <f t="shared" si="7"/>
        <v>-127786.57186779036</v>
      </c>
      <c r="O66" s="27">
        <f t="shared" si="8"/>
        <v>-207.65317928515935</v>
      </c>
      <c r="P66" s="1"/>
    </row>
    <row r="67" spans="1:16" ht="13.2" x14ac:dyDescent="0.25">
      <c r="A67" s="13" t="s">
        <v>63</v>
      </c>
      <c r="B67" s="17">
        <f t="shared" si="10"/>
        <v>47817</v>
      </c>
      <c r="C67" s="5">
        <f>0</f>
        <v>0</v>
      </c>
      <c r="D67" s="6">
        <f t="shared" si="11"/>
        <v>0</v>
      </c>
      <c r="E67" s="6">
        <f t="shared" si="12"/>
        <v>0</v>
      </c>
      <c r="F67" s="6">
        <f>SUM($D$8:D67)</f>
        <v>-3000</v>
      </c>
      <c r="G67" s="6">
        <f t="shared" si="13"/>
        <v>300000</v>
      </c>
      <c r="H67" s="23">
        <f t="shared" si="14"/>
        <v>-0.4</v>
      </c>
      <c r="I67" s="31">
        <f t="shared" si="15"/>
        <v>0.99722666666666671</v>
      </c>
      <c r="J67" s="16">
        <f t="shared" si="16"/>
        <v>4.5775612490356963</v>
      </c>
      <c r="K67" s="24" t="s">
        <v>63</v>
      </c>
      <c r="L67" s="25">
        <f t="shared" si="6"/>
        <v>48670</v>
      </c>
      <c r="M67" s="26">
        <f t="shared" si="9"/>
        <v>1167.5</v>
      </c>
      <c r="N67" s="27">
        <f t="shared" si="7"/>
        <v>-126826.72504707552</v>
      </c>
      <c r="O67" s="27">
        <f t="shared" si="8"/>
        <v>-206.09342820149774</v>
      </c>
      <c r="P67" s="1"/>
    </row>
    <row r="68" spans="1:16" ht="13.2" x14ac:dyDescent="0.25">
      <c r="A68" s="13" t="s">
        <v>64</v>
      </c>
      <c r="B68" s="17">
        <f t="shared" si="10"/>
        <v>47847</v>
      </c>
      <c r="C68" s="5">
        <f>0</f>
        <v>0</v>
      </c>
      <c r="D68" s="6">
        <f t="shared" si="11"/>
        <v>0</v>
      </c>
      <c r="E68" s="6">
        <f t="shared" si="12"/>
        <v>0</v>
      </c>
      <c r="F68" s="6">
        <f>SUM($D$8:D68)</f>
        <v>-3000</v>
      </c>
      <c r="G68" s="6">
        <f t="shared" si="13"/>
        <v>300000</v>
      </c>
      <c r="H68" s="23">
        <f t="shared" si="14"/>
        <v>-0.4</v>
      </c>
      <c r="I68" s="31">
        <f t="shared" si="15"/>
        <v>0.99722666666666671</v>
      </c>
      <c r="J68" s="16">
        <f t="shared" si="16"/>
        <v>4.5775612490356963</v>
      </c>
      <c r="K68" s="24" t="s">
        <v>64</v>
      </c>
      <c r="L68" s="25">
        <f t="shared" si="6"/>
        <v>48700</v>
      </c>
      <c r="M68" s="26">
        <f t="shared" si="9"/>
        <v>1167.5</v>
      </c>
      <c r="N68" s="27">
        <f t="shared" si="7"/>
        <v>-125865.31847527702</v>
      </c>
      <c r="O68" s="27">
        <f t="shared" si="8"/>
        <v>-204.53114252232515</v>
      </c>
      <c r="P68" s="1"/>
    </row>
    <row r="69" spans="1:16" ht="13.2" x14ac:dyDescent="0.25">
      <c r="A69" s="13" t="s">
        <v>65</v>
      </c>
      <c r="B69" s="17">
        <f t="shared" si="10"/>
        <v>47878</v>
      </c>
      <c r="C69" s="5">
        <v>20000</v>
      </c>
      <c r="D69" s="6">
        <f t="shared" si="11"/>
        <v>20000</v>
      </c>
      <c r="E69" s="6">
        <f t="shared" si="12"/>
        <v>0</v>
      </c>
      <c r="F69" s="6">
        <f>SUM($D$8:D69)</f>
        <v>17000</v>
      </c>
      <c r="G69" s="6">
        <f t="shared" si="13"/>
        <v>280000</v>
      </c>
      <c r="H69" s="23">
        <f t="shared" si="14"/>
        <v>-0.33333333333333337</v>
      </c>
      <c r="I69" s="31">
        <f t="shared" si="15"/>
        <v>0.99768888888888885</v>
      </c>
      <c r="J69" s="16">
        <f t="shared" si="16"/>
        <v>5.0219164422932012</v>
      </c>
      <c r="K69" s="24" t="s">
        <v>65</v>
      </c>
      <c r="L69" s="25">
        <f t="shared" si="6"/>
        <v>48731</v>
      </c>
      <c r="M69" s="26">
        <f t="shared" si="9"/>
        <v>1167.5</v>
      </c>
      <c r="N69" s="27">
        <f t="shared" si="7"/>
        <v>-124902.34961779934</v>
      </c>
      <c r="O69" s="27">
        <f t="shared" si="8"/>
        <v>-202.96631812892392</v>
      </c>
      <c r="P69" s="1"/>
    </row>
    <row r="70" spans="1:16" ht="13.2" x14ac:dyDescent="0.25">
      <c r="A70" s="13" t="s">
        <v>66</v>
      </c>
      <c r="B70" s="17">
        <f t="shared" si="10"/>
        <v>47907</v>
      </c>
      <c r="C70" s="5">
        <v>1000</v>
      </c>
      <c r="D70" s="6">
        <f t="shared" si="11"/>
        <v>21000</v>
      </c>
      <c r="E70" s="6">
        <f t="shared" si="12"/>
        <v>0.16722222222222222</v>
      </c>
      <c r="F70" s="6">
        <f>SUM($D$8:D70)</f>
        <v>38000</v>
      </c>
      <c r="G70" s="6">
        <f t="shared" si="13"/>
        <v>279000</v>
      </c>
      <c r="H70" s="23">
        <f t="shared" si="14"/>
        <v>-0.33</v>
      </c>
      <c r="I70" s="31">
        <f t="shared" si="15"/>
        <v>0.99771200000000004</v>
      </c>
      <c r="J70" s="16">
        <f t="shared" si="16"/>
        <v>5.1633104331073092</v>
      </c>
      <c r="K70" s="24" t="s">
        <v>66</v>
      </c>
      <c r="L70" s="25">
        <f t="shared" si="6"/>
        <v>48761</v>
      </c>
      <c r="M70" s="26">
        <f t="shared" si="9"/>
        <v>1167.5</v>
      </c>
      <c r="N70" s="27">
        <f t="shared" si="7"/>
        <v>-123937.81593592826</v>
      </c>
      <c r="O70" s="27">
        <f t="shared" si="8"/>
        <v>-201.39895089588342</v>
      </c>
      <c r="P70" s="1"/>
    </row>
    <row r="71" spans="1:16" ht="13.2" x14ac:dyDescent="0.25">
      <c r="A71" s="13" t="s">
        <v>67</v>
      </c>
      <c r="B71" s="17">
        <f t="shared" si="10"/>
        <v>47937</v>
      </c>
      <c r="C71" s="5">
        <v>1000</v>
      </c>
      <c r="D71" s="6">
        <f t="shared" si="11"/>
        <v>22000</v>
      </c>
      <c r="E71" s="6">
        <f t="shared" si="12"/>
        <v>0.34222222222222221</v>
      </c>
      <c r="F71" s="6">
        <f>SUM($D$8:D71)</f>
        <v>60000</v>
      </c>
      <c r="G71" s="6">
        <f t="shared" si="13"/>
        <v>278000</v>
      </c>
      <c r="H71" s="23">
        <f t="shared" si="14"/>
        <v>-0.32666666666666666</v>
      </c>
      <c r="I71" s="31">
        <f t="shared" si="15"/>
        <v>0.99773511111111113</v>
      </c>
      <c r="J71" s="16">
        <f t="shared" si="16"/>
        <v>5.3124600298035087</v>
      </c>
      <c r="K71" s="24" t="s">
        <v>67</v>
      </c>
      <c r="L71" s="25">
        <f t="shared" si="6"/>
        <v>48792</v>
      </c>
      <c r="M71" s="26">
        <f t="shared" si="9"/>
        <v>1167.5</v>
      </c>
      <c r="N71" s="27">
        <f t="shared" si="7"/>
        <v>-122971.71488682413</v>
      </c>
      <c r="O71" s="27">
        <f t="shared" si="8"/>
        <v>-199.82903669108921</v>
      </c>
      <c r="P71" s="1"/>
    </row>
    <row r="72" spans="1:16" ht="13.2" x14ac:dyDescent="0.25">
      <c r="A72" s="13" t="s">
        <v>68</v>
      </c>
      <c r="B72" s="17">
        <f t="shared" si="10"/>
        <v>47968</v>
      </c>
      <c r="C72" s="5">
        <v>1000</v>
      </c>
      <c r="D72" s="6">
        <f t="shared" si="11"/>
        <v>23000</v>
      </c>
      <c r="E72" s="6">
        <f t="shared" si="12"/>
        <v>0.52555555555555555</v>
      </c>
      <c r="F72" s="6">
        <f>SUM($D$8:D72)</f>
        <v>83000</v>
      </c>
      <c r="G72" s="6">
        <f t="shared" si="13"/>
        <v>277000</v>
      </c>
      <c r="H72" s="23">
        <f t="shared" si="14"/>
        <v>-0.32333333333333336</v>
      </c>
      <c r="I72" s="31">
        <f t="shared" si="15"/>
        <v>0.99775822222222221</v>
      </c>
      <c r="J72" s="16">
        <f t="shared" si="16"/>
        <v>5.4695148648099492</v>
      </c>
      <c r="K72" s="24" t="s">
        <v>68</v>
      </c>
      <c r="L72" s="25">
        <f t="shared" si="6"/>
        <v>48823</v>
      </c>
      <c r="M72" s="26">
        <f t="shared" si="9"/>
        <v>1167.5</v>
      </c>
      <c r="N72" s="27">
        <f t="shared" si="7"/>
        <v>-122004.04392351523</v>
      </c>
      <c r="O72" s="27">
        <f t="shared" si="8"/>
        <v>-198.25657137571224</v>
      </c>
      <c r="P72" s="1"/>
    </row>
    <row r="73" spans="1:16" ht="13.2" x14ac:dyDescent="0.25">
      <c r="A73" s="13" t="s">
        <v>69</v>
      </c>
      <c r="B73" s="17">
        <f t="shared" si="10"/>
        <v>47998</v>
      </c>
      <c r="C73" s="5">
        <v>1000</v>
      </c>
      <c r="D73" s="6">
        <f t="shared" si="11"/>
        <v>24000</v>
      </c>
      <c r="E73" s="6">
        <f t="shared" si="12"/>
        <v>0.71722222222222221</v>
      </c>
      <c r="F73" s="6">
        <f>SUM($D$8:D73)</f>
        <v>107000</v>
      </c>
      <c r="G73" s="6">
        <f t="shared" si="13"/>
        <v>276000</v>
      </c>
      <c r="H73" s="23">
        <f t="shared" si="14"/>
        <v>-0.32</v>
      </c>
      <c r="I73" s="31">
        <f t="shared" si="15"/>
        <v>0.9977813333333333</v>
      </c>
      <c r="J73" s="16">
        <f t="shared" si="16"/>
        <v>5.634627245041429</v>
      </c>
      <c r="K73" s="24" t="s">
        <v>69</v>
      </c>
      <c r="L73" s="25">
        <f t="shared" si="6"/>
        <v>48853</v>
      </c>
      <c r="M73" s="26">
        <f t="shared" si="9"/>
        <v>1167.5</v>
      </c>
      <c r="N73" s="27">
        <f t="shared" si="7"/>
        <v>-121034.80049489094</v>
      </c>
      <c r="O73" s="27">
        <f t="shared" si="8"/>
        <v>-196.68155080419777</v>
      </c>
      <c r="P73" s="1"/>
    </row>
    <row r="74" spans="1:16" ht="13.2" x14ac:dyDescent="0.25">
      <c r="A74" s="13" t="s">
        <v>70</v>
      </c>
      <c r="B74" s="17">
        <f t="shared" si="10"/>
        <v>48029</v>
      </c>
      <c r="C74" s="5">
        <v>1000</v>
      </c>
      <c r="D74" s="6">
        <f t="shared" si="11"/>
        <v>25000</v>
      </c>
      <c r="E74" s="6">
        <f t="shared" si="12"/>
        <v>0.91722222222222216</v>
      </c>
      <c r="F74" s="6">
        <f>SUM($D$8:D74)</f>
        <v>132000</v>
      </c>
      <c r="G74" s="6">
        <f t="shared" si="13"/>
        <v>275000</v>
      </c>
      <c r="H74" s="23">
        <f t="shared" si="14"/>
        <v>-0.31666666666666671</v>
      </c>
      <c r="I74" s="31">
        <f t="shared" si="15"/>
        <v>0.99780444444444449</v>
      </c>
      <c r="J74" s="16">
        <f t="shared" si="16"/>
        <v>5.8079522028256729</v>
      </c>
      <c r="K74" s="24" t="s">
        <v>70</v>
      </c>
      <c r="L74" s="25">
        <f t="shared" ref="L74:L137" si="17">DATE(YEAR(L73),MONTH(L73)+1,1)</f>
        <v>48884</v>
      </c>
      <c r="M74" s="26">
        <f t="shared" si="9"/>
        <v>1167.5</v>
      </c>
      <c r="N74" s="27">
        <f t="shared" ref="N74:N137" si="18">M74+N73+O73</f>
        <v>-120063.98204569513</v>
      </c>
      <c r="O74" s="27">
        <f t="shared" ref="O74:O137" si="19">N74*$M$6/12</f>
        <v>-195.10397082425459</v>
      </c>
      <c r="P74" s="1"/>
    </row>
    <row r="75" spans="1:16" ht="13.2" x14ac:dyDescent="0.25">
      <c r="A75" s="13" t="s">
        <v>71</v>
      </c>
      <c r="B75" s="17">
        <f t="shared" si="10"/>
        <v>48059</v>
      </c>
      <c r="C75" s="5">
        <v>1000</v>
      </c>
      <c r="D75" s="6">
        <f t="shared" si="11"/>
        <v>26000</v>
      </c>
      <c r="E75" s="6">
        <f t="shared" si="12"/>
        <v>1.1255555555555554</v>
      </c>
      <c r="F75" s="6">
        <f>SUM($D$8:D75)</f>
        <v>158000</v>
      </c>
      <c r="G75" s="6">
        <f t="shared" si="13"/>
        <v>274000</v>
      </c>
      <c r="H75" s="23">
        <f t="shared" si="14"/>
        <v>-0.31333333333333335</v>
      </c>
      <c r="I75" s="31">
        <f t="shared" si="15"/>
        <v>0.99782755555555558</v>
      </c>
      <c r="J75" s="16">
        <f t="shared" si="16"/>
        <v>5.9896475479185289</v>
      </c>
      <c r="K75" s="24" t="s">
        <v>71</v>
      </c>
      <c r="L75" s="25">
        <f t="shared" si="17"/>
        <v>48914</v>
      </c>
      <c r="M75" s="26">
        <f t="shared" ref="M75:M138" si="20">MIN($M$5,-N74-O74)</f>
        <v>1167.5</v>
      </c>
      <c r="N75" s="27">
        <f t="shared" si="18"/>
        <v>-119091.58601651939</v>
      </c>
      <c r="O75" s="27">
        <f t="shared" si="19"/>
        <v>-193.523827276844</v>
      </c>
      <c r="P75" s="1"/>
    </row>
    <row r="76" spans="1:16" ht="13.2" x14ac:dyDescent="0.25">
      <c r="A76" s="13" t="s">
        <v>72</v>
      </c>
      <c r="B76" s="17">
        <f t="shared" si="10"/>
        <v>48090</v>
      </c>
      <c r="C76" s="5">
        <v>1000</v>
      </c>
      <c r="D76" s="6">
        <f t="shared" si="11"/>
        <v>27000</v>
      </c>
      <c r="E76" s="6">
        <f t="shared" si="12"/>
        <v>1.342222222222222</v>
      </c>
      <c r="F76" s="6">
        <f>SUM($D$8:D76)</f>
        <v>185000</v>
      </c>
      <c r="G76" s="6">
        <f t="shared" si="13"/>
        <v>273000</v>
      </c>
      <c r="H76" s="23">
        <f t="shared" si="14"/>
        <v>-0.31000000000000005</v>
      </c>
      <c r="I76" s="31">
        <f t="shared" si="15"/>
        <v>0.99785066666666666</v>
      </c>
      <c r="J76" s="16">
        <f t="shared" si="16"/>
        <v>6.1798739206349413</v>
      </c>
      <c r="K76" s="24" t="s">
        <v>72</v>
      </c>
      <c r="L76" s="25">
        <f t="shared" si="17"/>
        <v>48945</v>
      </c>
      <c r="M76" s="26">
        <f t="shared" si="20"/>
        <v>1167.5</v>
      </c>
      <c r="N76" s="27">
        <f t="shared" si="18"/>
        <v>-118117.60984379624</v>
      </c>
      <c r="O76" s="27">
        <f t="shared" si="19"/>
        <v>-191.94111599616886</v>
      </c>
      <c r="P76" s="1"/>
    </row>
    <row r="77" spans="1:16" ht="13.2" x14ac:dyDescent="0.25">
      <c r="A77" s="13" t="s">
        <v>73</v>
      </c>
      <c r="B77" s="17">
        <f t="shared" si="10"/>
        <v>48121</v>
      </c>
      <c r="C77" s="5">
        <v>1000</v>
      </c>
      <c r="D77" s="6">
        <f t="shared" si="11"/>
        <v>28000</v>
      </c>
      <c r="E77" s="6">
        <f t="shared" si="12"/>
        <v>1.5672222222222221</v>
      </c>
      <c r="F77" s="6">
        <f>SUM($D$8:D77)</f>
        <v>213000</v>
      </c>
      <c r="G77" s="6">
        <f t="shared" si="13"/>
        <v>272000</v>
      </c>
      <c r="H77" s="23">
        <f t="shared" si="14"/>
        <v>-0.3066666666666667</v>
      </c>
      <c r="I77" s="31">
        <f t="shared" si="15"/>
        <v>0.99787377777777775</v>
      </c>
      <c r="J77" s="16">
        <f t="shared" si="16"/>
        <v>6.3787948461232418</v>
      </c>
      <c r="K77" s="24" t="s">
        <v>73</v>
      </c>
      <c r="L77" s="25">
        <f t="shared" si="17"/>
        <v>48976</v>
      </c>
      <c r="M77" s="26">
        <f t="shared" si="20"/>
        <v>1167.5</v>
      </c>
      <c r="N77" s="27">
        <f t="shared" si="18"/>
        <v>-117142.05095979241</v>
      </c>
      <c r="O77" s="27">
        <f t="shared" si="19"/>
        <v>-190.35583280966264</v>
      </c>
      <c r="P77" s="1"/>
    </row>
    <row r="78" spans="1:16" ht="13.2" x14ac:dyDescent="0.25">
      <c r="A78" s="13" t="s">
        <v>74</v>
      </c>
      <c r="B78" s="17">
        <f t="shared" ref="B78:B141" si="21">DATE(YEAR(B77),MONTH(B77)+1,IF(MONTH(B77)=1,28,30))</f>
        <v>48151</v>
      </c>
      <c r="C78" s="5">
        <v>1000</v>
      </c>
      <c r="D78" s="6">
        <f t="shared" ref="D78:D141" si="22">C78+D77+IF(MONTH(B78)=1,ROUND(E77,2),0)</f>
        <v>29000</v>
      </c>
      <c r="E78" s="6">
        <f t="shared" ref="E78:E141" si="23">MAX(0,IF(MONTH(B78)=1,0,E77)+(D78-C78)*$C$5*30/360+C78*$C$5*(30-DAY(B78))/360)</f>
        <v>1.8005555555555555</v>
      </c>
      <c r="F78" s="6">
        <f>SUM($D$8:D78)</f>
        <v>242000</v>
      </c>
      <c r="G78" s="6">
        <f t="shared" ref="G78:G141" si="24">MAX($C$2-D78,50%*$C$2)</f>
        <v>271000</v>
      </c>
      <c r="H78" s="23">
        <f t="shared" ref="H78:H141" si="25">D78/$C$2-$H$3</f>
        <v>-0.30333333333333334</v>
      </c>
      <c r="I78" s="31">
        <f t="shared" ref="I78:I141" si="26">1-64*($M$5-0.004*$C$2)/$C$2*H78</f>
        <v>0.99789688888888883</v>
      </c>
      <c r="J78" s="16">
        <f t="shared" ref="J78:J141" si="27">(200*$M$5*I78)/(G78/750+$H$2*G78*G78/(F78+3*G78))</f>
        <v>6.5865767898111836</v>
      </c>
      <c r="K78" s="24" t="s">
        <v>74</v>
      </c>
      <c r="L78" s="25">
        <f t="shared" si="17"/>
        <v>49004</v>
      </c>
      <c r="M78" s="26">
        <f t="shared" si="20"/>
        <v>1167.5</v>
      </c>
      <c r="N78" s="27">
        <f t="shared" si="18"/>
        <v>-116164.90679260208</v>
      </c>
      <c r="O78" s="27">
        <f t="shared" si="19"/>
        <v>-188.76797353797838</v>
      </c>
      <c r="P78" s="1"/>
    </row>
    <row r="79" spans="1:16" ht="13.2" x14ac:dyDescent="0.25">
      <c r="A79" s="13" t="s">
        <v>75</v>
      </c>
      <c r="B79" s="17">
        <f t="shared" si="21"/>
        <v>48182</v>
      </c>
      <c r="C79" s="5">
        <v>1000</v>
      </c>
      <c r="D79" s="6">
        <f t="shared" si="22"/>
        <v>30000</v>
      </c>
      <c r="E79" s="6">
        <f t="shared" si="23"/>
        <v>2.0422222222222222</v>
      </c>
      <c r="F79" s="6">
        <f>SUM($D$8:D79)</f>
        <v>272000</v>
      </c>
      <c r="G79" s="6">
        <f t="shared" si="24"/>
        <v>270000</v>
      </c>
      <c r="H79" s="23">
        <f t="shared" si="25"/>
        <v>-0.30000000000000004</v>
      </c>
      <c r="I79" s="31">
        <f t="shared" si="26"/>
        <v>0.99792000000000003</v>
      </c>
      <c r="J79" s="16">
        <f t="shared" si="27"/>
        <v>6.8033892140529142</v>
      </c>
      <c r="K79" s="24" t="s">
        <v>75</v>
      </c>
      <c r="L79" s="25">
        <f t="shared" si="17"/>
        <v>49035</v>
      </c>
      <c r="M79" s="26">
        <f t="shared" si="20"/>
        <v>1167.5</v>
      </c>
      <c r="N79" s="27">
        <f t="shared" si="18"/>
        <v>-115186.17476614006</v>
      </c>
      <c r="O79" s="27">
        <f t="shared" si="19"/>
        <v>-187.17753399497758</v>
      </c>
      <c r="P79" s="1"/>
    </row>
    <row r="80" spans="1:16" ht="13.2" x14ac:dyDescent="0.25">
      <c r="A80" s="13" t="s">
        <v>76</v>
      </c>
      <c r="B80" s="17">
        <f t="shared" si="21"/>
        <v>48212</v>
      </c>
      <c r="C80" s="5">
        <v>1000</v>
      </c>
      <c r="D80" s="6">
        <f t="shared" si="22"/>
        <v>31000</v>
      </c>
      <c r="E80" s="6">
        <f t="shared" si="23"/>
        <v>2.2922222222222222</v>
      </c>
      <c r="F80" s="6">
        <f>SUM($D$8:D80)</f>
        <v>303000</v>
      </c>
      <c r="G80" s="6">
        <f t="shared" si="24"/>
        <v>269000</v>
      </c>
      <c r="H80" s="23">
        <f t="shared" si="25"/>
        <v>-0.29666666666666669</v>
      </c>
      <c r="I80" s="31">
        <f t="shared" si="26"/>
        <v>0.99794311111111111</v>
      </c>
      <c r="J80" s="16">
        <f t="shared" si="27"/>
        <v>7.0294046360069098</v>
      </c>
      <c r="K80" s="24" t="s">
        <v>76</v>
      </c>
      <c r="L80" s="25">
        <f t="shared" si="17"/>
        <v>49065</v>
      </c>
      <c r="M80" s="26">
        <f t="shared" si="20"/>
        <v>1167.5</v>
      </c>
      <c r="N80" s="27">
        <f t="shared" si="18"/>
        <v>-114205.85230013504</v>
      </c>
      <c r="O80" s="27">
        <f t="shared" si="19"/>
        <v>-185.58450998771946</v>
      </c>
      <c r="P80" s="1"/>
    </row>
    <row r="81" spans="1:16" ht="13.2" x14ac:dyDescent="0.25">
      <c r="A81" s="13" t="s">
        <v>77</v>
      </c>
      <c r="B81" s="17">
        <f t="shared" si="21"/>
        <v>48243</v>
      </c>
      <c r="C81" s="5">
        <v>1000</v>
      </c>
      <c r="D81" s="6">
        <f t="shared" si="22"/>
        <v>32002.29</v>
      </c>
      <c r="E81" s="6">
        <f t="shared" si="23"/>
        <v>0.2583524166666667</v>
      </c>
      <c r="F81" s="6">
        <f>SUM($D$8:D81)</f>
        <v>335002.28999999998</v>
      </c>
      <c r="G81" s="6">
        <f t="shared" si="24"/>
        <v>267997.71000000002</v>
      </c>
      <c r="H81" s="23">
        <f t="shared" si="25"/>
        <v>-0.29332570000000002</v>
      </c>
      <c r="I81" s="31">
        <f t="shared" si="26"/>
        <v>0.99796627514666669</v>
      </c>
      <c r="J81" s="16">
        <f t="shared" si="27"/>
        <v>7.2648936469079448</v>
      </c>
      <c r="K81" s="24" t="s">
        <v>77</v>
      </c>
      <c r="L81" s="25">
        <f t="shared" si="17"/>
        <v>49096</v>
      </c>
      <c r="M81" s="26">
        <f t="shared" si="20"/>
        <v>1167.5</v>
      </c>
      <c r="N81" s="27">
        <f t="shared" si="18"/>
        <v>-113223.93681012276</v>
      </c>
      <c r="O81" s="27">
        <f t="shared" si="19"/>
        <v>-183.98889731644951</v>
      </c>
      <c r="P81" s="1"/>
    </row>
    <row r="82" spans="1:16" ht="13.2" x14ac:dyDescent="0.25">
      <c r="A82" s="13" t="s">
        <v>78</v>
      </c>
      <c r="B82" s="17">
        <f t="shared" si="21"/>
        <v>48272</v>
      </c>
      <c r="C82" s="5">
        <v>1000</v>
      </c>
      <c r="D82" s="6">
        <f t="shared" si="22"/>
        <v>33002.29</v>
      </c>
      <c r="E82" s="6">
        <f t="shared" si="23"/>
        <v>0.52559372222222223</v>
      </c>
      <c r="F82" s="6">
        <f>SUM($D$8:D82)</f>
        <v>368004.57999999996</v>
      </c>
      <c r="G82" s="6">
        <f t="shared" si="24"/>
        <v>266997.71000000002</v>
      </c>
      <c r="H82" s="23">
        <f t="shared" si="25"/>
        <v>-0.28999236666666667</v>
      </c>
      <c r="I82" s="31">
        <f t="shared" si="26"/>
        <v>0.99798938625777778</v>
      </c>
      <c r="J82" s="16">
        <f t="shared" si="27"/>
        <v>7.5098641091085456</v>
      </c>
      <c r="K82" s="24" t="s">
        <v>78</v>
      </c>
      <c r="L82" s="25">
        <f t="shared" si="17"/>
        <v>49126</v>
      </c>
      <c r="M82" s="26">
        <f t="shared" si="20"/>
        <v>1167.5</v>
      </c>
      <c r="N82" s="27">
        <f t="shared" si="18"/>
        <v>-112240.42570743921</v>
      </c>
      <c r="O82" s="27">
        <f t="shared" si="19"/>
        <v>-182.39069177458873</v>
      </c>
      <c r="P82" s="1"/>
    </row>
    <row r="83" spans="1:16" ht="13.2" x14ac:dyDescent="0.25">
      <c r="A83" s="13" t="s">
        <v>79</v>
      </c>
      <c r="B83" s="17">
        <f t="shared" si="21"/>
        <v>48303</v>
      </c>
      <c r="C83" s="5">
        <v>1000</v>
      </c>
      <c r="D83" s="6">
        <f t="shared" si="22"/>
        <v>34002.29</v>
      </c>
      <c r="E83" s="6">
        <f t="shared" si="23"/>
        <v>0.80061280555555558</v>
      </c>
      <c r="F83" s="6">
        <f>SUM($D$8:D83)</f>
        <v>402006.86999999994</v>
      </c>
      <c r="G83" s="6">
        <f t="shared" si="24"/>
        <v>265997.71000000002</v>
      </c>
      <c r="H83" s="23">
        <f t="shared" si="25"/>
        <v>-0.28665903333333337</v>
      </c>
      <c r="I83" s="31">
        <f t="shared" si="26"/>
        <v>0.99801249736888886</v>
      </c>
      <c r="J83" s="16">
        <f t="shared" si="27"/>
        <v>7.7645744448762635</v>
      </c>
      <c r="K83" s="24" t="s">
        <v>79</v>
      </c>
      <c r="L83" s="25">
        <f t="shared" si="17"/>
        <v>49157</v>
      </c>
      <c r="M83" s="26">
        <f t="shared" si="20"/>
        <v>1167.5</v>
      </c>
      <c r="N83" s="27">
        <f t="shared" si="18"/>
        <v>-111255.3163992138</v>
      </c>
      <c r="O83" s="27">
        <f t="shared" si="19"/>
        <v>-180.78988914872241</v>
      </c>
      <c r="P83" s="1"/>
    </row>
    <row r="84" spans="1:16" ht="13.2" x14ac:dyDescent="0.25">
      <c r="A84" s="13" t="s">
        <v>80</v>
      </c>
      <c r="B84" s="17">
        <f t="shared" si="21"/>
        <v>48334</v>
      </c>
      <c r="C84" s="5">
        <v>1000</v>
      </c>
      <c r="D84" s="6">
        <f t="shared" si="22"/>
        <v>35002.29</v>
      </c>
      <c r="E84" s="6">
        <f t="shared" si="23"/>
        <v>1.0839652222222222</v>
      </c>
      <c r="F84" s="6">
        <f>SUM($D$8:D84)</f>
        <v>437009.15999999992</v>
      </c>
      <c r="G84" s="6">
        <f t="shared" si="24"/>
        <v>264997.71000000002</v>
      </c>
      <c r="H84" s="23">
        <f t="shared" si="25"/>
        <v>-0.28332570000000001</v>
      </c>
      <c r="I84" s="31">
        <f t="shared" si="26"/>
        <v>0.99803560847999995</v>
      </c>
      <c r="J84" s="16">
        <f t="shared" si="27"/>
        <v>8.0292100025562334</v>
      </c>
      <c r="K84" s="24" t="s">
        <v>80</v>
      </c>
      <c r="L84" s="25">
        <f t="shared" si="17"/>
        <v>49188</v>
      </c>
      <c r="M84" s="26">
        <f t="shared" si="20"/>
        <v>1167.5</v>
      </c>
      <c r="N84" s="27">
        <f t="shared" si="18"/>
        <v>-110268.60628836253</v>
      </c>
      <c r="O84" s="27">
        <f t="shared" si="19"/>
        <v>-179.18648521858913</v>
      </c>
      <c r="P84" s="1"/>
    </row>
    <row r="85" spans="1:16" ht="13.2" x14ac:dyDescent="0.25">
      <c r="A85" s="13" t="s">
        <v>81</v>
      </c>
      <c r="B85" s="17">
        <f t="shared" si="21"/>
        <v>48364</v>
      </c>
      <c r="C85" s="5">
        <v>1000</v>
      </c>
      <c r="D85" s="6">
        <f t="shared" si="22"/>
        <v>36002.29</v>
      </c>
      <c r="E85" s="6">
        <f t="shared" si="23"/>
        <v>1.3756509722222223</v>
      </c>
      <c r="F85" s="6">
        <f>SUM($D$8:D85)</f>
        <v>473011.4499999999</v>
      </c>
      <c r="G85" s="6">
        <f t="shared" si="24"/>
        <v>263997.71000000002</v>
      </c>
      <c r="H85" s="23">
        <f t="shared" si="25"/>
        <v>-0.27999236666666671</v>
      </c>
      <c r="I85" s="31">
        <f t="shared" si="26"/>
        <v>0.99805871959111114</v>
      </c>
      <c r="J85" s="16">
        <f t="shared" si="27"/>
        <v>8.3039594944154107</v>
      </c>
      <c r="K85" s="24" t="s">
        <v>81</v>
      </c>
      <c r="L85" s="25">
        <f t="shared" si="17"/>
        <v>49218</v>
      </c>
      <c r="M85" s="26">
        <f t="shared" si="20"/>
        <v>1167.5</v>
      </c>
      <c r="N85" s="27">
        <f t="shared" si="18"/>
        <v>-109280.29277358111</v>
      </c>
      <c r="O85" s="27">
        <f t="shared" si="19"/>
        <v>-177.58047575706931</v>
      </c>
      <c r="P85" s="1"/>
    </row>
    <row r="86" spans="1:16" ht="13.2" x14ac:dyDescent="0.25">
      <c r="A86" s="13" t="s">
        <v>82</v>
      </c>
      <c r="B86" s="17">
        <f t="shared" si="21"/>
        <v>48395</v>
      </c>
      <c r="C86" s="5">
        <v>1000</v>
      </c>
      <c r="D86" s="6">
        <f t="shared" si="22"/>
        <v>37002.29</v>
      </c>
      <c r="E86" s="6">
        <f t="shared" si="23"/>
        <v>1.6756700555555557</v>
      </c>
      <c r="F86" s="6">
        <f>SUM($D$8:D86)</f>
        <v>510013.73999999987</v>
      </c>
      <c r="G86" s="6">
        <f t="shared" si="24"/>
        <v>262997.71000000002</v>
      </c>
      <c r="H86" s="23">
        <f t="shared" si="25"/>
        <v>-0.27665903333333336</v>
      </c>
      <c r="I86" s="31">
        <f t="shared" si="26"/>
        <v>0.99808183070222223</v>
      </c>
      <c r="J86" s="16">
        <f t="shared" si="27"/>
        <v>8.5890150625916526</v>
      </c>
      <c r="K86" s="24" t="s">
        <v>82</v>
      </c>
      <c r="L86" s="25">
        <f t="shared" si="17"/>
        <v>49249</v>
      </c>
      <c r="M86" s="26">
        <f t="shared" si="20"/>
        <v>1167.5</v>
      </c>
      <c r="N86" s="27">
        <f t="shared" si="18"/>
        <v>-108290.37324933818</v>
      </c>
      <c r="O86" s="27">
        <f t="shared" si="19"/>
        <v>-175.97185653017456</v>
      </c>
      <c r="P86" s="1"/>
    </row>
    <row r="87" spans="1:16" ht="13.2" x14ac:dyDescent="0.25">
      <c r="A87" s="13" t="s">
        <v>83</v>
      </c>
      <c r="B87" s="17">
        <f t="shared" si="21"/>
        <v>48425</v>
      </c>
      <c r="C87" s="5">
        <v>40000</v>
      </c>
      <c r="D87" s="6">
        <f t="shared" si="22"/>
        <v>77002.290000000008</v>
      </c>
      <c r="E87" s="6">
        <f t="shared" si="23"/>
        <v>1.9840224722222224</v>
      </c>
      <c r="F87" s="6">
        <f>SUM($D$8:D87)</f>
        <v>587016.02999999991</v>
      </c>
      <c r="G87" s="6">
        <f t="shared" si="24"/>
        <v>222997.71</v>
      </c>
      <c r="H87" s="23">
        <f t="shared" si="25"/>
        <v>-0.1433257</v>
      </c>
      <c r="I87" s="31">
        <f t="shared" si="26"/>
        <v>0.99900627514666662</v>
      </c>
      <c r="J87" s="16">
        <f t="shared" si="27"/>
        <v>11.540987673606669</v>
      </c>
      <c r="K87" s="24" t="s">
        <v>83</v>
      </c>
      <c r="L87" s="25">
        <f t="shared" si="17"/>
        <v>49279</v>
      </c>
      <c r="M87" s="26">
        <f t="shared" si="20"/>
        <v>1167.5</v>
      </c>
      <c r="N87" s="27">
        <f t="shared" si="18"/>
        <v>-107298.84510586836</v>
      </c>
      <c r="O87" s="27">
        <f t="shared" si="19"/>
        <v>-174.36062329703608</v>
      </c>
      <c r="P87" s="1"/>
    </row>
    <row r="88" spans="1:16" ht="13.2" x14ac:dyDescent="0.25">
      <c r="A88" s="13" t="s">
        <v>84</v>
      </c>
      <c r="B88" s="17">
        <f t="shared" si="21"/>
        <v>48456</v>
      </c>
      <c r="C88" s="5">
        <v>2000</v>
      </c>
      <c r="D88" s="6">
        <f t="shared" si="22"/>
        <v>79002.290000000008</v>
      </c>
      <c r="E88" s="6">
        <f t="shared" si="23"/>
        <v>2.6257082222222223</v>
      </c>
      <c r="F88" s="6">
        <f>SUM($D$8:D88)</f>
        <v>666018.31999999995</v>
      </c>
      <c r="G88" s="6">
        <f t="shared" si="24"/>
        <v>220997.71</v>
      </c>
      <c r="H88" s="23">
        <f t="shared" si="25"/>
        <v>-0.13665903333333335</v>
      </c>
      <c r="I88" s="31">
        <f t="shared" si="26"/>
        <v>0.9990524973688889</v>
      </c>
      <c r="J88" s="16">
        <f t="shared" si="27"/>
        <v>12.422012399471956</v>
      </c>
      <c r="K88" s="24" t="s">
        <v>84</v>
      </c>
      <c r="L88" s="25">
        <f t="shared" si="17"/>
        <v>49310</v>
      </c>
      <c r="M88" s="26">
        <f t="shared" si="20"/>
        <v>1167.5</v>
      </c>
      <c r="N88" s="27">
        <f t="shared" si="18"/>
        <v>-106305.70572916539</v>
      </c>
      <c r="O88" s="27">
        <f t="shared" si="19"/>
        <v>-172.74677180989374</v>
      </c>
      <c r="P88" s="1"/>
    </row>
    <row r="89" spans="1:16" ht="13.2" x14ac:dyDescent="0.25">
      <c r="A89" s="13" t="s">
        <v>85</v>
      </c>
      <c r="B89" s="17">
        <f t="shared" si="21"/>
        <v>48487</v>
      </c>
      <c r="C89" s="5">
        <v>2000</v>
      </c>
      <c r="D89" s="6">
        <f t="shared" si="22"/>
        <v>81002.290000000008</v>
      </c>
      <c r="E89" s="6">
        <f t="shared" si="23"/>
        <v>3.2840606388888891</v>
      </c>
      <c r="F89" s="6">
        <f>SUM($D$8:D89)</f>
        <v>747020.61</v>
      </c>
      <c r="G89" s="6">
        <f t="shared" si="24"/>
        <v>218997.71</v>
      </c>
      <c r="H89" s="23">
        <f t="shared" si="25"/>
        <v>-0.12999236666666664</v>
      </c>
      <c r="I89" s="31">
        <f t="shared" si="26"/>
        <v>0.99909871959111107</v>
      </c>
      <c r="J89" s="16">
        <f t="shared" si="27"/>
        <v>13.350606841263835</v>
      </c>
      <c r="K89" s="24" t="s">
        <v>85</v>
      </c>
      <c r="L89" s="25">
        <f t="shared" si="17"/>
        <v>49341</v>
      </c>
      <c r="M89" s="26">
        <f t="shared" si="20"/>
        <v>1167.5</v>
      </c>
      <c r="N89" s="27">
        <f t="shared" si="18"/>
        <v>-105310.95250097528</v>
      </c>
      <c r="O89" s="27">
        <f t="shared" si="19"/>
        <v>-171.13029781408486</v>
      </c>
      <c r="P89" s="1"/>
    </row>
    <row r="90" spans="1:16" ht="13.2" x14ac:dyDescent="0.25">
      <c r="A90" s="13" t="s">
        <v>86</v>
      </c>
      <c r="B90" s="17">
        <f t="shared" si="21"/>
        <v>48517</v>
      </c>
      <c r="C90" s="5">
        <v>2000</v>
      </c>
      <c r="D90" s="6">
        <f t="shared" si="22"/>
        <v>83002.290000000008</v>
      </c>
      <c r="E90" s="6">
        <f t="shared" si="23"/>
        <v>3.9590797222222225</v>
      </c>
      <c r="F90" s="6">
        <f>SUM($D$8:D90)</f>
        <v>830022.9</v>
      </c>
      <c r="G90" s="6">
        <f t="shared" si="24"/>
        <v>216997.71</v>
      </c>
      <c r="H90" s="23">
        <f t="shared" si="25"/>
        <v>-0.12332569999999998</v>
      </c>
      <c r="I90" s="31">
        <f t="shared" si="26"/>
        <v>0.99914494181333335</v>
      </c>
      <c r="J90" s="16">
        <f t="shared" si="27"/>
        <v>14.328806775132023</v>
      </c>
      <c r="K90" s="24" t="s">
        <v>86</v>
      </c>
      <c r="L90" s="25">
        <f t="shared" si="17"/>
        <v>49369</v>
      </c>
      <c r="M90" s="26">
        <f t="shared" si="20"/>
        <v>1167.5</v>
      </c>
      <c r="N90" s="27">
        <f t="shared" si="18"/>
        <v>-104314.58279878937</v>
      </c>
      <c r="O90" s="27">
        <f t="shared" si="19"/>
        <v>-169.51119704803273</v>
      </c>
      <c r="P90" s="1"/>
    </row>
    <row r="91" spans="1:16" ht="13.2" x14ac:dyDescent="0.25">
      <c r="A91" s="13" t="s">
        <v>87</v>
      </c>
      <c r="B91" s="17">
        <f t="shared" si="21"/>
        <v>48548</v>
      </c>
      <c r="C91" s="5">
        <v>2000</v>
      </c>
      <c r="D91" s="6">
        <f t="shared" si="22"/>
        <v>85002.290000000008</v>
      </c>
      <c r="E91" s="6">
        <f t="shared" si="23"/>
        <v>4.6507654722222229</v>
      </c>
      <c r="F91" s="6">
        <f>SUM($D$8:D91)</f>
        <v>915025.19000000006</v>
      </c>
      <c r="G91" s="6">
        <f t="shared" si="24"/>
        <v>214997.71</v>
      </c>
      <c r="H91" s="23">
        <f t="shared" si="25"/>
        <v>-0.11665903333333333</v>
      </c>
      <c r="I91" s="31">
        <f t="shared" si="26"/>
        <v>0.99919116403555552</v>
      </c>
      <c r="J91" s="16">
        <f t="shared" si="27"/>
        <v>15.358742841102227</v>
      </c>
      <c r="K91" s="24" t="s">
        <v>87</v>
      </c>
      <c r="L91" s="25">
        <f t="shared" si="17"/>
        <v>49400</v>
      </c>
      <c r="M91" s="26">
        <f t="shared" si="20"/>
        <v>1167.5</v>
      </c>
      <c r="N91" s="27">
        <f t="shared" si="18"/>
        <v>-103316.59399583741</v>
      </c>
      <c r="O91" s="27">
        <f t="shared" si="19"/>
        <v>-167.88946524323578</v>
      </c>
      <c r="P91" s="1"/>
    </row>
    <row r="92" spans="1:16" ht="13.2" x14ac:dyDescent="0.25">
      <c r="A92" s="13" t="s">
        <v>88</v>
      </c>
      <c r="B92" s="17">
        <f t="shared" si="21"/>
        <v>48578</v>
      </c>
      <c r="C92" s="5">
        <v>2000</v>
      </c>
      <c r="D92" s="6">
        <f t="shared" si="22"/>
        <v>87002.290000000008</v>
      </c>
      <c r="E92" s="6">
        <f t="shared" si="23"/>
        <v>5.35911788888889</v>
      </c>
      <c r="F92" s="6">
        <f>SUM($D$8:D92)</f>
        <v>1002027.4800000001</v>
      </c>
      <c r="G92" s="6">
        <f t="shared" si="24"/>
        <v>212997.71</v>
      </c>
      <c r="H92" s="23">
        <f t="shared" si="25"/>
        <v>-0.10999236666666667</v>
      </c>
      <c r="I92" s="31">
        <f t="shared" si="26"/>
        <v>0.9992373862577778</v>
      </c>
      <c r="J92" s="16">
        <f t="shared" si="27"/>
        <v>16.442645610137614</v>
      </c>
      <c r="K92" s="24" t="s">
        <v>88</v>
      </c>
      <c r="L92" s="25">
        <f t="shared" si="17"/>
        <v>49430</v>
      </c>
      <c r="M92" s="26">
        <f t="shared" si="20"/>
        <v>1167.5</v>
      </c>
      <c r="N92" s="27">
        <f t="shared" si="18"/>
        <v>-102316.98346108064</v>
      </c>
      <c r="O92" s="27">
        <f t="shared" si="19"/>
        <v>-166.26509812425604</v>
      </c>
      <c r="P92" s="1"/>
    </row>
    <row r="93" spans="1:16" ht="13.2" x14ac:dyDescent="0.25">
      <c r="A93" s="13" t="s">
        <v>89</v>
      </c>
      <c r="B93" s="17">
        <f t="shared" si="21"/>
        <v>48609</v>
      </c>
      <c r="C93" s="5">
        <v>2000</v>
      </c>
      <c r="D93" s="6">
        <f t="shared" si="22"/>
        <v>89007.650000000009</v>
      </c>
      <c r="E93" s="6">
        <f t="shared" si="23"/>
        <v>0.72506375000000012</v>
      </c>
      <c r="F93" s="6">
        <f>SUM($D$8:D93)</f>
        <v>1091035.1300000001</v>
      </c>
      <c r="G93" s="6">
        <f t="shared" si="24"/>
        <v>210992.34999999998</v>
      </c>
      <c r="H93" s="23">
        <f t="shared" si="25"/>
        <v>-0.10330783333333332</v>
      </c>
      <c r="I93" s="31">
        <f t="shared" si="26"/>
        <v>0.99928373235555557</v>
      </c>
      <c r="J93" s="16">
        <f t="shared" si="27"/>
        <v>17.583630007413845</v>
      </c>
      <c r="K93" s="24" t="s">
        <v>89</v>
      </c>
      <c r="L93" s="25">
        <f t="shared" si="17"/>
        <v>49461</v>
      </c>
      <c r="M93" s="26">
        <f t="shared" si="20"/>
        <v>1167.5</v>
      </c>
      <c r="N93" s="27">
        <f t="shared" si="18"/>
        <v>-101315.74855920491</v>
      </c>
      <c r="O93" s="27">
        <f t="shared" si="19"/>
        <v>-164.63809140870796</v>
      </c>
      <c r="P93" s="1"/>
    </row>
    <row r="94" spans="1:16" ht="13.2" x14ac:dyDescent="0.25">
      <c r="A94" s="13" t="s">
        <v>90</v>
      </c>
      <c r="B94" s="17">
        <f t="shared" si="21"/>
        <v>48638</v>
      </c>
      <c r="C94" s="5">
        <v>2000</v>
      </c>
      <c r="D94" s="6">
        <f t="shared" si="22"/>
        <v>91007.650000000009</v>
      </c>
      <c r="E94" s="6">
        <f t="shared" si="23"/>
        <v>1.4679052777777779</v>
      </c>
      <c r="F94" s="6">
        <f>SUM($D$8:D94)</f>
        <v>1182042.78</v>
      </c>
      <c r="G94" s="6">
        <f t="shared" si="24"/>
        <v>208992.34999999998</v>
      </c>
      <c r="H94" s="23">
        <f t="shared" si="25"/>
        <v>-9.6641166666666667E-2</v>
      </c>
      <c r="I94" s="31">
        <f t="shared" si="26"/>
        <v>0.99932995457777773</v>
      </c>
      <c r="J94" s="16">
        <f t="shared" si="27"/>
        <v>18.782706323327783</v>
      </c>
      <c r="K94" s="24" t="s">
        <v>90</v>
      </c>
      <c r="L94" s="25">
        <f t="shared" si="17"/>
        <v>49491</v>
      </c>
      <c r="M94" s="26">
        <f t="shared" si="20"/>
        <v>1167.5</v>
      </c>
      <c r="N94" s="27">
        <f t="shared" si="18"/>
        <v>-100312.88665061361</v>
      </c>
      <c r="O94" s="27">
        <f t="shared" si="19"/>
        <v>-163.00844080724713</v>
      </c>
      <c r="P94" s="1"/>
    </row>
    <row r="95" spans="1:16" ht="13.2" x14ac:dyDescent="0.25">
      <c r="A95" s="13" t="s">
        <v>91</v>
      </c>
      <c r="B95" s="17">
        <f t="shared" si="21"/>
        <v>48668</v>
      </c>
      <c r="C95" s="5">
        <v>2000</v>
      </c>
      <c r="D95" s="6">
        <f t="shared" si="22"/>
        <v>93007.650000000009</v>
      </c>
      <c r="E95" s="6">
        <f t="shared" si="23"/>
        <v>2.2263023611111112</v>
      </c>
      <c r="F95" s="6">
        <f>SUM($D$8:D95)</f>
        <v>1275050.43</v>
      </c>
      <c r="G95" s="6">
        <f t="shared" si="24"/>
        <v>206992.34999999998</v>
      </c>
      <c r="H95" s="23">
        <f t="shared" si="25"/>
        <v>-8.9974500000000013E-2</v>
      </c>
      <c r="I95" s="31">
        <f t="shared" si="26"/>
        <v>0.99937617680000002</v>
      </c>
      <c r="J95" s="16">
        <f t="shared" si="27"/>
        <v>20.04310228248368</v>
      </c>
      <c r="K95" s="24" t="s">
        <v>91</v>
      </c>
      <c r="L95" s="25">
        <f t="shared" si="17"/>
        <v>49522</v>
      </c>
      <c r="M95" s="26">
        <f t="shared" si="20"/>
        <v>1167.5</v>
      </c>
      <c r="N95" s="27">
        <f t="shared" si="18"/>
        <v>-99308.395091420854</v>
      </c>
      <c r="O95" s="27">
        <f t="shared" si="19"/>
        <v>-161.37614202355888</v>
      </c>
      <c r="P95" s="1"/>
    </row>
    <row r="96" spans="1:16" ht="13.2" x14ac:dyDescent="0.25">
      <c r="A96" s="13" t="s">
        <v>92</v>
      </c>
      <c r="B96" s="17">
        <f t="shared" si="21"/>
        <v>48699</v>
      </c>
      <c r="C96" s="5">
        <v>2000</v>
      </c>
      <c r="D96" s="6">
        <f t="shared" si="22"/>
        <v>95007.650000000009</v>
      </c>
      <c r="E96" s="6">
        <f t="shared" si="23"/>
        <v>3.0013661111111114</v>
      </c>
      <c r="F96" s="6">
        <f>SUM($D$8:D96)</f>
        <v>1370058.0799999998</v>
      </c>
      <c r="G96" s="6">
        <f t="shared" si="24"/>
        <v>204992.34999999998</v>
      </c>
      <c r="H96" s="23">
        <f t="shared" si="25"/>
        <v>-8.3307833333333303E-2</v>
      </c>
      <c r="I96" s="31">
        <f t="shared" si="26"/>
        <v>0.99942239902222219</v>
      </c>
      <c r="J96" s="16">
        <f t="shared" si="27"/>
        <v>21.367505738869191</v>
      </c>
      <c r="K96" s="24" t="s">
        <v>92</v>
      </c>
      <c r="L96" s="25">
        <f t="shared" si="17"/>
        <v>49553</v>
      </c>
      <c r="M96" s="26">
        <f t="shared" si="20"/>
        <v>1167.5</v>
      </c>
      <c r="N96" s="27">
        <f t="shared" si="18"/>
        <v>-98302.271233444408</v>
      </c>
      <c r="O96" s="27">
        <f t="shared" si="19"/>
        <v>-159.74119075434717</v>
      </c>
      <c r="P96" s="1"/>
    </row>
    <row r="97" spans="1:16" ht="13.2" x14ac:dyDescent="0.25">
      <c r="A97" s="13" t="s">
        <v>93</v>
      </c>
      <c r="B97" s="17">
        <f t="shared" si="21"/>
        <v>48729</v>
      </c>
      <c r="C97" s="5">
        <v>2000</v>
      </c>
      <c r="D97" s="6">
        <f t="shared" si="22"/>
        <v>97007.650000000009</v>
      </c>
      <c r="E97" s="6">
        <f t="shared" si="23"/>
        <v>3.7930965277777782</v>
      </c>
      <c r="F97" s="6">
        <f>SUM($D$8:D97)</f>
        <v>1467065.7299999997</v>
      </c>
      <c r="G97" s="6">
        <f t="shared" si="24"/>
        <v>202992.34999999998</v>
      </c>
      <c r="H97" s="23">
        <f t="shared" si="25"/>
        <v>-7.6641166666666649E-2</v>
      </c>
      <c r="I97" s="31">
        <f t="shared" si="26"/>
        <v>0.99946862124444447</v>
      </c>
      <c r="J97" s="16">
        <f t="shared" si="27"/>
        <v>22.758734971636009</v>
      </c>
      <c r="K97" s="24" t="s">
        <v>93</v>
      </c>
      <c r="L97" s="25">
        <f>DATE(YEAR(L96),MONTH(L96)+1,1)</f>
        <v>49583</v>
      </c>
      <c r="M97" s="26">
        <f t="shared" si="20"/>
        <v>1167.5</v>
      </c>
      <c r="N97" s="27">
        <f t="shared" si="18"/>
        <v>-97294.512424198751</v>
      </c>
      <c r="O97" s="27">
        <f t="shared" si="19"/>
        <v>-158.10358268932296</v>
      </c>
      <c r="P97" s="1"/>
    </row>
    <row r="98" spans="1:16" ht="13.2" x14ac:dyDescent="0.25">
      <c r="A98" s="13" t="s">
        <v>94</v>
      </c>
      <c r="B98" s="17">
        <f t="shared" si="21"/>
        <v>48760</v>
      </c>
      <c r="C98" s="5">
        <v>2000</v>
      </c>
      <c r="D98" s="6">
        <f t="shared" si="22"/>
        <v>99007.650000000009</v>
      </c>
      <c r="E98" s="6">
        <f t="shared" si="23"/>
        <v>4.6014936111111115</v>
      </c>
      <c r="F98" s="6">
        <f>SUM($D$8:D98)</f>
        <v>1566073.3799999997</v>
      </c>
      <c r="G98" s="6">
        <f t="shared" si="24"/>
        <v>200992.34999999998</v>
      </c>
      <c r="H98" s="23">
        <f t="shared" si="25"/>
        <v>-6.9974499999999995E-2</v>
      </c>
      <c r="I98" s="31">
        <f t="shared" si="26"/>
        <v>0.99951484346666664</v>
      </c>
      <c r="J98" s="16">
        <f t="shared" si="27"/>
        <v>24.219745989725244</v>
      </c>
      <c r="K98" s="24" t="s">
        <v>94</v>
      </c>
      <c r="L98" s="25">
        <f t="shared" si="17"/>
        <v>49614</v>
      </c>
      <c r="M98" s="26">
        <f t="shared" si="20"/>
        <v>1167.5</v>
      </c>
      <c r="N98" s="27">
        <f t="shared" si="18"/>
        <v>-96285.116006888071</v>
      </c>
      <c r="O98" s="27">
        <f t="shared" si="19"/>
        <v>-156.46331351119312</v>
      </c>
      <c r="P98" s="1"/>
    </row>
    <row r="99" spans="1:16" ht="13.2" x14ac:dyDescent="0.25">
      <c r="A99" s="13" t="s">
        <v>95</v>
      </c>
      <c r="B99" s="17">
        <f t="shared" si="21"/>
        <v>48790</v>
      </c>
      <c r="C99" s="5">
        <v>2000</v>
      </c>
      <c r="D99" s="6">
        <f t="shared" si="22"/>
        <v>101007.65000000001</v>
      </c>
      <c r="E99" s="6">
        <f t="shared" si="23"/>
        <v>5.4265573611111115</v>
      </c>
      <c r="F99" s="6">
        <f>SUM($D$8:D99)</f>
        <v>1667081.0299999996</v>
      </c>
      <c r="G99" s="6">
        <f t="shared" si="24"/>
        <v>198992.34999999998</v>
      </c>
      <c r="H99" s="23">
        <f t="shared" si="25"/>
        <v>-6.3307833333333341E-2</v>
      </c>
      <c r="I99" s="31">
        <f t="shared" si="26"/>
        <v>0.99956106568888892</v>
      </c>
      <c r="J99" s="16">
        <f t="shared" si="27"/>
        <v>25.753640309445416</v>
      </c>
      <c r="K99" s="24" t="s">
        <v>95</v>
      </c>
      <c r="L99" s="25">
        <f t="shared" si="17"/>
        <v>49644</v>
      </c>
      <c r="M99" s="26">
        <f t="shared" si="20"/>
        <v>1167.5</v>
      </c>
      <c r="N99" s="27">
        <f t="shared" si="18"/>
        <v>-95274.079320399265</v>
      </c>
      <c r="O99" s="27">
        <f t="shared" si="19"/>
        <v>-154.82037889564882</v>
      </c>
      <c r="P99" s="1"/>
    </row>
    <row r="100" spans="1:16" ht="13.2" x14ac:dyDescent="0.25">
      <c r="A100" s="13" t="s">
        <v>96</v>
      </c>
      <c r="B100" s="17">
        <f t="shared" si="21"/>
        <v>48821</v>
      </c>
      <c r="C100" s="5">
        <v>2000</v>
      </c>
      <c r="D100" s="6">
        <f t="shared" si="22"/>
        <v>103007.65000000001</v>
      </c>
      <c r="E100" s="6">
        <f t="shared" si="23"/>
        <v>6.2682877777777781</v>
      </c>
      <c r="F100" s="6">
        <f>SUM($D$8:D100)</f>
        <v>1770088.6799999995</v>
      </c>
      <c r="G100" s="6">
        <f t="shared" si="24"/>
        <v>196992.34999999998</v>
      </c>
      <c r="H100" s="23">
        <f t="shared" si="25"/>
        <v>-5.6641166666666687E-2</v>
      </c>
      <c r="I100" s="31">
        <f t="shared" si="26"/>
        <v>0.99960728791111109</v>
      </c>
      <c r="J100" s="16">
        <f t="shared" si="27"/>
        <v>27.363673240127461</v>
      </c>
      <c r="K100" s="24" t="s">
        <v>96</v>
      </c>
      <c r="L100" s="25">
        <f t="shared" si="17"/>
        <v>49675</v>
      </c>
      <c r="M100" s="26">
        <f t="shared" si="20"/>
        <v>1167.5</v>
      </c>
      <c r="N100" s="27">
        <f t="shared" si="18"/>
        <v>-94261.399699294911</v>
      </c>
      <c r="O100" s="27">
        <f t="shared" si="19"/>
        <v>-153.17477451135423</v>
      </c>
      <c r="P100" s="1"/>
    </row>
    <row r="101" spans="1:16" ht="13.2" x14ac:dyDescent="0.25">
      <c r="A101" s="13" t="s">
        <v>97</v>
      </c>
      <c r="B101" s="17">
        <f t="shared" si="21"/>
        <v>48852</v>
      </c>
      <c r="C101" s="5">
        <v>2000</v>
      </c>
      <c r="D101" s="6">
        <f t="shared" si="22"/>
        <v>105007.65000000001</v>
      </c>
      <c r="E101" s="6">
        <f t="shared" si="23"/>
        <v>7.1266848611111113</v>
      </c>
      <c r="F101" s="6">
        <f>SUM($D$8:D101)</f>
        <v>1875096.3299999994</v>
      </c>
      <c r="G101" s="6">
        <f t="shared" si="24"/>
        <v>194992.34999999998</v>
      </c>
      <c r="H101" s="23">
        <f t="shared" si="25"/>
        <v>-4.9974499999999977E-2</v>
      </c>
      <c r="I101" s="31">
        <f t="shared" si="26"/>
        <v>0.99965351013333337</v>
      </c>
      <c r="J101" s="16">
        <f t="shared" si="27"/>
        <v>29.053262715944019</v>
      </c>
      <c r="K101" s="24" t="s">
        <v>97</v>
      </c>
      <c r="L101" s="25">
        <f t="shared" si="17"/>
        <v>49706</v>
      </c>
      <c r="M101" s="26">
        <f t="shared" si="20"/>
        <v>1167.5</v>
      </c>
      <c r="N101" s="27">
        <f t="shared" si="18"/>
        <v>-93247.074473806264</v>
      </c>
      <c r="O101" s="27">
        <f t="shared" si="19"/>
        <v>-151.52649601993519</v>
      </c>
      <c r="P101" s="1"/>
    </row>
    <row r="102" spans="1:16" ht="13.2" x14ac:dyDescent="0.25">
      <c r="A102" s="13" t="s">
        <v>98</v>
      </c>
      <c r="B102" s="17">
        <f t="shared" si="21"/>
        <v>48882</v>
      </c>
      <c r="C102" s="5">
        <v>2000</v>
      </c>
      <c r="D102" s="6">
        <f t="shared" si="22"/>
        <v>107007.65000000001</v>
      </c>
      <c r="E102" s="6">
        <f t="shared" si="23"/>
        <v>8.0017486111111111</v>
      </c>
      <c r="F102" s="6">
        <f>SUM($D$8:D102)</f>
        <v>1982103.9799999993</v>
      </c>
      <c r="G102" s="6">
        <f t="shared" si="24"/>
        <v>192992.34999999998</v>
      </c>
      <c r="H102" s="23">
        <f t="shared" si="25"/>
        <v>-4.3307833333333323E-2</v>
      </c>
      <c r="I102" s="31">
        <f t="shared" si="26"/>
        <v>0.99969973235555554</v>
      </c>
      <c r="J102" s="16">
        <f t="shared" si="27"/>
        <v>30.825998715224685</v>
      </c>
      <c r="K102" s="24" t="s">
        <v>98</v>
      </c>
      <c r="L102" s="25">
        <f t="shared" si="17"/>
        <v>49735</v>
      </c>
      <c r="M102" s="26">
        <f t="shared" si="20"/>
        <v>1167.5</v>
      </c>
      <c r="N102" s="27">
        <f t="shared" si="18"/>
        <v>-92231.100969826206</v>
      </c>
      <c r="O102" s="27">
        <f t="shared" si="19"/>
        <v>-149.87553907596757</v>
      </c>
      <c r="P102" s="1"/>
    </row>
    <row r="103" spans="1:16" ht="13.2" x14ac:dyDescent="0.25">
      <c r="A103" s="13" t="s">
        <v>99</v>
      </c>
      <c r="B103" s="17">
        <f t="shared" si="21"/>
        <v>48913</v>
      </c>
      <c r="C103" s="5">
        <v>2000</v>
      </c>
      <c r="D103" s="6">
        <f t="shared" si="22"/>
        <v>109007.65000000001</v>
      </c>
      <c r="E103" s="6">
        <f t="shared" si="23"/>
        <v>8.8934790277777775</v>
      </c>
      <c r="F103" s="6">
        <f>SUM($D$8:D103)</f>
        <v>2091111.6299999992</v>
      </c>
      <c r="G103" s="6">
        <f t="shared" si="24"/>
        <v>190992.34999999998</v>
      </c>
      <c r="H103" s="23">
        <f t="shared" si="25"/>
        <v>-3.6641166666666669E-2</v>
      </c>
      <c r="I103" s="31">
        <f t="shared" si="26"/>
        <v>0.99974595457777782</v>
      </c>
      <c r="J103" s="16">
        <f t="shared" si="27"/>
        <v>32.685653312154457</v>
      </c>
      <c r="K103" s="24" t="s">
        <v>99</v>
      </c>
      <c r="L103" s="25">
        <f t="shared" si="17"/>
        <v>49766</v>
      </c>
      <c r="M103" s="26">
        <f t="shared" si="20"/>
        <v>1167.5</v>
      </c>
      <c r="N103" s="27">
        <f t="shared" si="18"/>
        <v>-91213.476508902168</v>
      </c>
      <c r="O103" s="27">
        <f t="shared" si="19"/>
        <v>-148.22189932696602</v>
      </c>
      <c r="P103" s="1"/>
    </row>
    <row r="104" spans="1:16" ht="13.2" x14ac:dyDescent="0.25">
      <c r="A104" s="13" t="s">
        <v>100</v>
      </c>
      <c r="B104" s="17">
        <f t="shared" si="21"/>
        <v>48943</v>
      </c>
      <c r="C104" s="5">
        <v>15000</v>
      </c>
      <c r="D104" s="6">
        <f t="shared" si="22"/>
        <v>124007.65000000001</v>
      </c>
      <c r="E104" s="6">
        <f t="shared" si="23"/>
        <v>9.8018761111111115</v>
      </c>
      <c r="F104" s="6">
        <f>SUM($D$8:D104)</f>
        <v>2215119.2799999993</v>
      </c>
      <c r="G104" s="6">
        <f t="shared" si="24"/>
        <v>175992.34999999998</v>
      </c>
      <c r="H104" s="23">
        <f t="shared" si="25"/>
        <v>1.335883333333332E-2</v>
      </c>
      <c r="I104" s="31">
        <f t="shared" si="26"/>
        <v>1.0000926212444445</v>
      </c>
      <c r="J104" s="16">
        <f t="shared" si="27"/>
        <v>39.484811550038579</v>
      </c>
      <c r="K104" s="24" t="s">
        <v>100</v>
      </c>
      <c r="L104" s="25">
        <f t="shared" si="17"/>
        <v>49796</v>
      </c>
      <c r="M104" s="26">
        <f t="shared" si="20"/>
        <v>1167.5</v>
      </c>
      <c r="N104" s="27">
        <f t="shared" si="18"/>
        <v>-90194.198408229131</v>
      </c>
      <c r="O104" s="27">
        <f t="shared" si="19"/>
        <v>-146.56557241337234</v>
      </c>
      <c r="P104" s="1"/>
    </row>
    <row r="105" spans="1:16" ht="13.2" x14ac:dyDescent="0.25">
      <c r="A105" s="13" t="s">
        <v>101</v>
      </c>
      <c r="B105" s="17">
        <f t="shared" si="21"/>
        <v>48974</v>
      </c>
      <c r="C105" s="5">
        <v>1000</v>
      </c>
      <c r="D105" s="6">
        <f t="shared" si="22"/>
        <v>125017.45000000001</v>
      </c>
      <c r="E105" s="6">
        <f t="shared" si="23"/>
        <v>1.0334787500000002</v>
      </c>
      <c r="F105" s="6">
        <f>SUM($D$8:D105)</f>
        <v>2340136.7299999995</v>
      </c>
      <c r="G105" s="6">
        <f t="shared" si="24"/>
        <v>174982.55</v>
      </c>
      <c r="H105" s="23">
        <f t="shared" si="25"/>
        <v>1.6724833333333355E-2</v>
      </c>
      <c r="I105" s="31">
        <f t="shared" si="26"/>
        <v>1.0001159588444444</v>
      </c>
      <c r="J105" s="32">
        <f t="shared" si="27"/>
        <v>41.63565236215068</v>
      </c>
      <c r="K105" s="24" t="s">
        <v>101</v>
      </c>
      <c r="L105" s="25">
        <f t="shared" si="17"/>
        <v>49827</v>
      </c>
      <c r="M105" s="26">
        <f t="shared" si="20"/>
        <v>1167.5</v>
      </c>
      <c r="N105" s="27">
        <f t="shared" si="18"/>
        <v>-89173.2639806425</v>
      </c>
      <c r="O105" s="27">
        <f t="shared" si="19"/>
        <v>-144.90655396854405</v>
      </c>
      <c r="P105" s="1"/>
    </row>
    <row r="106" spans="1:16" ht="13.2" x14ac:dyDescent="0.25">
      <c r="A106" s="13" t="s">
        <v>102</v>
      </c>
      <c r="B106" s="17">
        <f t="shared" si="21"/>
        <v>49003</v>
      </c>
      <c r="C106" s="5">
        <v>100</v>
      </c>
      <c r="D106" s="6">
        <f t="shared" si="22"/>
        <v>125117.45000000001</v>
      </c>
      <c r="E106" s="6">
        <f t="shared" si="23"/>
        <v>2.0753463888888892</v>
      </c>
      <c r="F106" s="6">
        <f>SUM($D$8:D106)</f>
        <v>2465254.1799999997</v>
      </c>
      <c r="G106" s="6">
        <f t="shared" si="24"/>
        <v>174882.55</v>
      </c>
      <c r="H106" s="23">
        <f t="shared" si="25"/>
        <v>1.7058166666666708E-2</v>
      </c>
      <c r="I106" s="31">
        <f t="shared" si="26"/>
        <v>1.0001182699555555</v>
      </c>
      <c r="J106" s="16">
        <f t="shared" si="27"/>
        <v>43.419553459086686</v>
      </c>
      <c r="K106" s="24" t="s">
        <v>102</v>
      </c>
      <c r="L106" s="25">
        <f t="shared" si="17"/>
        <v>49857</v>
      </c>
      <c r="M106" s="26">
        <f t="shared" si="20"/>
        <v>1167.5</v>
      </c>
      <c r="N106" s="27">
        <f t="shared" si="18"/>
        <v>-88150.670534611039</v>
      </c>
      <c r="O106" s="27">
        <f t="shared" si="19"/>
        <v>-143.24483961874293</v>
      </c>
      <c r="P106" s="1"/>
    </row>
    <row r="107" spans="1:16" ht="13.2" x14ac:dyDescent="0.25">
      <c r="A107" s="13" t="s">
        <v>103</v>
      </c>
      <c r="B107" s="17">
        <f t="shared" si="21"/>
        <v>49033</v>
      </c>
      <c r="C107" s="5">
        <v>100</v>
      </c>
      <c r="D107" s="6">
        <f t="shared" si="22"/>
        <v>125217.45000000001</v>
      </c>
      <c r="E107" s="6">
        <f t="shared" si="23"/>
        <v>3.117991805555556</v>
      </c>
      <c r="F107" s="6">
        <f>SUM($D$8:D107)</f>
        <v>2590471.63</v>
      </c>
      <c r="G107" s="6">
        <f t="shared" si="24"/>
        <v>174782.55</v>
      </c>
      <c r="H107" s="23">
        <f t="shared" si="25"/>
        <v>1.7391500000000004E-2</v>
      </c>
      <c r="I107" s="31">
        <f t="shared" si="26"/>
        <v>1.0001205810666667</v>
      </c>
      <c r="J107" s="16">
        <f t="shared" si="27"/>
        <v>45.202447511049833</v>
      </c>
      <c r="K107" s="24" t="s">
        <v>103</v>
      </c>
      <c r="L107" s="25">
        <f t="shared" si="17"/>
        <v>49888</v>
      </c>
      <c r="M107" s="26">
        <f t="shared" si="20"/>
        <v>1167.5</v>
      </c>
      <c r="N107" s="27">
        <f t="shared" si="18"/>
        <v>-87126.415374229779</v>
      </c>
      <c r="O107" s="27">
        <f t="shared" si="19"/>
        <v>-141.58042498312338</v>
      </c>
      <c r="P107" s="1"/>
    </row>
    <row r="108" spans="1:16" ht="13.2" x14ac:dyDescent="0.25">
      <c r="A108" s="13" t="s">
        <v>104</v>
      </c>
      <c r="B108" s="17">
        <f t="shared" si="21"/>
        <v>49064</v>
      </c>
      <c r="C108" s="5">
        <v>100</v>
      </c>
      <c r="D108" s="6">
        <f t="shared" si="22"/>
        <v>125317.45000000001</v>
      </c>
      <c r="E108" s="6">
        <f t="shared" si="23"/>
        <v>4.1614705555555558</v>
      </c>
      <c r="F108" s="6">
        <f>SUM($D$8:D108)</f>
        <v>2715789.08</v>
      </c>
      <c r="G108" s="6">
        <f t="shared" si="24"/>
        <v>174682.55</v>
      </c>
      <c r="H108" s="23">
        <f t="shared" si="25"/>
        <v>1.7724833333333356E-2</v>
      </c>
      <c r="I108" s="31">
        <f t="shared" si="26"/>
        <v>1.0001228921777778</v>
      </c>
      <c r="J108" s="16">
        <f t="shared" si="27"/>
        <v>46.984336705397496</v>
      </c>
      <c r="K108" s="24" t="s">
        <v>104</v>
      </c>
      <c r="L108" s="25">
        <f t="shared" si="17"/>
        <v>49919</v>
      </c>
      <c r="M108" s="26">
        <f t="shared" si="20"/>
        <v>1167.5</v>
      </c>
      <c r="N108" s="27">
        <f t="shared" si="18"/>
        <v>-86100.495799212906</v>
      </c>
      <c r="O108" s="27">
        <f t="shared" si="19"/>
        <v>-139.91330567372097</v>
      </c>
      <c r="P108" s="1"/>
    </row>
    <row r="109" spans="1:16" ht="13.2" x14ac:dyDescent="0.25">
      <c r="A109" s="13" t="s">
        <v>105</v>
      </c>
      <c r="B109" s="17">
        <f t="shared" si="21"/>
        <v>49094</v>
      </c>
      <c r="C109" s="5">
        <v>100</v>
      </c>
      <c r="D109" s="6">
        <f t="shared" si="22"/>
        <v>125417.45000000001</v>
      </c>
      <c r="E109" s="6">
        <f t="shared" si="23"/>
        <v>5.2057826388888895</v>
      </c>
      <c r="F109" s="6">
        <f>SUM($D$8:D109)</f>
        <v>2841206.5300000003</v>
      </c>
      <c r="G109" s="6">
        <f t="shared" si="24"/>
        <v>174582.55</v>
      </c>
      <c r="H109" s="23">
        <f t="shared" si="25"/>
        <v>1.8058166666666708E-2</v>
      </c>
      <c r="I109" s="31">
        <f t="shared" si="26"/>
        <v>1.000125203288889</v>
      </c>
      <c r="J109" s="16">
        <f t="shared" si="27"/>
        <v>48.765223241159305</v>
      </c>
      <c r="K109" s="24" t="s">
        <v>105</v>
      </c>
      <c r="L109" s="25">
        <f t="shared" si="17"/>
        <v>49949</v>
      </c>
      <c r="M109" s="26">
        <f t="shared" si="20"/>
        <v>1167.5</v>
      </c>
      <c r="N109" s="27">
        <f t="shared" si="18"/>
        <v>-85072.909104886625</v>
      </c>
      <c r="O109" s="27">
        <f t="shared" si="19"/>
        <v>-138.24347729544078</v>
      </c>
      <c r="P109" s="1"/>
    </row>
    <row r="110" spans="1:16" ht="13.2" x14ac:dyDescent="0.25">
      <c r="A110" s="13" t="s">
        <v>106</v>
      </c>
      <c r="B110" s="17">
        <f t="shared" si="21"/>
        <v>49125</v>
      </c>
      <c r="C110" s="5">
        <v>100</v>
      </c>
      <c r="D110" s="6">
        <f t="shared" si="22"/>
        <v>125517.45000000001</v>
      </c>
      <c r="E110" s="6">
        <f t="shared" si="23"/>
        <v>6.2509280555555566</v>
      </c>
      <c r="F110" s="6">
        <f>SUM($D$8:D110)</f>
        <v>2966723.9800000004</v>
      </c>
      <c r="G110" s="6">
        <f t="shared" si="24"/>
        <v>174482.55</v>
      </c>
      <c r="H110" s="23">
        <f t="shared" si="25"/>
        <v>1.8391500000000005E-2</v>
      </c>
      <c r="I110" s="31">
        <f t="shared" si="26"/>
        <v>1.0001275143999999</v>
      </c>
      <c r="J110" s="33">
        <f t="shared" si="27"/>
        <v>50.545109328971989</v>
      </c>
      <c r="K110" s="24" t="s">
        <v>106</v>
      </c>
      <c r="L110" s="25">
        <f t="shared" si="17"/>
        <v>49980</v>
      </c>
      <c r="M110" s="26">
        <f t="shared" si="20"/>
        <v>1167.5</v>
      </c>
      <c r="N110" s="27">
        <f t="shared" si="18"/>
        <v>-84043.652582182069</v>
      </c>
      <c r="O110" s="27">
        <f t="shared" si="19"/>
        <v>-136.57093544604587</v>
      </c>
      <c r="P110" s="1"/>
    </row>
    <row r="111" spans="1:16" ht="13.2" x14ac:dyDescent="0.25">
      <c r="A111" s="13" t="s">
        <v>107</v>
      </c>
      <c r="B111" s="17">
        <f t="shared" si="21"/>
        <v>49155</v>
      </c>
      <c r="C111" s="5">
        <v>100</v>
      </c>
      <c r="D111" s="6">
        <f t="shared" si="22"/>
        <v>125617.45000000001</v>
      </c>
      <c r="E111" s="6">
        <f t="shared" si="23"/>
        <v>7.2969068055555564</v>
      </c>
      <c r="F111" s="6">
        <f>SUM($D$8:D111)</f>
        <v>3092341.4300000006</v>
      </c>
      <c r="G111" s="6">
        <f t="shared" si="24"/>
        <v>174382.55</v>
      </c>
      <c r="H111" s="23">
        <f t="shared" si="25"/>
        <v>1.8724833333333357E-2</v>
      </c>
      <c r="I111" s="31">
        <f t="shared" si="26"/>
        <v>1.0001298255111111</v>
      </c>
      <c r="J111" s="33">
        <f t="shared" si="27"/>
        <v>52.323997191014591</v>
      </c>
      <c r="K111" s="24" t="s">
        <v>107</v>
      </c>
      <c r="L111" s="25">
        <f t="shared" si="17"/>
        <v>50010</v>
      </c>
      <c r="M111" s="26">
        <f t="shared" si="20"/>
        <v>1167.5</v>
      </c>
      <c r="N111" s="27">
        <f t="shared" si="18"/>
        <v>-83012.72351762811</v>
      </c>
      <c r="O111" s="27">
        <f t="shared" si="19"/>
        <v>-134.89567571614569</v>
      </c>
      <c r="P111" s="1"/>
    </row>
    <row r="112" spans="1:16" ht="13.2" x14ac:dyDescent="0.25">
      <c r="A112" s="13" t="s">
        <v>108</v>
      </c>
      <c r="B112" s="17">
        <f t="shared" si="21"/>
        <v>49186</v>
      </c>
      <c r="C112" s="5">
        <v>100</v>
      </c>
      <c r="D112" s="6">
        <f t="shared" si="22"/>
        <v>125717.45000000001</v>
      </c>
      <c r="E112" s="6">
        <f t="shared" si="23"/>
        <v>8.3437188888888905</v>
      </c>
      <c r="F112" s="6">
        <f>SUM($D$8:D112)</f>
        <v>3218058.8800000008</v>
      </c>
      <c r="G112" s="6">
        <f t="shared" si="24"/>
        <v>174282.55</v>
      </c>
      <c r="H112" s="23">
        <f t="shared" si="25"/>
        <v>1.9058166666666709E-2</v>
      </c>
      <c r="I112" s="31">
        <f t="shared" si="26"/>
        <v>1.0001321366222222</v>
      </c>
      <c r="J112" s="16">
        <f t="shared" si="27"/>
        <v>54.10188906094394</v>
      </c>
      <c r="K112" s="24" t="s">
        <v>108</v>
      </c>
      <c r="L112" s="25">
        <f t="shared" si="17"/>
        <v>50041</v>
      </c>
      <c r="M112" s="26">
        <f t="shared" si="20"/>
        <v>1167.5</v>
      </c>
      <c r="N112" s="27">
        <f t="shared" si="18"/>
        <v>-81980.119193344261</v>
      </c>
      <c r="O112" s="27">
        <f t="shared" si="19"/>
        <v>-133.21769368918442</v>
      </c>
      <c r="P112" s="1"/>
    </row>
    <row r="113" spans="1:16" ht="13.2" x14ac:dyDescent="0.25">
      <c r="A113" s="13" t="s">
        <v>109</v>
      </c>
      <c r="B113" s="17">
        <f t="shared" si="21"/>
        <v>49217</v>
      </c>
      <c r="C113" s="5">
        <v>100</v>
      </c>
      <c r="D113" s="6">
        <f t="shared" si="22"/>
        <v>125817.45000000001</v>
      </c>
      <c r="E113" s="6">
        <f t="shared" si="23"/>
        <v>9.3913643055555571</v>
      </c>
      <c r="F113" s="6">
        <f>SUM($D$8:D113)</f>
        <v>3343876.330000001</v>
      </c>
      <c r="G113" s="6">
        <f t="shared" si="24"/>
        <v>174182.55</v>
      </c>
      <c r="H113" s="23">
        <f t="shared" si="25"/>
        <v>1.9391500000000006E-2</v>
      </c>
      <c r="I113" s="31">
        <f t="shared" si="26"/>
        <v>1.0001344477333334</v>
      </c>
      <c r="J113" s="16">
        <f t="shared" si="27"/>
        <v>55.878787183830696</v>
      </c>
      <c r="K113" s="24" t="s">
        <v>109</v>
      </c>
      <c r="L113" s="25">
        <f t="shared" si="17"/>
        <v>50072</v>
      </c>
      <c r="M113" s="26">
        <f t="shared" si="20"/>
        <v>1167.5</v>
      </c>
      <c r="N113" s="27">
        <f t="shared" si="18"/>
        <v>-80945.836887033438</v>
      </c>
      <c r="O113" s="27">
        <f t="shared" si="19"/>
        <v>-131.53698494142932</v>
      </c>
      <c r="P113" s="1"/>
    </row>
    <row r="114" spans="1:16" ht="13.2" x14ac:dyDescent="0.25">
      <c r="A114" s="13" t="s">
        <v>110</v>
      </c>
      <c r="B114" s="17">
        <f t="shared" si="21"/>
        <v>49247</v>
      </c>
      <c r="C114" s="5">
        <v>100</v>
      </c>
      <c r="D114" s="6">
        <f t="shared" si="22"/>
        <v>125917.45000000001</v>
      </c>
      <c r="E114" s="6">
        <f t="shared" si="23"/>
        <v>10.439843055555556</v>
      </c>
      <c r="F114" s="6">
        <f>SUM($D$8:D114)</f>
        <v>3469793.7800000012</v>
      </c>
      <c r="G114" s="6">
        <f t="shared" si="24"/>
        <v>174082.55</v>
      </c>
      <c r="H114" s="23">
        <f t="shared" si="25"/>
        <v>1.9724833333333358E-2</v>
      </c>
      <c r="I114" s="31">
        <f t="shared" si="26"/>
        <v>1.0001367588444445</v>
      </c>
      <c r="J114" s="16">
        <f t="shared" si="27"/>
        <v>57.654693816095602</v>
      </c>
      <c r="K114" s="24" t="s">
        <v>110</v>
      </c>
      <c r="L114" s="25">
        <f t="shared" si="17"/>
        <v>50100</v>
      </c>
      <c r="M114" s="26">
        <f t="shared" si="20"/>
        <v>1167.5</v>
      </c>
      <c r="N114" s="27">
        <f t="shared" si="18"/>
        <v>-79909.873871974865</v>
      </c>
      <c r="O114" s="27">
        <f t="shared" si="19"/>
        <v>-129.85354504195917</v>
      </c>
      <c r="P114" s="1"/>
    </row>
    <row r="115" spans="1:16" ht="13.2" x14ac:dyDescent="0.25">
      <c r="A115" s="13" t="s">
        <v>111</v>
      </c>
      <c r="B115" s="17">
        <f t="shared" si="21"/>
        <v>49278</v>
      </c>
      <c r="C115" s="5">
        <v>100</v>
      </c>
      <c r="D115" s="6">
        <f t="shared" si="22"/>
        <v>126017.45000000001</v>
      </c>
      <c r="E115" s="6">
        <f t="shared" si="23"/>
        <v>11.48915513888889</v>
      </c>
      <c r="F115" s="6">
        <f>SUM($D$8:D115)</f>
        <v>3595811.2300000014</v>
      </c>
      <c r="G115" s="6">
        <f t="shared" si="24"/>
        <v>173982.55</v>
      </c>
      <c r="H115" s="23">
        <f t="shared" si="25"/>
        <v>2.005816666666671E-2</v>
      </c>
      <c r="I115" s="31">
        <f t="shared" si="26"/>
        <v>1.0001390699555555</v>
      </c>
      <c r="J115" s="33">
        <f t="shared" si="27"/>
        <v>59.429611225446259</v>
      </c>
      <c r="K115" s="24" t="s">
        <v>111</v>
      </c>
      <c r="L115" s="25">
        <f t="shared" si="17"/>
        <v>50131</v>
      </c>
      <c r="M115" s="26">
        <f t="shared" si="20"/>
        <v>1167.5</v>
      </c>
      <c r="N115" s="27">
        <f t="shared" si="18"/>
        <v>-78872.227417016824</v>
      </c>
      <c r="O115" s="27">
        <f t="shared" si="19"/>
        <v>-128.16736955265233</v>
      </c>
      <c r="P115" s="1"/>
    </row>
    <row r="116" spans="1:16" ht="13.2" x14ac:dyDescent="0.25">
      <c r="A116" s="13" t="s">
        <v>112</v>
      </c>
      <c r="B116" s="17">
        <f t="shared" si="21"/>
        <v>49308</v>
      </c>
      <c r="C116" s="5">
        <v>100</v>
      </c>
      <c r="D116" s="6">
        <f t="shared" si="22"/>
        <v>126117.45000000001</v>
      </c>
      <c r="E116" s="6">
        <f t="shared" si="23"/>
        <v>12.539300555555556</v>
      </c>
      <c r="F116" s="6">
        <f>SUM($D$8:D116)</f>
        <v>3721928.6800000016</v>
      </c>
      <c r="G116" s="6">
        <f t="shared" si="24"/>
        <v>173882.55</v>
      </c>
      <c r="H116" s="23">
        <f t="shared" si="25"/>
        <v>2.0391500000000007E-2</v>
      </c>
      <c r="I116" s="31">
        <f t="shared" si="26"/>
        <v>1.0001413810666666</v>
      </c>
      <c r="J116" s="16">
        <f t="shared" si="27"/>
        <v>61.203541690814156</v>
      </c>
      <c r="K116" s="24" t="s">
        <v>112</v>
      </c>
      <c r="L116" s="25">
        <f t="shared" si="17"/>
        <v>50161</v>
      </c>
      <c r="M116" s="26">
        <f t="shared" si="20"/>
        <v>1167.5</v>
      </c>
      <c r="N116" s="27">
        <f t="shared" si="18"/>
        <v>-77832.894786569479</v>
      </c>
      <c r="O116" s="27">
        <f t="shared" si="19"/>
        <v>-126.47845402817541</v>
      </c>
      <c r="P116" s="1"/>
    </row>
    <row r="117" spans="1:16" ht="13.2" x14ac:dyDescent="0.25">
      <c r="A117" s="13" t="s">
        <v>113</v>
      </c>
      <c r="B117" s="17">
        <f t="shared" si="21"/>
        <v>49339</v>
      </c>
      <c r="C117" s="5">
        <v>100</v>
      </c>
      <c r="D117" s="6">
        <f t="shared" si="22"/>
        <v>126229.99</v>
      </c>
      <c r="E117" s="6">
        <f t="shared" si="23"/>
        <v>1.05108325</v>
      </c>
      <c r="F117" s="6">
        <f>SUM($D$8:D117)</f>
        <v>3848158.6700000018</v>
      </c>
      <c r="G117" s="6">
        <f t="shared" si="24"/>
        <v>173770.01</v>
      </c>
      <c r="H117" s="23">
        <f t="shared" si="25"/>
        <v>2.076663333333334E-2</v>
      </c>
      <c r="I117" s="31">
        <f t="shared" si="26"/>
        <v>1.0001439819911111</v>
      </c>
      <c r="J117" s="16">
        <f t="shared" si="27"/>
        <v>62.984972453089561</v>
      </c>
      <c r="K117" s="24" t="s">
        <v>113</v>
      </c>
      <c r="L117" s="25">
        <f t="shared" si="17"/>
        <v>50192</v>
      </c>
      <c r="M117" s="26">
        <f t="shared" si="20"/>
        <v>1167.5</v>
      </c>
      <c r="N117" s="27">
        <f t="shared" si="18"/>
        <v>-76791.873240597648</v>
      </c>
      <c r="O117" s="27">
        <f t="shared" si="19"/>
        <v>-124.78679401597118</v>
      </c>
      <c r="P117" s="1"/>
    </row>
    <row r="118" spans="1:16" ht="13.2" x14ac:dyDescent="0.25">
      <c r="A118" s="13" t="s">
        <v>114</v>
      </c>
      <c r="B118" s="17">
        <f t="shared" si="21"/>
        <v>49368</v>
      </c>
      <c r="C118" s="5">
        <v>100</v>
      </c>
      <c r="D118" s="6">
        <f t="shared" si="22"/>
        <v>126329.99</v>
      </c>
      <c r="E118" s="6">
        <f t="shared" si="23"/>
        <v>2.103055388888889</v>
      </c>
      <c r="F118" s="6">
        <f>SUM($D$8:D118)</f>
        <v>3974488.660000002</v>
      </c>
      <c r="G118" s="6">
        <f t="shared" si="24"/>
        <v>173670.01</v>
      </c>
      <c r="H118" s="23">
        <f t="shared" si="25"/>
        <v>2.1099966666666636E-2</v>
      </c>
      <c r="I118" s="31">
        <f t="shared" si="26"/>
        <v>1.0001462931022223</v>
      </c>
      <c r="J118" s="16">
        <f t="shared" si="27"/>
        <v>64.757351247189945</v>
      </c>
      <c r="K118" s="24" t="s">
        <v>114</v>
      </c>
      <c r="L118" s="25">
        <f t="shared" si="17"/>
        <v>50222</v>
      </c>
      <c r="M118" s="26">
        <f t="shared" si="20"/>
        <v>1167.5</v>
      </c>
      <c r="N118" s="27">
        <f t="shared" si="18"/>
        <v>-75749.160034613626</v>
      </c>
      <c r="O118" s="27">
        <f t="shared" si="19"/>
        <v>-123.09238505624715</v>
      </c>
      <c r="P118" s="1"/>
    </row>
    <row r="119" spans="1:16" ht="13.2" x14ac:dyDescent="0.25">
      <c r="A119" s="13" t="s">
        <v>115</v>
      </c>
      <c r="B119" s="17">
        <f t="shared" si="21"/>
        <v>49398</v>
      </c>
      <c r="C119" s="5">
        <v>100</v>
      </c>
      <c r="D119" s="6">
        <f t="shared" si="22"/>
        <v>126429.99</v>
      </c>
      <c r="E119" s="6">
        <f t="shared" si="23"/>
        <v>3.1558053055555559</v>
      </c>
      <c r="F119" s="6">
        <f>SUM($D$8:D119)</f>
        <v>4100918.6500000022</v>
      </c>
      <c r="G119" s="6">
        <f t="shared" si="24"/>
        <v>173570.01</v>
      </c>
      <c r="H119" s="23">
        <f t="shared" si="25"/>
        <v>2.1433299999999988E-2</v>
      </c>
      <c r="I119" s="31">
        <f t="shared" si="26"/>
        <v>1.0001486042133334</v>
      </c>
      <c r="J119" s="16">
        <f t="shared" si="27"/>
        <v>66.52874886595724</v>
      </c>
      <c r="K119" s="24" t="s">
        <v>115</v>
      </c>
      <c r="L119" s="25">
        <f t="shared" si="17"/>
        <v>50253</v>
      </c>
      <c r="M119" s="26">
        <f t="shared" si="20"/>
        <v>1167.5</v>
      </c>
      <c r="N119" s="27">
        <f t="shared" si="18"/>
        <v>-74704.75241966988</v>
      </c>
      <c r="O119" s="27">
        <f t="shared" si="19"/>
        <v>-121.39522268196356</v>
      </c>
      <c r="P119" s="1"/>
    </row>
    <row r="120" spans="1:16" ht="13.2" x14ac:dyDescent="0.25">
      <c r="A120" s="13" t="s">
        <v>116</v>
      </c>
      <c r="B120" s="17">
        <f t="shared" si="21"/>
        <v>49429</v>
      </c>
      <c r="C120" s="5">
        <v>100</v>
      </c>
      <c r="D120" s="6">
        <f t="shared" si="22"/>
        <v>126529.99</v>
      </c>
      <c r="E120" s="6">
        <f t="shared" si="23"/>
        <v>4.2093885555555559</v>
      </c>
      <c r="F120" s="6">
        <f>SUM($D$8:D120)</f>
        <v>4227448.6400000025</v>
      </c>
      <c r="G120" s="6">
        <f t="shared" si="24"/>
        <v>173470.01</v>
      </c>
      <c r="H120" s="23">
        <f t="shared" si="25"/>
        <v>2.1766633333333341E-2</v>
      </c>
      <c r="I120" s="31">
        <f t="shared" si="26"/>
        <v>1.0001509153244443</v>
      </c>
      <c r="J120" s="16">
        <f t="shared" si="27"/>
        <v>68.299167637322739</v>
      </c>
      <c r="K120" s="24" t="s">
        <v>116</v>
      </c>
      <c r="L120" s="25">
        <f t="shared" si="17"/>
        <v>50284</v>
      </c>
      <c r="M120" s="26">
        <f t="shared" si="20"/>
        <v>1167.5</v>
      </c>
      <c r="N120" s="27">
        <f t="shared" si="18"/>
        <v>-73658.647642351847</v>
      </c>
      <c r="O120" s="27">
        <f t="shared" si="19"/>
        <v>-119.69530241882175</v>
      </c>
      <c r="P120" s="1"/>
    </row>
    <row r="121" spans="1:16" ht="13.2" x14ac:dyDescent="0.25">
      <c r="A121" s="13" t="s">
        <v>117</v>
      </c>
      <c r="B121" s="17">
        <f t="shared" si="21"/>
        <v>49459</v>
      </c>
      <c r="C121" s="5">
        <v>100</v>
      </c>
      <c r="D121" s="6">
        <f t="shared" si="22"/>
        <v>126629.99</v>
      </c>
      <c r="E121" s="6">
        <f t="shared" si="23"/>
        <v>5.2638051388888893</v>
      </c>
      <c r="F121" s="6">
        <f>SUM($D$8:D121)</f>
        <v>4354078.6300000027</v>
      </c>
      <c r="G121" s="6">
        <f t="shared" si="24"/>
        <v>173370.01</v>
      </c>
      <c r="H121" s="23">
        <f t="shared" si="25"/>
        <v>2.2099966666666637E-2</v>
      </c>
      <c r="I121" s="31">
        <f t="shared" si="26"/>
        <v>1.0001532264355555</v>
      </c>
      <c r="J121" s="16">
        <f t="shared" si="27"/>
        <v>70.068609900122112</v>
      </c>
      <c r="K121" s="24" t="s">
        <v>117</v>
      </c>
      <c r="L121" s="25">
        <f t="shared" si="17"/>
        <v>50314</v>
      </c>
      <c r="M121" s="26">
        <f t="shared" si="20"/>
        <v>1167.5</v>
      </c>
      <c r="N121" s="27">
        <f t="shared" si="18"/>
        <v>-72610.842944770673</v>
      </c>
      <c r="O121" s="27">
        <f t="shared" si="19"/>
        <v>-117.99261978525233</v>
      </c>
      <c r="P121" s="1"/>
    </row>
    <row r="122" spans="1:16" ht="13.2" x14ac:dyDescent="0.25">
      <c r="A122" s="13" t="s">
        <v>118</v>
      </c>
      <c r="B122" s="17">
        <f t="shared" si="21"/>
        <v>49490</v>
      </c>
      <c r="C122" s="5">
        <v>100</v>
      </c>
      <c r="D122" s="6">
        <f t="shared" si="22"/>
        <v>126729.99</v>
      </c>
      <c r="E122" s="6">
        <f t="shared" si="23"/>
        <v>6.3190550555555562</v>
      </c>
      <c r="F122" s="6">
        <f>SUM($D$8:D122)</f>
        <v>4480808.6200000029</v>
      </c>
      <c r="G122" s="6">
        <f t="shared" si="24"/>
        <v>173270.01</v>
      </c>
      <c r="H122" s="23">
        <f t="shared" si="25"/>
        <v>2.2433299999999989E-2</v>
      </c>
      <c r="I122" s="31">
        <f t="shared" si="26"/>
        <v>1.0001555375466666</v>
      </c>
      <c r="J122" s="16">
        <f t="shared" si="27"/>
        <v>71.837078004034623</v>
      </c>
      <c r="K122" s="24" t="s">
        <v>118</v>
      </c>
      <c r="L122" s="25">
        <f t="shared" si="17"/>
        <v>50345</v>
      </c>
      <c r="M122" s="26">
        <f t="shared" si="20"/>
        <v>1167.5</v>
      </c>
      <c r="N122" s="27">
        <f t="shared" si="18"/>
        <v>-71561.33556455592</v>
      </c>
      <c r="O122" s="27">
        <f t="shared" si="19"/>
        <v>-116.28717029240336</v>
      </c>
      <c r="P122" s="1"/>
    </row>
    <row r="123" spans="1:16" ht="13.2" x14ac:dyDescent="0.25">
      <c r="A123" s="13" t="s">
        <v>119</v>
      </c>
      <c r="B123" s="17">
        <f t="shared" si="21"/>
        <v>49520</v>
      </c>
      <c r="C123" s="5">
        <v>100</v>
      </c>
      <c r="D123" s="6">
        <f t="shared" si="22"/>
        <v>126829.99</v>
      </c>
      <c r="E123" s="6">
        <f t="shared" si="23"/>
        <v>7.3751383055555566</v>
      </c>
      <c r="F123" s="6">
        <f>SUM($D$8:D123)</f>
        <v>4607638.6100000031</v>
      </c>
      <c r="G123" s="6">
        <f t="shared" si="24"/>
        <v>173170.01</v>
      </c>
      <c r="H123" s="23">
        <f t="shared" si="25"/>
        <v>2.2766633333333341E-2</v>
      </c>
      <c r="I123" s="31">
        <f t="shared" si="26"/>
        <v>1.0001578486577778</v>
      </c>
      <c r="J123" s="16">
        <f t="shared" si="27"/>
        <v>73.60457430952286</v>
      </c>
      <c r="K123" s="24" t="s">
        <v>119</v>
      </c>
      <c r="L123" s="25">
        <f t="shared" si="17"/>
        <v>50375</v>
      </c>
      <c r="M123" s="26">
        <f t="shared" si="20"/>
        <v>1167.5</v>
      </c>
      <c r="N123" s="27">
        <f t="shared" si="18"/>
        <v>-70510.122734848323</v>
      </c>
      <c r="O123" s="27">
        <f t="shared" si="19"/>
        <v>-114.57894944412853</v>
      </c>
      <c r="P123" s="1"/>
    </row>
    <row r="124" spans="1:16" ht="13.2" x14ac:dyDescent="0.25">
      <c r="A124" s="13" t="s">
        <v>120</v>
      </c>
      <c r="B124" s="17">
        <f t="shared" si="21"/>
        <v>49551</v>
      </c>
      <c r="C124" s="5">
        <v>100</v>
      </c>
      <c r="D124" s="6">
        <f t="shared" si="22"/>
        <v>126929.99</v>
      </c>
      <c r="E124" s="6">
        <f t="shared" si="23"/>
        <v>8.4320548888888904</v>
      </c>
      <c r="F124" s="6">
        <f>SUM($D$8:D124)</f>
        <v>4734568.6000000034</v>
      </c>
      <c r="G124" s="6">
        <f t="shared" si="24"/>
        <v>173070.01</v>
      </c>
      <c r="H124" s="23">
        <f t="shared" si="25"/>
        <v>2.3099966666666638E-2</v>
      </c>
      <c r="I124" s="31">
        <f t="shared" si="26"/>
        <v>1.0001601597688889</v>
      </c>
      <c r="J124" s="16">
        <f t="shared" si="27"/>
        <v>75.371101187772766</v>
      </c>
      <c r="K124" s="24" t="s">
        <v>120</v>
      </c>
      <c r="L124" s="25">
        <f t="shared" si="17"/>
        <v>50406</v>
      </c>
      <c r="M124" s="26">
        <f t="shared" si="20"/>
        <v>1167.5</v>
      </c>
      <c r="N124" s="27">
        <f t="shared" si="18"/>
        <v>-69457.201684292449</v>
      </c>
      <c r="O124" s="27">
        <f t="shared" si="19"/>
        <v>-112.86795273697523</v>
      </c>
      <c r="P124" s="1"/>
    </row>
    <row r="125" spans="1:16" ht="13.2" x14ac:dyDescent="0.25">
      <c r="A125" s="13" t="s">
        <v>121</v>
      </c>
      <c r="B125" s="17">
        <f t="shared" si="21"/>
        <v>49582</v>
      </c>
      <c r="C125" s="5">
        <v>100</v>
      </c>
      <c r="D125" s="6">
        <f t="shared" si="22"/>
        <v>127029.99</v>
      </c>
      <c r="E125" s="6">
        <f t="shared" si="23"/>
        <v>9.4898048055555577</v>
      </c>
      <c r="F125" s="6">
        <f>SUM($D$8:D125)</f>
        <v>4861598.5900000036</v>
      </c>
      <c r="G125" s="6">
        <f t="shared" si="24"/>
        <v>172970.01</v>
      </c>
      <c r="H125" s="23">
        <f t="shared" si="25"/>
        <v>2.343329999999999E-2</v>
      </c>
      <c r="I125" s="31">
        <f t="shared" si="26"/>
        <v>1.0001624708800001</v>
      </c>
      <c r="J125" s="16">
        <f t="shared" si="27"/>
        <v>77.136661020634094</v>
      </c>
      <c r="K125" s="24" t="s">
        <v>121</v>
      </c>
      <c r="L125" s="25">
        <f t="shared" si="17"/>
        <v>50437</v>
      </c>
      <c r="M125" s="26">
        <f t="shared" si="20"/>
        <v>1167.5</v>
      </c>
      <c r="N125" s="27">
        <f t="shared" si="18"/>
        <v>-68402.569637029432</v>
      </c>
      <c r="O125" s="27">
        <f t="shared" si="19"/>
        <v>-111.15417566017283</v>
      </c>
      <c r="P125" s="1"/>
    </row>
    <row r="126" spans="1:16" ht="13.2" x14ac:dyDescent="0.25">
      <c r="A126" s="13" t="s">
        <v>122</v>
      </c>
      <c r="B126" s="17">
        <f t="shared" si="21"/>
        <v>49612</v>
      </c>
      <c r="C126" s="5">
        <v>100</v>
      </c>
      <c r="D126" s="6">
        <f t="shared" si="22"/>
        <v>127129.99</v>
      </c>
      <c r="E126" s="6">
        <f t="shared" si="23"/>
        <v>10.548388055555558</v>
      </c>
      <c r="F126" s="6">
        <f>SUM($D$8:D126)</f>
        <v>4988728.5800000038</v>
      </c>
      <c r="G126" s="6">
        <f t="shared" si="24"/>
        <v>172870.01</v>
      </c>
      <c r="H126" s="23">
        <f t="shared" si="25"/>
        <v>2.3766633333333342E-2</v>
      </c>
      <c r="I126" s="31">
        <f t="shared" si="26"/>
        <v>1.000164781991111</v>
      </c>
      <c r="J126" s="16">
        <f t="shared" si="27"/>
        <v>78.901256200561036</v>
      </c>
      <c r="K126" s="24" t="s">
        <v>122</v>
      </c>
      <c r="L126" s="25">
        <f t="shared" si="17"/>
        <v>50465</v>
      </c>
      <c r="M126" s="26">
        <f t="shared" si="20"/>
        <v>1167.5</v>
      </c>
      <c r="N126" s="27">
        <f t="shared" si="18"/>
        <v>-67346.223812689612</v>
      </c>
      <c r="O126" s="27">
        <f t="shared" si="19"/>
        <v>-109.43761369562061</v>
      </c>
      <c r="P126" s="1"/>
    </row>
    <row r="127" spans="1:16" ht="13.2" x14ac:dyDescent="0.25">
      <c r="A127" s="13" t="s">
        <v>123</v>
      </c>
      <c r="B127" s="17">
        <f t="shared" si="21"/>
        <v>49643</v>
      </c>
      <c r="C127" s="5">
        <v>100</v>
      </c>
      <c r="D127" s="6">
        <f t="shared" si="22"/>
        <v>127229.99</v>
      </c>
      <c r="E127" s="6">
        <f t="shared" si="23"/>
        <v>11.607804638888892</v>
      </c>
      <c r="F127" s="6">
        <f>SUM($D$8:D127)</f>
        <v>5115958.570000004</v>
      </c>
      <c r="G127" s="6">
        <f t="shared" si="24"/>
        <v>172770.01</v>
      </c>
      <c r="H127" s="23">
        <f t="shared" si="25"/>
        <v>2.4099966666666639E-2</v>
      </c>
      <c r="I127" s="31">
        <f t="shared" si="26"/>
        <v>1.0001670931022222</v>
      </c>
      <c r="J127" s="16">
        <f t="shared" si="27"/>
        <v>80.664889130553547</v>
      </c>
      <c r="K127" s="24" t="s">
        <v>123</v>
      </c>
      <c r="L127" s="25">
        <f t="shared" si="17"/>
        <v>50496</v>
      </c>
      <c r="M127" s="26">
        <f t="shared" si="20"/>
        <v>1167.5</v>
      </c>
      <c r="N127" s="27">
        <f t="shared" si="18"/>
        <v>-66288.161426385239</v>
      </c>
      <c r="O127" s="27">
        <f t="shared" si="19"/>
        <v>-107.71826231787601</v>
      </c>
      <c r="P127" s="1"/>
    </row>
    <row r="128" spans="1:16" ht="13.2" x14ac:dyDescent="0.25">
      <c r="A128" s="13" t="s">
        <v>124</v>
      </c>
      <c r="B128" s="17">
        <f t="shared" si="21"/>
        <v>49673</v>
      </c>
      <c r="C128" s="5">
        <v>100</v>
      </c>
      <c r="D128" s="6">
        <f t="shared" si="22"/>
        <v>127329.99</v>
      </c>
      <c r="E128" s="6">
        <f t="shared" si="23"/>
        <v>12.668054555555559</v>
      </c>
      <c r="F128" s="6">
        <f>SUM($D$8:D128)</f>
        <v>5243288.5600000042</v>
      </c>
      <c r="G128" s="6">
        <f t="shared" si="24"/>
        <v>172670.01</v>
      </c>
      <c r="H128" s="23">
        <f t="shared" si="25"/>
        <v>2.4433299999999991E-2</v>
      </c>
      <c r="I128" s="31">
        <f t="shared" si="26"/>
        <v>1.0001694042133333</v>
      </c>
      <c r="J128" s="16">
        <f t="shared" si="27"/>
        <v>82.427562224098793</v>
      </c>
      <c r="K128" s="24" t="s">
        <v>124</v>
      </c>
      <c r="L128" s="25">
        <f t="shared" si="17"/>
        <v>50526</v>
      </c>
      <c r="M128" s="26">
        <f t="shared" si="20"/>
        <v>1167.5</v>
      </c>
      <c r="N128" s="27">
        <f t="shared" si="18"/>
        <v>-65228.379688703113</v>
      </c>
      <c r="O128" s="27">
        <f t="shared" si="19"/>
        <v>-105.99611699414255</v>
      </c>
      <c r="P128" s="1"/>
    </row>
    <row r="129" spans="1:15" s="1" customFormat="1" ht="13.2" x14ac:dyDescent="0.25">
      <c r="A129" s="13" t="s">
        <v>125</v>
      </c>
      <c r="B129" s="17">
        <f t="shared" si="21"/>
        <v>49704</v>
      </c>
      <c r="C129" s="5">
        <f>125</f>
        <v>125</v>
      </c>
      <c r="D129" s="6">
        <f t="shared" si="22"/>
        <v>127467.66</v>
      </c>
      <c r="E129" s="6">
        <f t="shared" si="23"/>
        <v>1.0611888333333335</v>
      </c>
      <c r="F129" s="6">
        <f>SUM($D$8:D129)</f>
        <v>5370756.2200000044</v>
      </c>
      <c r="G129" s="6">
        <f t="shared" si="24"/>
        <v>172532.34</v>
      </c>
      <c r="H129" s="23">
        <f t="shared" si="25"/>
        <v>2.4892199999999975E-2</v>
      </c>
      <c r="I129" s="31">
        <f t="shared" si="26"/>
        <v>1.0001725859199999</v>
      </c>
      <c r="J129" s="16">
        <f t="shared" si="27"/>
        <v>84.223604767056585</v>
      </c>
      <c r="K129" s="24" t="s">
        <v>125</v>
      </c>
      <c r="L129" s="25">
        <f t="shared" si="17"/>
        <v>50557</v>
      </c>
      <c r="M129" s="26">
        <f t="shared" si="20"/>
        <v>1167.5</v>
      </c>
      <c r="N129" s="27">
        <f t="shared" si="18"/>
        <v>-64166.875805697258</v>
      </c>
      <c r="O129" s="27">
        <f t="shared" si="19"/>
        <v>-104.27117318425805</v>
      </c>
    </row>
    <row r="130" spans="1:15" s="1" customFormat="1" ht="13.2" x14ac:dyDescent="0.25">
      <c r="A130" s="13" t="s">
        <v>126</v>
      </c>
      <c r="B130" s="17">
        <f t="shared" si="21"/>
        <v>49733</v>
      </c>
      <c r="C130" s="5">
        <f>125</f>
        <v>125</v>
      </c>
      <c r="D130" s="6">
        <f t="shared" si="22"/>
        <v>127592.66</v>
      </c>
      <c r="E130" s="6">
        <f t="shared" si="23"/>
        <v>2.1234887777777778</v>
      </c>
      <c r="F130" s="6">
        <f>SUM($D$8:D130)</f>
        <v>5498348.8800000045</v>
      </c>
      <c r="G130" s="6">
        <f t="shared" si="24"/>
        <v>172407.34</v>
      </c>
      <c r="H130" s="23">
        <f t="shared" si="25"/>
        <v>2.5308866666666652E-2</v>
      </c>
      <c r="I130" s="31">
        <f t="shared" si="26"/>
        <v>1.0001754748088889</v>
      </c>
      <c r="J130" s="16">
        <f t="shared" si="27"/>
        <v>86.00886677729585</v>
      </c>
      <c r="K130" s="24" t="s">
        <v>126</v>
      </c>
      <c r="L130" s="25">
        <f t="shared" si="17"/>
        <v>50587</v>
      </c>
      <c r="M130" s="26">
        <f t="shared" si="20"/>
        <v>1167.5</v>
      </c>
      <c r="N130" s="27">
        <f t="shared" si="18"/>
        <v>-63103.646978881516</v>
      </c>
      <c r="O130" s="27">
        <f t="shared" si="19"/>
        <v>-102.54342634068246</v>
      </c>
    </row>
    <row r="131" spans="1:15" s="1" customFormat="1" ht="13.2" x14ac:dyDescent="0.25">
      <c r="A131" s="13" t="s">
        <v>127</v>
      </c>
      <c r="B131" s="17">
        <f t="shared" si="21"/>
        <v>49764</v>
      </c>
      <c r="C131" s="5">
        <f>125</f>
        <v>125</v>
      </c>
      <c r="D131" s="6">
        <f t="shared" si="22"/>
        <v>127717.66</v>
      </c>
      <c r="E131" s="6">
        <f t="shared" si="23"/>
        <v>3.1867609444444445</v>
      </c>
      <c r="F131" s="6">
        <f>SUM($D$8:D131)</f>
        <v>5626066.5400000047</v>
      </c>
      <c r="G131" s="6">
        <f t="shared" si="24"/>
        <v>172282.34</v>
      </c>
      <c r="H131" s="23">
        <f t="shared" si="25"/>
        <v>2.5725533333333328E-2</v>
      </c>
      <c r="I131" s="31">
        <f t="shared" si="26"/>
        <v>1.0001783636977777</v>
      </c>
      <c r="J131" s="16">
        <f t="shared" si="27"/>
        <v>87.794478262882052</v>
      </c>
      <c r="K131" s="24" t="s">
        <v>127</v>
      </c>
      <c r="L131" s="25">
        <f t="shared" si="17"/>
        <v>50618</v>
      </c>
      <c r="M131" s="26">
        <f t="shared" si="20"/>
        <v>1167.5</v>
      </c>
      <c r="N131" s="27">
        <f t="shared" si="18"/>
        <v>-62038.690405222202</v>
      </c>
      <c r="O131" s="27">
        <f t="shared" si="19"/>
        <v>-100.81287190848609</v>
      </c>
    </row>
    <row r="132" spans="1:15" s="1" customFormat="1" ht="13.2" x14ac:dyDescent="0.25">
      <c r="A132" s="13" t="s">
        <v>128</v>
      </c>
      <c r="B132" s="17">
        <f t="shared" si="21"/>
        <v>49795</v>
      </c>
      <c r="C132" s="5">
        <f>125</f>
        <v>125</v>
      </c>
      <c r="D132" s="6">
        <f t="shared" si="22"/>
        <v>127842.66</v>
      </c>
      <c r="E132" s="6">
        <f t="shared" si="23"/>
        <v>4.2510747777777773</v>
      </c>
      <c r="F132" s="6">
        <f>SUM($D$8:D132)</f>
        <v>5753909.2000000048</v>
      </c>
      <c r="G132" s="6">
        <f t="shared" si="24"/>
        <v>172157.34</v>
      </c>
      <c r="H132" s="23">
        <f t="shared" si="25"/>
        <v>2.6142200000000004E-2</v>
      </c>
      <c r="I132" s="31">
        <f t="shared" si="26"/>
        <v>1.0001812525866667</v>
      </c>
      <c r="J132" s="16">
        <f t="shared" si="27"/>
        <v>89.580438495882532</v>
      </c>
      <c r="K132" s="24" t="s">
        <v>128</v>
      </c>
      <c r="L132" s="25">
        <f t="shared" si="17"/>
        <v>50649</v>
      </c>
      <c r="M132" s="26">
        <f t="shared" si="20"/>
        <v>1167.5</v>
      </c>
      <c r="N132" s="27">
        <f t="shared" si="18"/>
        <v>-60972.003277130687</v>
      </c>
      <c r="O132" s="27">
        <f t="shared" si="19"/>
        <v>-99.079505325337365</v>
      </c>
    </row>
    <row r="133" spans="1:15" s="1" customFormat="1" ht="13.2" x14ac:dyDescent="0.25">
      <c r="A133" s="13" t="s">
        <v>129</v>
      </c>
      <c r="B133" s="17">
        <f t="shared" si="21"/>
        <v>49825</v>
      </c>
      <c r="C133" s="5">
        <f>125</f>
        <v>125</v>
      </c>
      <c r="D133" s="6">
        <f t="shared" si="22"/>
        <v>127967.66</v>
      </c>
      <c r="E133" s="6">
        <f t="shared" si="23"/>
        <v>5.3164302777777772</v>
      </c>
      <c r="F133" s="6">
        <f>SUM($D$8:D133)</f>
        <v>5881876.860000005</v>
      </c>
      <c r="G133" s="6">
        <f t="shared" si="24"/>
        <v>172032.34</v>
      </c>
      <c r="H133" s="23">
        <f t="shared" si="25"/>
        <v>2.6558866666666681E-2</v>
      </c>
      <c r="I133" s="31">
        <f t="shared" si="26"/>
        <v>1.0001841414755555</v>
      </c>
      <c r="J133" s="16">
        <f t="shared" si="27"/>
        <v>91.366746776583497</v>
      </c>
      <c r="K133" s="24" t="s">
        <v>129</v>
      </c>
      <c r="L133" s="25">
        <f t="shared" si="17"/>
        <v>50679</v>
      </c>
      <c r="M133" s="26">
        <f t="shared" si="20"/>
        <v>1167.5</v>
      </c>
      <c r="N133" s="27">
        <f t="shared" si="18"/>
        <v>-59903.582782456026</v>
      </c>
      <c r="O133" s="27">
        <f t="shared" si="19"/>
        <v>-97.343322021491034</v>
      </c>
    </row>
    <row r="134" spans="1:15" s="1" customFormat="1" ht="13.2" x14ac:dyDescent="0.25">
      <c r="A134" s="13" t="s">
        <v>130</v>
      </c>
      <c r="B134" s="17">
        <f t="shared" si="21"/>
        <v>49856</v>
      </c>
      <c r="C134" s="5">
        <f>125</f>
        <v>125</v>
      </c>
      <c r="D134" s="6">
        <f t="shared" si="22"/>
        <v>128092.66</v>
      </c>
      <c r="E134" s="6">
        <f t="shared" si="23"/>
        <v>6.3828274444444446</v>
      </c>
      <c r="F134" s="6">
        <f>SUM($D$8:D134)</f>
        <v>6009969.5200000051</v>
      </c>
      <c r="G134" s="6">
        <f t="shared" si="24"/>
        <v>171907.34</v>
      </c>
      <c r="H134" s="23">
        <f t="shared" si="25"/>
        <v>2.6975533333333301E-2</v>
      </c>
      <c r="I134" s="31">
        <f t="shared" si="26"/>
        <v>1.0001870303644445</v>
      </c>
      <c r="J134" s="16">
        <f t="shared" si="27"/>
        <v>93.153402433447553</v>
      </c>
      <c r="K134" s="24" t="s">
        <v>130</v>
      </c>
      <c r="L134" s="25">
        <f t="shared" si="17"/>
        <v>50710</v>
      </c>
      <c r="M134" s="26">
        <f t="shared" si="20"/>
        <v>1167.5</v>
      </c>
      <c r="N134" s="27">
        <f t="shared" si="18"/>
        <v>-58833.426104477519</v>
      </c>
      <c r="O134" s="27">
        <f t="shared" si="19"/>
        <v>-95.604317419775967</v>
      </c>
    </row>
    <row r="135" spans="1:15" s="1" customFormat="1" ht="13.2" x14ac:dyDescent="0.25">
      <c r="A135" s="13" t="s">
        <v>131</v>
      </c>
      <c r="B135" s="17">
        <f t="shared" si="21"/>
        <v>49886</v>
      </c>
      <c r="C135" s="5">
        <f>125</f>
        <v>125</v>
      </c>
      <c r="D135" s="6">
        <f t="shared" si="22"/>
        <v>128217.66</v>
      </c>
      <c r="E135" s="6">
        <f t="shared" si="23"/>
        <v>7.4502662777777777</v>
      </c>
      <c r="F135" s="6">
        <f>SUM($D$8:D135)</f>
        <v>6138187.1800000053</v>
      </c>
      <c r="G135" s="6">
        <f t="shared" si="24"/>
        <v>171782.34</v>
      </c>
      <c r="H135" s="23">
        <f t="shared" si="25"/>
        <v>2.7392199999999978E-2</v>
      </c>
      <c r="I135" s="31">
        <f t="shared" si="26"/>
        <v>1.0001899192533332</v>
      </c>
      <c r="J135" s="16">
        <f t="shared" si="27"/>
        <v>94.940404823071034</v>
      </c>
      <c r="K135" s="24" t="s">
        <v>131</v>
      </c>
      <c r="L135" s="25">
        <f t="shared" si="17"/>
        <v>50740</v>
      </c>
      <c r="M135" s="26">
        <f t="shared" si="20"/>
        <v>1167.5</v>
      </c>
      <c r="N135" s="27">
        <f t="shared" si="18"/>
        <v>-57761.530421897296</v>
      </c>
      <c r="O135" s="27">
        <f t="shared" si="19"/>
        <v>-93.862486935583107</v>
      </c>
    </row>
    <row r="136" spans="1:15" s="1" customFormat="1" ht="13.2" x14ac:dyDescent="0.25">
      <c r="A136" s="13" t="s">
        <v>132</v>
      </c>
      <c r="B136" s="17">
        <f t="shared" si="21"/>
        <v>49917</v>
      </c>
      <c r="C136" s="5">
        <f>125</f>
        <v>125</v>
      </c>
      <c r="D136" s="6">
        <f t="shared" si="22"/>
        <v>128342.66</v>
      </c>
      <c r="E136" s="6">
        <f t="shared" si="23"/>
        <v>8.5187467777777783</v>
      </c>
      <c r="F136" s="6">
        <f>SUM($D$8:D136)</f>
        <v>6266529.8400000054</v>
      </c>
      <c r="G136" s="6">
        <f t="shared" si="24"/>
        <v>171657.34</v>
      </c>
      <c r="H136" s="23">
        <f t="shared" si="25"/>
        <v>2.7808866666666654E-2</v>
      </c>
      <c r="I136" s="31">
        <f t="shared" si="26"/>
        <v>1.0001928081422222</v>
      </c>
      <c r="J136" s="16">
        <f t="shared" si="27"/>
        <v>96.727753330141425</v>
      </c>
      <c r="K136" s="24" t="s">
        <v>132</v>
      </c>
      <c r="L136" s="25">
        <f t="shared" si="17"/>
        <v>50771</v>
      </c>
      <c r="M136" s="26">
        <f t="shared" si="20"/>
        <v>1167.5</v>
      </c>
      <c r="N136" s="27">
        <f t="shared" si="18"/>
        <v>-56687.89290883288</v>
      </c>
      <c r="O136" s="27">
        <f t="shared" si="19"/>
        <v>-92.117825976853439</v>
      </c>
    </row>
    <row r="137" spans="1:15" s="1" customFormat="1" ht="13.2" x14ac:dyDescent="0.25">
      <c r="A137" s="13" t="s">
        <v>133</v>
      </c>
      <c r="B137" s="17">
        <f t="shared" si="21"/>
        <v>49948</v>
      </c>
      <c r="C137" s="5">
        <f>125</f>
        <v>125</v>
      </c>
      <c r="D137" s="6">
        <f t="shared" si="22"/>
        <v>128467.66</v>
      </c>
      <c r="E137" s="6">
        <f t="shared" si="23"/>
        <v>9.5882689444444456</v>
      </c>
      <c r="F137" s="6">
        <f>SUM($D$8:D137)</f>
        <v>6394997.5000000056</v>
      </c>
      <c r="G137" s="6">
        <f t="shared" si="24"/>
        <v>171532.34</v>
      </c>
      <c r="H137" s="23">
        <f t="shared" si="25"/>
        <v>2.822553333333333E-2</v>
      </c>
      <c r="I137" s="31">
        <f t="shared" si="26"/>
        <v>1.0001956970311112</v>
      </c>
      <c r="J137" s="16">
        <f t="shared" si="27"/>
        <v>98.515447367394756</v>
      </c>
      <c r="K137" s="24" t="s">
        <v>133</v>
      </c>
      <c r="L137" s="25">
        <f t="shared" si="17"/>
        <v>50802</v>
      </c>
      <c r="M137" s="26">
        <f t="shared" si="20"/>
        <v>1167.5</v>
      </c>
      <c r="N137" s="27">
        <f t="shared" si="18"/>
        <v>-55612.510734809737</v>
      </c>
      <c r="O137" s="27">
        <f t="shared" si="19"/>
        <v>-90.370329944065816</v>
      </c>
    </row>
    <row r="138" spans="1:15" s="1" customFormat="1" ht="13.2" x14ac:dyDescent="0.25">
      <c r="A138" s="13" t="s">
        <v>134</v>
      </c>
      <c r="B138" s="17">
        <f t="shared" si="21"/>
        <v>49978</v>
      </c>
      <c r="C138" s="5">
        <f>125</f>
        <v>125</v>
      </c>
      <c r="D138" s="6">
        <f t="shared" si="22"/>
        <v>128592.66</v>
      </c>
      <c r="E138" s="6">
        <f t="shared" si="23"/>
        <v>10.658832777777778</v>
      </c>
      <c r="F138" s="6">
        <f>SUM($D$8:D138)</f>
        <v>6523590.1600000057</v>
      </c>
      <c r="G138" s="6">
        <f t="shared" si="24"/>
        <v>171407.34</v>
      </c>
      <c r="H138" s="23">
        <f t="shared" si="25"/>
        <v>2.8642200000000007E-2</v>
      </c>
      <c r="I138" s="31">
        <f t="shared" si="26"/>
        <v>1.00019858592</v>
      </c>
      <c r="J138" s="16">
        <f t="shared" si="27"/>
        <v>100.30348637557307</v>
      </c>
      <c r="K138" s="24" t="s">
        <v>134</v>
      </c>
      <c r="L138" s="25">
        <f t="shared" ref="L138:L201" si="28">DATE(YEAR(L137),MONTH(L137)+1,1)</f>
        <v>50830</v>
      </c>
      <c r="M138" s="26">
        <f t="shared" si="20"/>
        <v>1167.5</v>
      </c>
      <c r="N138" s="27">
        <f t="shared" ref="N138:N201" si="29">M138+N137+O137</f>
        <v>-54535.381064753805</v>
      </c>
      <c r="O138" s="27">
        <f t="shared" ref="O138:O201" si="30">N138*$M$6/12</f>
        <v>-88.619994230224947</v>
      </c>
    </row>
    <row r="139" spans="1:15" s="1" customFormat="1" ht="13.2" x14ac:dyDescent="0.25">
      <c r="A139" s="13" t="s">
        <v>135</v>
      </c>
      <c r="B139" s="17">
        <f t="shared" si="21"/>
        <v>50009</v>
      </c>
      <c r="C139" s="5">
        <f>125</f>
        <v>125</v>
      </c>
      <c r="D139" s="6">
        <f t="shared" si="22"/>
        <v>128717.66</v>
      </c>
      <c r="E139" s="6">
        <f t="shared" si="23"/>
        <v>11.730438277777779</v>
      </c>
      <c r="F139" s="6">
        <f>SUM($D$8:D139)</f>
        <v>6652307.8200000059</v>
      </c>
      <c r="G139" s="6">
        <f t="shared" si="24"/>
        <v>171282.34</v>
      </c>
      <c r="H139" s="23">
        <f t="shared" si="25"/>
        <v>2.9058866666666683E-2</v>
      </c>
      <c r="I139" s="31">
        <f t="shared" si="26"/>
        <v>1.000201474808889</v>
      </c>
      <c r="J139" s="16">
        <f t="shared" si="27"/>
        <v>102.09186982338186</v>
      </c>
      <c r="K139" s="24" t="s">
        <v>135</v>
      </c>
      <c r="L139" s="25">
        <f t="shared" si="28"/>
        <v>50861</v>
      </c>
      <c r="M139" s="26">
        <f t="shared" ref="M139:M202" si="31">MIN($M$5,-N138-O138)</f>
        <v>1167.5</v>
      </c>
      <c r="N139" s="27">
        <f t="shared" si="29"/>
        <v>-53456.501058984031</v>
      </c>
      <c r="O139" s="27">
        <f t="shared" si="30"/>
        <v>-86.866814220849051</v>
      </c>
    </row>
    <row r="140" spans="1:15" s="1" customFormat="1" ht="13.2" x14ac:dyDescent="0.25">
      <c r="A140" s="13" t="s">
        <v>136</v>
      </c>
      <c r="B140" s="17">
        <f t="shared" si="21"/>
        <v>50039</v>
      </c>
      <c r="C140" s="5">
        <f>125</f>
        <v>125</v>
      </c>
      <c r="D140" s="6">
        <f t="shared" si="22"/>
        <v>128842.66</v>
      </c>
      <c r="E140" s="6">
        <f t="shared" si="23"/>
        <v>12.803085444444445</v>
      </c>
      <c r="F140" s="6">
        <f>SUM($D$8:D140)</f>
        <v>6781150.480000006</v>
      </c>
      <c r="G140" s="6">
        <f t="shared" si="24"/>
        <v>171157.34</v>
      </c>
      <c r="H140" s="23">
        <f t="shared" si="25"/>
        <v>2.9475533333333304E-2</v>
      </c>
      <c r="I140" s="31">
        <f t="shared" si="26"/>
        <v>1.0002043636977778</v>
      </c>
      <c r="J140" s="16">
        <f t="shared" si="27"/>
        <v>103.88059720744745</v>
      </c>
      <c r="K140" s="24" t="s">
        <v>136</v>
      </c>
      <c r="L140" s="25">
        <f t="shared" si="28"/>
        <v>50891</v>
      </c>
      <c r="M140" s="26">
        <f t="shared" si="31"/>
        <v>1167.5</v>
      </c>
      <c r="N140" s="27">
        <f t="shared" si="29"/>
        <v>-52375.867873204879</v>
      </c>
      <c r="O140" s="27">
        <f t="shared" si="30"/>
        <v>-85.110785293957932</v>
      </c>
    </row>
    <row r="141" spans="1:15" s="1" customFormat="1" ht="13.2" x14ac:dyDescent="0.25">
      <c r="A141" s="13" t="s">
        <v>137</v>
      </c>
      <c r="B141" s="17">
        <f t="shared" si="21"/>
        <v>50070</v>
      </c>
      <c r="C141" s="5">
        <f>125</f>
        <v>125</v>
      </c>
      <c r="D141" s="6">
        <f t="shared" si="22"/>
        <v>128980.46</v>
      </c>
      <c r="E141" s="6">
        <f t="shared" si="23"/>
        <v>1.0737955000000001</v>
      </c>
      <c r="F141" s="6">
        <f>SUM($D$8:D141)</f>
        <v>6910130.940000006</v>
      </c>
      <c r="G141" s="6">
        <f t="shared" si="24"/>
        <v>171019.53999999998</v>
      </c>
      <c r="H141" s="23">
        <f t="shared" si="25"/>
        <v>2.9934866666666671E-2</v>
      </c>
      <c r="I141" s="31">
        <f t="shared" si="26"/>
        <v>1.0002075484088888</v>
      </c>
      <c r="J141" s="16">
        <f t="shared" si="27"/>
        <v>105.68437464231121</v>
      </c>
      <c r="K141" s="24" t="s">
        <v>137</v>
      </c>
      <c r="L141" s="25">
        <f t="shared" si="28"/>
        <v>50922</v>
      </c>
      <c r="M141" s="26">
        <f t="shared" si="31"/>
        <v>1167.5</v>
      </c>
      <c r="N141" s="27">
        <f t="shared" si="29"/>
        <v>-51293.47865849884</v>
      </c>
      <c r="O141" s="27">
        <f t="shared" si="30"/>
        <v>-83.351902820060616</v>
      </c>
    </row>
    <row r="142" spans="1:15" s="1" customFormat="1" ht="13.2" x14ac:dyDescent="0.25">
      <c r="A142" s="13" t="s">
        <v>138</v>
      </c>
      <c r="B142" s="17">
        <f t="shared" ref="B142:B205" si="32">DATE(YEAR(B141),MONTH(B141)+1,IF(MONTH(B141)=1,28,30))</f>
        <v>50099</v>
      </c>
      <c r="C142" s="5">
        <f>125</f>
        <v>125</v>
      </c>
      <c r="D142" s="6">
        <f t="shared" ref="D142:D205" si="33">C142+D141+IF(MONTH(B142)=1,ROUND(E141,2),0)</f>
        <v>129105.46</v>
      </c>
      <c r="E142" s="6">
        <f t="shared" ref="E142:E205" si="34">MAX(0,IF(MONTH(B142)=1,0,E141)+(D142-C142)*$C$5*30/360+C142*$C$5*(30-DAY(B142))/360)</f>
        <v>2.1487021111111111</v>
      </c>
      <c r="F142" s="6">
        <f>SUM($D$8:D142)</f>
        <v>7039236.400000006</v>
      </c>
      <c r="G142" s="6">
        <f t="shared" ref="G142:G205" si="35">MAX($C$2-D142,50%*$C$2)</f>
        <v>170894.53999999998</v>
      </c>
      <c r="H142" s="23">
        <f t="shared" ref="H142:H205" si="36">D142/$C$2-$H$3</f>
        <v>3.0351533333333347E-2</v>
      </c>
      <c r="I142" s="31">
        <f t="shared" ref="I142:I205" si="37">1-64*($M$5-0.004*$C$2)/$C$2*H142</f>
        <v>1.0002104372977778</v>
      </c>
      <c r="J142" s="16">
        <f t="shared" ref="J142:J205" si="38">(200*$M$5*I142)/(G142/750+$H$2*G142*G142/(F142+3*G142))</f>
        <v>107.47420459136771</v>
      </c>
      <c r="K142" s="24" t="s">
        <v>138</v>
      </c>
      <c r="L142" s="25">
        <f t="shared" si="28"/>
        <v>50952</v>
      </c>
      <c r="M142" s="26">
        <f t="shared" si="31"/>
        <v>1167.5</v>
      </c>
      <c r="N142" s="27">
        <f t="shared" si="29"/>
        <v>-50209.3305613189</v>
      </c>
      <c r="O142" s="27">
        <f t="shared" si="30"/>
        <v>-81.590162162143216</v>
      </c>
    </row>
    <row r="143" spans="1:15" s="1" customFormat="1" ht="13.2" x14ac:dyDescent="0.25">
      <c r="A143" s="13" t="s">
        <v>139</v>
      </c>
      <c r="B143" s="17">
        <f t="shared" si="32"/>
        <v>50129</v>
      </c>
      <c r="C143" s="5">
        <f>125</f>
        <v>125</v>
      </c>
      <c r="D143" s="6">
        <f t="shared" si="33"/>
        <v>129230.46</v>
      </c>
      <c r="E143" s="6">
        <f t="shared" si="34"/>
        <v>3.2245809444444444</v>
      </c>
      <c r="F143" s="6">
        <f>SUM($D$8:D143)</f>
        <v>7168466.8600000059</v>
      </c>
      <c r="G143" s="6">
        <f t="shared" si="35"/>
        <v>170769.53999999998</v>
      </c>
      <c r="H143" s="23">
        <f t="shared" si="36"/>
        <v>3.0768200000000023E-2</v>
      </c>
      <c r="I143" s="31">
        <f t="shared" si="37"/>
        <v>1.0002133261866666</v>
      </c>
      <c r="J143" s="16">
        <f t="shared" si="38"/>
        <v>109.26437638211618</v>
      </c>
      <c r="K143" s="24" t="s">
        <v>139</v>
      </c>
      <c r="L143" s="25">
        <f t="shared" si="28"/>
        <v>50983</v>
      </c>
      <c r="M143" s="26">
        <f t="shared" si="31"/>
        <v>1167.5</v>
      </c>
      <c r="N143" s="27">
        <f t="shared" si="29"/>
        <v>-49123.420723481046</v>
      </c>
      <c r="O143" s="27">
        <f t="shared" si="30"/>
        <v>-79.825558675656694</v>
      </c>
    </row>
    <row r="144" spans="1:15" s="1" customFormat="1" ht="13.2" x14ac:dyDescent="0.25">
      <c r="A144" s="13" t="s">
        <v>140</v>
      </c>
      <c r="B144" s="17">
        <f t="shared" si="32"/>
        <v>50160</v>
      </c>
      <c r="C144" s="5">
        <f>125</f>
        <v>125</v>
      </c>
      <c r="D144" s="6">
        <f t="shared" si="33"/>
        <v>129355.46</v>
      </c>
      <c r="E144" s="6">
        <f t="shared" si="34"/>
        <v>4.3015014444444448</v>
      </c>
      <c r="F144" s="6">
        <f>SUM($D$8:D144)</f>
        <v>7297822.3200000059</v>
      </c>
      <c r="G144" s="6">
        <f t="shared" si="35"/>
        <v>170644.53999999998</v>
      </c>
      <c r="H144" s="23">
        <f t="shared" si="36"/>
        <v>3.1184866666666644E-2</v>
      </c>
      <c r="I144" s="31">
        <f t="shared" si="37"/>
        <v>1.0002162150755556</v>
      </c>
      <c r="J144" s="16">
        <f t="shared" si="38"/>
        <v>111.05488962520305</v>
      </c>
      <c r="K144" s="24" t="s">
        <v>140</v>
      </c>
      <c r="L144" s="25">
        <f t="shared" si="28"/>
        <v>51014</v>
      </c>
      <c r="M144" s="26">
        <f t="shared" si="31"/>
        <v>1167.5</v>
      </c>
      <c r="N144" s="27">
        <f t="shared" si="29"/>
        <v>-48035.746282156702</v>
      </c>
      <c r="O144" s="27">
        <f t="shared" si="30"/>
        <v>-78.058087708504644</v>
      </c>
    </row>
    <row r="145" spans="1:15" s="1" customFormat="1" ht="13.2" x14ac:dyDescent="0.25">
      <c r="A145" s="13" t="s">
        <v>141</v>
      </c>
      <c r="B145" s="17">
        <f t="shared" si="32"/>
        <v>50190</v>
      </c>
      <c r="C145" s="5">
        <f>125</f>
        <v>125</v>
      </c>
      <c r="D145" s="6">
        <f t="shared" si="33"/>
        <v>129480.46</v>
      </c>
      <c r="E145" s="6">
        <f t="shared" si="34"/>
        <v>5.3794636111111114</v>
      </c>
      <c r="F145" s="6">
        <f>SUM($D$8:D145)</f>
        <v>7427302.7800000058</v>
      </c>
      <c r="G145" s="6">
        <f t="shared" si="35"/>
        <v>170519.53999999998</v>
      </c>
      <c r="H145" s="23">
        <f t="shared" si="36"/>
        <v>3.160153333333332E-2</v>
      </c>
      <c r="I145" s="31">
        <f t="shared" si="37"/>
        <v>1.0002191039644444</v>
      </c>
      <c r="J145" s="16">
        <f t="shared" si="38"/>
        <v>112.8457439589905</v>
      </c>
      <c r="K145" s="24" t="s">
        <v>141</v>
      </c>
      <c r="L145" s="25">
        <f t="shared" si="28"/>
        <v>51044</v>
      </c>
      <c r="M145" s="26">
        <f t="shared" si="31"/>
        <v>1167.5</v>
      </c>
      <c r="N145" s="27">
        <f t="shared" si="29"/>
        <v>-46946.304369865204</v>
      </c>
      <c r="O145" s="27">
        <f t="shared" si="30"/>
        <v>-76.287744601030951</v>
      </c>
    </row>
    <row r="146" spans="1:15" s="1" customFormat="1" ht="13.2" x14ac:dyDescent="0.25">
      <c r="A146" s="13" t="s">
        <v>142</v>
      </c>
      <c r="B146" s="17">
        <f t="shared" si="32"/>
        <v>50221</v>
      </c>
      <c r="C146" s="5">
        <f>125</f>
        <v>125</v>
      </c>
      <c r="D146" s="6">
        <f t="shared" si="33"/>
        <v>129605.46</v>
      </c>
      <c r="E146" s="6">
        <f t="shared" si="34"/>
        <v>6.4584674444444445</v>
      </c>
      <c r="F146" s="6">
        <f>SUM($D$8:D146)</f>
        <v>7556908.2400000058</v>
      </c>
      <c r="G146" s="6">
        <f t="shared" si="35"/>
        <v>170394.53999999998</v>
      </c>
      <c r="H146" s="23">
        <f t="shared" si="36"/>
        <v>3.2018199999999997E-2</v>
      </c>
      <c r="I146" s="31">
        <f t="shared" si="37"/>
        <v>1.0002219928533334</v>
      </c>
      <c r="J146" s="16">
        <f t="shared" si="38"/>
        <v>114.6369390495142</v>
      </c>
      <c r="K146" s="24" t="s">
        <v>142</v>
      </c>
      <c r="L146" s="25">
        <f t="shared" si="28"/>
        <v>51075</v>
      </c>
      <c r="M146" s="26">
        <f t="shared" si="31"/>
        <v>1167.5</v>
      </c>
      <c r="N146" s="27">
        <f t="shared" si="29"/>
        <v>-45855.092114466235</v>
      </c>
      <c r="O146" s="27">
        <f t="shared" si="30"/>
        <v>-74.514524686007633</v>
      </c>
    </row>
    <row r="147" spans="1:15" s="1" customFormat="1" ht="13.2" x14ac:dyDescent="0.25">
      <c r="A147" s="13" t="s">
        <v>143</v>
      </c>
      <c r="B147" s="17">
        <f t="shared" si="32"/>
        <v>50251</v>
      </c>
      <c r="C147" s="5">
        <f>125</f>
        <v>125</v>
      </c>
      <c r="D147" s="6">
        <f t="shared" si="33"/>
        <v>129730.46</v>
      </c>
      <c r="E147" s="6">
        <f t="shared" si="34"/>
        <v>7.5385129444444452</v>
      </c>
      <c r="F147" s="6">
        <f>SUM($D$8:D147)</f>
        <v>7686638.7000000058</v>
      </c>
      <c r="G147" s="6">
        <f t="shared" si="35"/>
        <v>170269.53999999998</v>
      </c>
      <c r="H147" s="23">
        <f t="shared" si="36"/>
        <v>3.2434866666666673E-2</v>
      </c>
      <c r="I147" s="31">
        <f t="shared" si="37"/>
        <v>1.0002248817422221</v>
      </c>
      <c r="J147" s="16">
        <f t="shared" si="38"/>
        <v>116.42847459044077</v>
      </c>
      <c r="K147" s="24" t="s">
        <v>143</v>
      </c>
      <c r="L147" s="25">
        <f t="shared" si="28"/>
        <v>51105</v>
      </c>
      <c r="M147" s="26">
        <f t="shared" si="31"/>
        <v>1167.5</v>
      </c>
      <c r="N147" s="27">
        <f t="shared" si="29"/>
        <v>-44762.10663915224</v>
      </c>
      <c r="O147" s="27">
        <f t="shared" si="30"/>
        <v>-72.738423288622386</v>
      </c>
    </row>
    <row r="148" spans="1:15" s="1" customFormat="1" ht="13.2" x14ac:dyDescent="0.25">
      <c r="A148" s="13" t="s">
        <v>144</v>
      </c>
      <c r="B148" s="17">
        <f t="shared" si="32"/>
        <v>50282</v>
      </c>
      <c r="C148" s="5">
        <f>125</f>
        <v>125</v>
      </c>
      <c r="D148" s="6">
        <f t="shared" si="33"/>
        <v>129855.46</v>
      </c>
      <c r="E148" s="6">
        <f t="shared" si="34"/>
        <v>8.6196001111111116</v>
      </c>
      <c r="F148" s="6">
        <f>SUM($D$8:D148)</f>
        <v>7816494.1600000057</v>
      </c>
      <c r="G148" s="6">
        <f t="shared" si="35"/>
        <v>170144.53999999998</v>
      </c>
      <c r="H148" s="23">
        <f t="shared" si="36"/>
        <v>3.2851533333333349E-2</v>
      </c>
      <c r="I148" s="31">
        <f t="shared" si="37"/>
        <v>1.0002277706311111</v>
      </c>
      <c r="J148" s="16">
        <f t="shared" si="38"/>
        <v>118.22035030302561</v>
      </c>
      <c r="K148" s="24" t="s">
        <v>144</v>
      </c>
      <c r="L148" s="25">
        <f t="shared" si="28"/>
        <v>51136</v>
      </c>
      <c r="M148" s="26">
        <f t="shared" si="31"/>
        <v>1167.5</v>
      </c>
      <c r="N148" s="27">
        <f t="shared" si="29"/>
        <v>-43667.345062440865</v>
      </c>
      <c r="O148" s="27">
        <f t="shared" si="30"/>
        <v>-70.95943572646641</v>
      </c>
    </row>
    <row r="149" spans="1:15" s="1" customFormat="1" ht="13.2" x14ac:dyDescent="0.25">
      <c r="A149" s="13" t="s">
        <v>145</v>
      </c>
      <c r="B149" s="17">
        <f t="shared" si="32"/>
        <v>50313</v>
      </c>
      <c r="C149" s="5">
        <f>125</f>
        <v>125</v>
      </c>
      <c r="D149" s="6">
        <f t="shared" si="33"/>
        <v>129980.46</v>
      </c>
      <c r="E149" s="6">
        <f t="shared" si="34"/>
        <v>9.7017289444444454</v>
      </c>
      <c r="F149" s="6">
        <f>SUM($D$8:D149)</f>
        <v>7946474.6200000057</v>
      </c>
      <c r="G149" s="6">
        <f t="shared" si="35"/>
        <v>170019.53999999998</v>
      </c>
      <c r="H149" s="23">
        <f t="shared" si="36"/>
        <v>3.3268200000000026E-2</v>
      </c>
      <c r="I149" s="31">
        <f t="shared" si="37"/>
        <v>1.0002306595199999</v>
      </c>
      <c r="J149" s="16">
        <f t="shared" si="38"/>
        <v>120.01256593607066</v>
      </c>
      <c r="K149" s="24" t="s">
        <v>145</v>
      </c>
      <c r="L149" s="25">
        <f t="shared" si="28"/>
        <v>51167</v>
      </c>
      <c r="M149" s="26">
        <f t="shared" si="31"/>
        <v>1167.5</v>
      </c>
      <c r="N149" s="27">
        <f t="shared" si="29"/>
        <v>-42570.80449816733</v>
      </c>
      <c r="O149" s="27">
        <f t="shared" si="30"/>
        <v>-69.177557309521916</v>
      </c>
    </row>
    <row r="150" spans="1:15" s="1" customFormat="1" ht="13.2" x14ac:dyDescent="0.25">
      <c r="A150" s="13" t="s">
        <v>146</v>
      </c>
      <c r="B150" s="17">
        <f t="shared" si="32"/>
        <v>50343</v>
      </c>
      <c r="C150" s="5">
        <f>125</f>
        <v>125</v>
      </c>
      <c r="D150" s="6">
        <f t="shared" si="33"/>
        <v>130105.46</v>
      </c>
      <c r="E150" s="6">
        <f t="shared" si="34"/>
        <v>10.784899444444445</v>
      </c>
      <c r="F150" s="6">
        <f>SUM($D$8:D150)</f>
        <v>8076580.0800000057</v>
      </c>
      <c r="G150" s="6">
        <f t="shared" si="35"/>
        <v>169894.53999999998</v>
      </c>
      <c r="H150" s="23">
        <f t="shared" si="36"/>
        <v>3.3684866666666646E-2</v>
      </c>
      <c r="I150" s="31">
        <f t="shared" si="37"/>
        <v>1.0002335484088889</v>
      </c>
      <c r="J150" s="16">
        <f t="shared" si="38"/>
        <v>121.80512126588206</v>
      </c>
      <c r="K150" s="24" t="s">
        <v>146</v>
      </c>
      <c r="L150" s="25">
        <f t="shared" si="28"/>
        <v>51196</v>
      </c>
      <c r="M150" s="26">
        <f t="shared" si="31"/>
        <v>1167.5</v>
      </c>
      <c r="N150" s="27">
        <f t="shared" si="29"/>
        <v>-41472.482055476852</v>
      </c>
      <c r="O150" s="27">
        <f t="shared" si="30"/>
        <v>-67.392783340149876</v>
      </c>
    </row>
    <row r="151" spans="1:15" s="1" customFormat="1" ht="13.2" x14ac:dyDescent="0.25">
      <c r="A151" s="13" t="s">
        <v>147</v>
      </c>
      <c r="B151" s="17">
        <f t="shared" si="32"/>
        <v>50374</v>
      </c>
      <c r="C151" s="5">
        <f>125</f>
        <v>125</v>
      </c>
      <c r="D151" s="6">
        <f t="shared" si="33"/>
        <v>130230.46</v>
      </c>
      <c r="E151" s="6">
        <f t="shared" si="34"/>
        <v>11.869111611111112</v>
      </c>
      <c r="F151" s="6">
        <f>SUM($D$8:D151)</f>
        <v>8206810.5400000056</v>
      </c>
      <c r="G151" s="6">
        <f t="shared" si="35"/>
        <v>169769.53999999998</v>
      </c>
      <c r="H151" s="23">
        <f t="shared" si="36"/>
        <v>3.4101533333333323E-2</v>
      </c>
      <c r="I151" s="31">
        <f t="shared" si="37"/>
        <v>1.0002364372977777</v>
      </c>
      <c r="J151" s="16">
        <f t="shared" si="38"/>
        <v>123.59801609622814</v>
      </c>
      <c r="K151" s="24" t="s">
        <v>147</v>
      </c>
      <c r="L151" s="25">
        <f t="shared" si="28"/>
        <v>51227</v>
      </c>
      <c r="M151" s="26">
        <f t="shared" si="31"/>
        <v>1167.5</v>
      </c>
      <c r="N151" s="27">
        <f t="shared" si="29"/>
        <v>-40372.374838816999</v>
      </c>
      <c r="O151" s="27">
        <f t="shared" si="30"/>
        <v>-65.605109113077631</v>
      </c>
    </row>
    <row r="152" spans="1:15" s="1" customFormat="1" ht="13.2" x14ac:dyDescent="0.25">
      <c r="A152" s="13" t="s">
        <v>148</v>
      </c>
      <c r="B152" s="17">
        <f t="shared" si="32"/>
        <v>50404</v>
      </c>
      <c r="C152" s="5">
        <f>125</f>
        <v>125</v>
      </c>
      <c r="D152" s="6">
        <f t="shared" si="33"/>
        <v>130355.46</v>
      </c>
      <c r="E152" s="6">
        <f t="shared" si="34"/>
        <v>12.954365444444445</v>
      </c>
      <c r="F152" s="6">
        <f>SUM($D$8:D152)</f>
        <v>8337166.0000000056</v>
      </c>
      <c r="G152" s="6">
        <f t="shared" si="35"/>
        <v>169644.53999999998</v>
      </c>
      <c r="H152" s="23">
        <f t="shared" si="36"/>
        <v>3.4518199999999999E-2</v>
      </c>
      <c r="I152" s="31">
        <f t="shared" si="37"/>
        <v>1.0002393261866667</v>
      </c>
      <c r="J152" s="16">
        <f t="shared" si="38"/>
        <v>125.3912502582973</v>
      </c>
      <c r="K152" s="24" t="s">
        <v>148</v>
      </c>
      <c r="L152" s="25">
        <f t="shared" si="28"/>
        <v>51257</v>
      </c>
      <c r="M152" s="26">
        <f t="shared" si="31"/>
        <v>1167.5</v>
      </c>
      <c r="N152" s="27">
        <f t="shared" si="29"/>
        <v>-39270.479947930078</v>
      </c>
      <c r="O152" s="27">
        <f t="shared" si="30"/>
        <v>-63.814529915386373</v>
      </c>
    </row>
    <row r="153" spans="1:15" s="1" customFormat="1" ht="13.2" x14ac:dyDescent="0.25">
      <c r="A153" s="13" t="s">
        <v>153</v>
      </c>
      <c r="B153" s="17">
        <f t="shared" si="32"/>
        <v>50435</v>
      </c>
      <c r="C153" s="5">
        <f>125</f>
        <v>125</v>
      </c>
      <c r="D153" s="6">
        <f t="shared" si="33"/>
        <v>130493.41</v>
      </c>
      <c r="E153" s="6">
        <f t="shared" si="34"/>
        <v>1.0864034166666667</v>
      </c>
      <c r="F153" s="6">
        <f>SUM($D$8:D153)</f>
        <v>8467659.4100000057</v>
      </c>
      <c r="G153" s="6">
        <f t="shared" si="35"/>
        <v>169506.59</v>
      </c>
      <c r="H153" s="23">
        <f t="shared" si="36"/>
        <v>3.4978033333333325E-2</v>
      </c>
      <c r="I153" s="31">
        <f t="shared" si="37"/>
        <v>1.0002425143644444</v>
      </c>
      <c r="J153" s="16">
        <f t="shared" si="38"/>
        <v>127.20277780473378</v>
      </c>
      <c r="K153" s="24" t="s">
        <v>153</v>
      </c>
      <c r="L153" s="25">
        <f t="shared" si="28"/>
        <v>51288</v>
      </c>
      <c r="M153" s="26">
        <f t="shared" si="31"/>
        <v>1167.5</v>
      </c>
      <c r="N153" s="27">
        <f t="shared" si="29"/>
        <v>-38166.794477845462</v>
      </c>
      <c r="O153" s="27">
        <f t="shared" si="30"/>
        <v>-62.021041026498871</v>
      </c>
    </row>
    <row r="154" spans="1:15" s="1" customFormat="1" ht="13.2" x14ac:dyDescent="0.25">
      <c r="A154" s="13" t="s">
        <v>154</v>
      </c>
      <c r="B154" s="17">
        <f t="shared" si="32"/>
        <v>50464</v>
      </c>
      <c r="C154" s="5">
        <f>125</f>
        <v>125</v>
      </c>
      <c r="D154" s="6">
        <f t="shared" si="33"/>
        <v>130618.41</v>
      </c>
      <c r="E154" s="6">
        <f t="shared" si="34"/>
        <v>2.1739179444444443</v>
      </c>
      <c r="F154" s="6">
        <f>SUM($D$8:D154)</f>
        <v>8598277.8200000059</v>
      </c>
      <c r="G154" s="6">
        <f t="shared" si="35"/>
        <v>169381.59</v>
      </c>
      <c r="H154" s="23">
        <f t="shared" si="36"/>
        <v>3.5394700000000001E-2</v>
      </c>
      <c r="I154" s="31">
        <f t="shared" si="37"/>
        <v>1.0002454032533334</v>
      </c>
      <c r="J154" s="16">
        <f t="shared" si="38"/>
        <v>128.99710674418859</v>
      </c>
      <c r="K154" s="24" t="s">
        <v>154</v>
      </c>
      <c r="L154" s="25">
        <f t="shared" si="28"/>
        <v>51318</v>
      </c>
      <c r="M154" s="26">
        <f t="shared" si="31"/>
        <v>1167.5</v>
      </c>
      <c r="N154" s="27">
        <f t="shared" si="29"/>
        <v>-37061.315518871961</v>
      </c>
      <c r="O154" s="27">
        <f t="shared" si="30"/>
        <v>-60.224637718166939</v>
      </c>
    </row>
    <row r="155" spans="1:15" s="1" customFormat="1" ht="13.2" x14ac:dyDescent="0.25">
      <c r="A155" s="13" t="s">
        <v>155</v>
      </c>
      <c r="B155" s="17">
        <f t="shared" si="32"/>
        <v>50494</v>
      </c>
      <c r="C155" s="5">
        <f>125</f>
        <v>125</v>
      </c>
      <c r="D155" s="6">
        <f t="shared" si="33"/>
        <v>130743.41</v>
      </c>
      <c r="E155" s="6">
        <f t="shared" si="34"/>
        <v>3.2624046944444443</v>
      </c>
      <c r="F155" s="6">
        <f>SUM($D$8:D155)</f>
        <v>8729021.230000006</v>
      </c>
      <c r="G155" s="6">
        <f t="shared" si="35"/>
        <v>169256.59</v>
      </c>
      <c r="H155" s="23">
        <f t="shared" si="36"/>
        <v>3.5811366666666677E-2</v>
      </c>
      <c r="I155" s="31">
        <f t="shared" si="37"/>
        <v>1.0002482921422222</v>
      </c>
      <c r="J155" s="16">
        <f t="shared" si="38"/>
        <v>130.79177393789561</v>
      </c>
      <c r="K155" s="24" t="s">
        <v>155</v>
      </c>
      <c r="L155" s="25">
        <f t="shared" si="28"/>
        <v>51349</v>
      </c>
      <c r="M155" s="26">
        <f t="shared" si="31"/>
        <v>1167.5</v>
      </c>
      <c r="N155" s="27">
        <f t="shared" si="29"/>
        <v>-35954.040156590127</v>
      </c>
      <c r="O155" s="27">
        <f t="shared" si="30"/>
        <v>-58.425315254458951</v>
      </c>
    </row>
    <row r="156" spans="1:15" s="1" customFormat="1" ht="13.2" x14ac:dyDescent="0.25">
      <c r="A156" s="13" t="s">
        <v>156</v>
      </c>
      <c r="B156" s="17">
        <f t="shared" si="32"/>
        <v>50525</v>
      </c>
      <c r="C156" s="5">
        <f>125</f>
        <v>125</v>
      </c>
      <c r="D156" s="6">
        <f t="shared" si="33"/>
        <v>130868.41</v>
      </c>
      <c r="E156" s="6">
        <f t="shared" si="34"/>
        <v>4.3519331111111113</v>
      </c>
      <c r="F156" s="6">
        <f>SUM($D$8:D156)</f>
        <v>8859889.6400000062</v>
      </c>
      <c r="G156" s="6">
        <f t="shared" si="35"/>
        <v>169131.59</v>
      </c>
      <c r="H156" s="23">
        <f t="shared" si="36"/>
        <v>3.6228033333333298E-2</v>
      </c>
      <c r="I156" s="31">
        <f t="shared" si="37"/>
        <v>1.0002511810311112</v>
      </c>
      <c r="J156" s="16">
        <f t="shared" si="38"/>
        <v>132.58677932918368</v>
      </c>
      <c r="K156" s="24" t="s">
        <v>156</v>
      </c>
      <c r="L156" s="25">
        <f t="shared" si="28"/>
        <v>51380</v>
      </c>
      <c r="M156" s="26">
        <f t="shared" si="31"/>
        <v>1167.5</v>
      </c>
      <c r="N156" s="27">
        <f t="shared" si="29"/>
        <v>-34844.965471844589</v>
      </c>
      <c r="O156" s="27">
        <f t="shared" si="30"/>
        <v>-56.623068891747458</v>
      </c>
    </row>
    <row r="157" spans="1:15" s="1" customFormat="1" ht="13.2" x14ac:dyDescent="0.25">
      <c r="A157" s="13" t="s">
        <v>157</v>
      </c>
      <c r="B157" s="17">
        <f t="shared" si="32"/>
        <v>50555</v>
      </c>
      <c r="C157" s="5">
        <f>125</f>
        <v>125</v>
      </c>
      <c r="D157" s="6">
        <f t="shared" si="33"/>
        <v>130993.41</v>
      </c>
      <c r="E157" s="6">
        <f t="shared" si="34"/>
        <v>5.4425031944444449</v>
      </c>
      <c r="F157" s="6">
        <f>SUM($D$8:D157)</f>
        <v>8990883.0500000063</v>
      </c>
      <c r="G157" s="6">
        <f t="shared" si="35"/>
        <v>169006.59</v>
      </c>
      <c r="H157" s="23">
        <f t="shared" si="36"/>
        <v>3.6644699999999975E-2</v>
      </c>
      <c r="I157" s="31">
        <f t="shared" si="37"/>
        <v>1.00025406992</v>
      </c>
      <c r="J157" s="16">
        <f t="shared" si="38"/>
        <v>134.3821228885987</v>
      </c>
      <c r="K157" s="24" t="s">
        <v>157</v>
      </c>
      <c r="L157" s="25">
        <f t="shared" si="28"/>
        <v>51410</v>
      </c>
      <c r="M157" s="26">
        <f t="shared" si="31"/>
        <v>1167.5</v>
      </c>
      <c r="N157" s="27">
        <f t="shared" si="29"/>
        <v>-33734.088540736338</v>
      </c>
      <c r="O157" s="27">
        <f t="shared" si="30"/>
        <v>-54.817893878696545</v>
      </c>
    </row>
    <row r="158" spans="1:15" s="1" customFormat="1" ht="13.2" x14ac:dyDescent="0.25">
      <c r="A158" s="13" t="s">
        <v>158</v>
      </c>
      <c r="B158" s="17">
        <f t="shared" si="32"/>
        <v>50586</v>
      </c>
      <c r="C158" s="5">
        <f>125</f>
        <v>125</v>
      </c>
      <c r="D158" s="6">
        <f t="shared" si="33"/>
        <v>131118.41</v>
      </c>
      <c r="E158" s="6">
        <f t="shared" si="34"/>
        <v>6.5341149444444451</v>
      </c>
      <c r="F158" s="6">
        <f>SUM($D$8:D158)</f>
        <v>9122001.4600000065</v>
      </c>
      <c r="G158" s="6">
        <f t="shared" si="35"/>
        <v>168881.59</v>
      </c>
      <c r="H158" s="23">
        <f t="shared" si="36"/>
        <v>3.7061366666666651E-2</v>
      </c>
      <c r="I158" s="31">
        <f t="shared" si="37"/>
        <v>1.000256958808889</v>
      </c>
      <c r="J158" s="16">
        <f t="shared" si="38"/>
        <v>136.17780461386249</v>
      </c>
      <c r="K158" s="24" t="s">
        <v>158</v>
      </c>
      <c r="L158" s="25">
        <f t="shared" si="28"/>
        <v>51441</v>
      </c>
      <c r="M158" s="26">
        <f t="shared" si="31"/>
        <v>1167.5</v>
      </c>
      <c r="N158" s="27">
        <f t="shared" si="29"/>
        <v>-32621.406434615034</v>
      </c>
      <c r="O158" s="27">
        <f t="shared" si="30"/>
        <v>-53.009785456249432</v>
      </c>
    </row>
    <row r="159" spans="1:15" s="1" customFormat="1" ht="13.2" x14ac:dyDescent="0.25">
      <c r="A159" s="13" t="s">
        <v>159</v>
      </c>
      <c r="B159" s="17">
        <f t="shared" si="32"/>
        <v>50616</v>
      </c>
      <c r="C159" s="5">
        <f>125</f>
        <v>125</v>
      </c>
      <c r="D159" s="6">
        <f t="shared" si="33"/>
        <v>131243.41</v>
      </c>
      <c r="E159" s="6">
        <f t="shared" si="34"/>
        <v>7.6267683611111119</v>
      </c>
      <c r="F159" s="6">
        <f>SUM($D$8:D159)</f>
        <v>9253244.8700000066</v>
      </c>
      <c r="G159" s="6">
        <f t="shared" si="35"/>
        <v>168756.59</v>
      </c>
      <c r="H159" s="23">
        <f t="shared" si="36"/>
        <v>3.7478033333333327E-2</v>
      </c>
      <c r="I159" s="31">
        <f t="shared" si="37"/>
        <v>1.0002598476977778</v>
      </c>
      <c r="J159" s="16">
        <f t="shared" si="38"/>
        <v>137.97382452983069</v>
      </c>
      <c r="K159" s="24" t="s">
        <v>159</v>
      </c>
      <c r="L159" s="25">
        <f t="shared" si="28"/>
        <v>51471</v>
      </c>
      <c r="M159" s="26">
        <f t="shared" si="31"/>
        <v>1167.5</v>
      </c>
      <c r="N159" s="27">
        <f t="shared" si="29"/>
        <v>-31506.916220071282</v>
      </c>
      <c r="O159" s="27">
        <f t="shared" si="30"/>
        <v>-51.198738857615837</v>
      </c>
    </row>
    <row r="160" spans="1:15" s="1" customFormat="1" ht="13.2" x14ac:dyDescent="0.25">
      <c r="A160" s="13" t="s">
        <v>160</v>
      </c>
      <c r="B160" s="17">
        <f t="shared" si="32"/>
        <v>50647</v>
      </c>
      <c r="C160" s="5">
        <f>125</f>
        <v>125</v>
      </c>
      <c r="D160" s="6">
        <f t="shared" si="33"/>
        <v>131368.41</v>
      </c>
      <c r="E160" s="6">
        <f t="shared" si="34"/>
        <v>8.7204634444444444</v>
      </c>
      <c r="F160" s="6">
        <f>SUM($D$8:D160)</f>
        <v>9384613.2800000068</v>
      </c>
      <c r="G160" s="6">
        <f t="shared" si="35"/>
        <v>168631.59</v>
      </c>
      <c r="H160" s="23">
        <f t="shared" si="36"/>
        <v>3.7894700000000003E-2</v>
      </c>
      <c r="I160" s="31">
        <f t="shared" si="37"/>
        <v>1.0002627365866668</v>
      </c>
      <c r="J160" s="16">
        <f t="shared" si="38"/>
        <v>139.77018268845163</v>
      </c>
      <c r="K160" s="24" t="s">
        <v>160</v>
      </c>
      <c r="L160" s="25">
        <f t="shared" si="28"/>
        <v>51502</v>
      </c>
      <c r="M160" s="26">
        <f t="shared" si="31"/>
        <v>1167.5</v>
      </c>
      <c r="N160" s="27">
        <f t="shared" si="29"/>
        <v>-30390.614958928898</v>
      </c>
      <c r="O160" s="27">
        <f t="shared" si="30"/>
        <v>-49.384749308259465</v>
      </c>
    </row>
    <row r="161" spans="1:15" s="1" customFormat="1" ht="13.2" x14ac:dyDescent="0.25">
      <c r="A161" s="13" t="s">
        <v>161</v>
      </c>
      <c r="B161" s="17">
        <f t="shared" si="32"/>
        <v>50678</v>
      </c>
      <c r="C161" s="5">
        <f>125</f>
        <v>125</v>
      </c>
      <c r="D161" s="6">
        <f t="shared" si="33"/>
        <v>131493.41</v>
      </c>
      <c r="E161" s="6">
        <f t="shared" si="34"/>
        <v>9.8152001944444436</v>
      </c>
      <c r="F161" s="6">
        <f>SUM($D$8:D161)</f>
        <v>9516106.6900000069</v>
      </c>
      <c r="G161" s="6">
        <f t="shared" si="35"/>
        <v>168506.59</v>
      </c>
      <c r="H161" s="23">
        <f t="shared" si="36"/>
        <v>3.831136666666668E-2</v>
      </c>
      <c r="I161" s="31">
        <f t="shared" si="37"/>
        <v>1.0002656254755555</v>
      </c>
      <c r="J161" s="16">
        <f t="shared" si="38"/>
        <v>141.56687916872477</v>
      </c>
      <c r="K161" s="24" t="s">
        <v>161</v>
      </c>
      <c r="L161" s="25">
        <f t="shared" si="28"/>
        <v>51533</v>
      </c>
      <c r="M161" s="26">
        <f t="shared" si="31"/>
        <v>1167.5</v>
      </c>
      <c r="N161" s="27">
        <f t="shared" si="29"/>
        <v>-29272.499708237159</v>
      </c>
      <c r="O161" s="27">
        <f t="shared" si="30"/>
        <v>-47.567812025885388</v>
      </c>
    </row>
    <row r="162" spans="1:15" s="1" customFormat="1" ht="13.2" x14ac:dyDescent="0.25">
      <c r="A162" s="13" t="s">
        <v>162</v>
      </c>
      <c r="B162" s="17">
        <f t="shared" si="32"/>
        <v>50708</v>
      </c>
      <c r="C162" s="5">
        <f>125</f>
        <v>125</v>
      </c>
      <c r="D162" s="6">
        <f t="shared" si="33"/>
        <v>131618.41</v>
      </c>
      <c r="E162" s="6">
        <f t="shared" si="34"/>
        <v>10.91097861111111</v>
      </c>
      <c r="F162" s="6">
        <f>SUM($D$8:D162)</f>
        <v>9647725.1000000071</v>
      </c>
      <c r="G162" s="6">
        <f t="shared" si="35"/>
        <v>168381.59</v>
      </c>
      <c r="H162" s="23">
        <f t="shared" si="36"/>
        <v>3.87280333333333E-2</v>
      </c>
      <c r="I162" s="31">
        <f t="shared" si="37"/>
        <v>1.0002685143644445</v>
      </c>
      <c r="J162" s="16">
        <f t="shared" si="38"/>
        <v>143.36391407665943</v>
      </c>
      <c r="K162" s="24" t="s">
        <v>162</v>
      </c>
      <c r="L162" s="25">
        <f t="shared" si="28"/>
        <v>51561</v>
      </c>
      <c r="M162" s="26">
        <f t="shared" si="31"/>
        <v>1167.5</v>
      </c>
      <c r="N162" s="27">
        <f t="shared" si="29"/>
        <v>-28152.567520263045</v>
      </c>
      <c r="O162" s="27">
        <f t="shared" si="30"/>
        <v>-45.747922220427448</v>
      </c>
    </row>
    <row r="163" spans="1:15" s="1" customFormat="1" ht="13.2" x14ac:dyDescent="0.25">
      <c r="A163" s="13" t="s">
        <v>149</v>
      </c>
      <c r="B163" s="17">
        <f t="shared" si="32"/>
        <v>50739</v>
      </c>
      <c r="C163" s="5">
        <f>125</f>
        <v>125</v>
      </c>
      <c r="D163" s="6">
        <f t="shared" si="33"/>
        <v>131743.41</v>
      </c>
      <c r="E163" s="6">
        <f t="shared" si="34"/>
        <v>12.007798694444443</v>
      </c>
      <c r="F163" s="6">
        <f>SUM($D$8:D163)</f>
        <v>9779468.5100000072</v>
      </c>
      <c r="G163" s="6">
        <f t="shared" si="35"/>
        <v>168256.59</v>
      </c>
      <c r="H163" s="23">
        <f t="shared" si="36"/>
        <v>3.9144699999999977E-2</v>
      </c>
      <c r="I163" s="31">
        <f t="shared" si="37"/>
        <v>1.0002714032533333</v>
      </c>
      <c r="J163" s="16">
        <f t="shared" si="38"/>
        <v>145.16128754523362</v>
      </c>
      <c r="K163" s="24" t="s">
        <v>149</v>
      </c>
      <c r="L163" s="25">
        <f t="shared" si="28"/>
        <v>51592</v>
      </c>
      <c r="M163" s="26">
        <f t="shared" si="31"/>
        <v>1167.5</v>
      </c>
      <c r="N163" s="27">
        <f t="shared" si="29"/>
        <v>-27030.815442483472</v>
      </c>
      <c r="O163" s="27">
        <f t="shared" si="30"/>
        <v>-43.925075094035641</v>
      </c>
    </row>
    <row r="164" spans="1:15" s="1" customFormat="1" ht="13.2" x14ac:dyDescent="0.25">
      <c r="A164" s="13" t="s">
        <v>151</v>
      </c>
      <c r="B164" s="17">
        <f t="shared" si="32"/>
        <v>50769</v>
      </c>
      <c r="C164" s="5">
        <f>125</f>
        <v>125</v>
      </c>
      <c r="D164" s="6">
        <f t="shared" si="33"/>
        <v>131868.41</v>
      </c>
      <c r="E164" s="6">
        <f t="shared" si="34"/>
        <v>13.105660444444442</v>
      </c>
      <c r="F164" s="6">
        <f>SUM($D$8:D164)</f>
        <v>9911336.9200000074</v>
      </c>
      <c r="G164" s="6">
        <f t="shared" si="35"/>
        <v>168131.59</v>
      </c>
      <c r="H164" s="23">
        <f t="shared" si="36"/>
        <v>3.9561366666666653E-2</v>
      </c>
      <c r="I164" s="31">
        <f t="shared" si="37"/>
        <v>1.0002742921422223</v>
      </c>
      <c r="J164" s="16">
        <f t="shared" si="38"/>
        <v>146.95899973435291</v>
      </c>
      <c r="K164" s="24" t="s">
        <v>151</v>
      </c>
      <c r="L164" s="25">
        <f t="shared" si="28"/>
        <v>51622</v>
      </c>
      <c r="M164" s="26">
        <f t="shared" si="31"/>
        <v>1167.5</v>
      </c>
      <c r="N164" s="27">
        <f t="shared" si="29"/>
        <v>-25907.240517577509</v>
      </c>
      <c r="O164" s="27">
        <f t="shared" si="30"/>
        <v>-42.099265841063449</v>
      </c>
    </row>
    <row r="165" spans="1:15" s="1" customFormat="1" ht="13.2" x14ac:dyDescent="0.25">
      <c r="A165" s="13" t="s">
        <v>163</v>
      </c>
      <c r="B165" s="17">
        <f t="shared" si="32"/>
        <v>50800</v>
      </c>
      <c r="C165" s="5">
        <f>125</f>
        <v>125</v>
      </c>
      <c r="D165" s="6">
        <f t="shared" si="33"/>
        <v>132006.51999999999</v>
      </c>
      <c r="E165" s="6">
        <f t="shared" si="34"/>
        <v>1.0990126666666666</v>
      </c>
      <c r="F165" s="6">
        <f>SUM($D$8:D165)</f>
        <v>10043343.440000007</v>
      </c>
      <c r="G165" s="6">
        <f t="shared" si="35"/>
        <v>167993.48</v>
      </c>
      <c r="H165" s="23">
        <f t="shared" si="36"/>
        <v>4.0021733333333254E-2</v>
      </c>
      <c r="I165" s="31">
        <f t="shared" si="37"/>
        <v>1.0002774840177777</v>
      </c>
      <c r="J165" s="16">
        <f t="shared" si="38"/>
        <v>148.77834086599361</v>
      </c>
      <c r="K165" s="24" t="s">
        <v>163</v>
      </c>
      <c r="L165" s="25">
        <f t="shared" si="28"/>
        <v>51653</v>
      </c>
      <c r="M165" s="26">
        <f t="shared" si="31"/>
        <v>1167.5</v>
      </c>
      <c r="N165" s="27">
        <f t="shared" si="29"/>
        <v>-24781.839783418574</v>
      </c>
      <c r="O165" s="27">
        <f t="shared" si="30"/>
        <v>-40.270489648055182</v>
      </c>
    </row>
    <row r="166" spans="1:15" s="1" customFormat="1" ht="13.2" x14ac:dyDescent="0.25">
      <c r="A166" s="13" t="s">
        <v>164</v>
      </c>
      <c r="B166" s="17">
        <f t="shared" si="32"/>
        <v>50829</v>
      </c>
      <c r="C166" s="5">
        <f>125</f>
        <v>125</v>
      </c>
      <c r="D166" s="6">
        <f t="shared" si="33"/>
        <v>132131.51999999999</v>
      </c>
      <c r="E166" s="6">
        <f t="shared" si="34"/>
        <v>2.1991364444444446</v>
      </c>
      <c r="F166" s="6">
        <f>SUM($D$8:D166)</f>
        <v>10175474.960000006</v>
      </c>
      <c r="G166" s="6">
        <f t="shared" si="35"/>
        <v>167868.48</v>
      </c>
      <c r="H166" s="23">
        <f t="shared" si="36"/>
        <v>4.043839999999993E-2</v>
      </c>
      <c r="I166" s="31">
        <f t="shared" si="37"/>
        <v>1.0002803729066667</v>
      </c>
      <c r="J166" s="16">
        <f t="shared" si="38"/>
        <v>150.57714844033828</v>
      </c>
      <c r="K166" s="24" t="s">
        <v>164</v>
      </c>
      <c r="L166" s="25">
        <f t="shared" si="28"/>
        <v>51683</v>
      </c>
      <c r="M166" s="26">
        <f t="shared" si="31"/>
        <v>1167.5</v>
      </c>
      <c r="N166" s="27">
        <f t="shared" si="29"/>
        <v>-23654.610273066628</v>
      </c>
      <c r="O166" s="27">
        <f t="shared" si="30"/>
        <v>-38.43874169373327</v>
      </c>
    </row>
    <row r="167" spans="1:15" s="1" customFormat="1" ht="13.2" x14ac:dyDescent="0.25">
      <c r="A167" s="13" t="s">
        <v>165</v>
      </c>
      <c r="B167" s="17">
        <f t="shared" si="32"/>
        <v>50859</v>
      </c>
      <c r="C167" s="5">
        <f>125</f>
        <v>125</v>
      </c>
      <c r="D167" s="6">
        <f t="shared" si="33"/>
        <v>132256.51999999999</v>
      </c>
      <c r="E167" s="6">
        <f t="shared" si="34"/>
        <v>3.3002324444444442</v>
      </c>
      <c r="F167" s="6">
        <f>SUM($D$8:D167)</f>
        <v>10307731.480000006</v>
      </c>
      <c r="G167" s="6">
        <f t="shared" si="35"/>
        <v>167743.48000000001</v>
      </c>
      <c r="H167" s="23">
        <f t="shared" si="36"/>
        <v>4.0855066666666606E-2</v>
      </c>
      <c r="I167" s="31">
        <f t="shared" si="37"/>
        <v>1.0002832617955555</v>
      </c>
      <c r="J167" s="16">
        <f t="shared" si="38"/>
        <v>152.37629465842718</v>
      </c>
      <c r="K167" s="24" t="s">
        <v>165</v>
      </c>
      <c r="L167" s="25">
        <f t="shared" si="28"/>
        <v>51714</v>
      </c>
      <c r="M167" s="26">
        <f t="shared" si="31"/>
        <v>1167.5</v>
      </c>
      <c r="N167" s="27">
        <f t="shared" si="29"/>
        <v>-22525.54901476036</v>
      </c>
      <c r="O167" s="27">
        <f t="shared" si="30"/>
        <v>-36.604017148985584</v>
      </c>
    </row>
    <row r="168" spans="1:15" s="1" customFormat="1" ht="13.2" x14ac:dyDescent="0.25">
      <c r="A168" s="13" t="s">
        <v>166</v>
      </c>
      <c r="B168" s="17">
        <f t="shared" si="32"/>
        <v>50890</v>
      </c>
      <c r="C168" s="5">
        <f>125</f>
        <v>125</v>
      </c>
      <c r="D168" s="6">
        <f t="shared" si="33"/>
        <v>132381.51999999999</v>
      </c>
      <c r="E168" s="6">
        <f t="shared" si="34"/>
        <v>4.4023701111111109</v>
      </c>
      <c r="F168" s="6">
        <f>SUM($D$8:D168)</f>
        <v>10440113.000000006</v>
      </c>
      <c r="G168" s="6">
        <f t="shared" si="35"/>
        <v>167618.48000000001</v>
      </c>
      <c r="H168" s="23">
        <f t="shared" si="36"/>
        <v>4.1271733333333283E-2</v>
      </c>
      <c r="I168" s="31">
        <f t="shared" si="37"/>
        <v>1.0002861506844445</v>
      </c>
      <c r="J168" s="16">
        <f t="shared" si="38"/>
        <v>154.17577979046237</v>
      </c>
      <c r="K168" s="24" t="s">
        <v>166</v>
      </c>
      <c r="L168" s="25">
        <f t="shared" si="28"/>
        <v>51745</v>
      </c>
      <c r="M168" s="26">
        <f t="shared" si="31"/>
        <v>1167.5</v>
      </c>
      <c r="N168" s="27">
        <f t="shared" si="29"/>
        <v>-21394.653031909344</v>
      </c>
      <c r="O168" s="27">
        <f t="shared" si="30"/>
        <v>-34.766311176852682</v>
      </c>
    </row>
    <row r="169" spans="1:15" s="1" customFormat="1" ht="13.2" x14ac:dyDescent="0.25">
      <c r="A169" s="13" t="s">
        <v>167</v>
      </c>
      <c r="B169" s="17">
        <f t="shared" si="32"/>
        <v>50920</v>
      </c>
      <c r="C169" s="5">
        <f>125</f>
        <v>125</v>
      </c>
      <c r="D169" s="6">
        <f t="shared" si="33"/>
        <v>132506.51999999999</v>
      </c>
      <c r="E169" s="6">
        <f t="shared" si="34"/>
        <v>5.5055494444444442</v>
      </c>
      <c r="F169" s="6">
        <f>SUM($D$8:D169)</f>
        <v>10572619.520000005</v>
      </c>
      <c r="G169" s="6">
        <f t="shared" si="35"/>
        <v>167493.48000000001</v>
      </c>
      <c r="H169" s="23">
        <f t="shared" si="36"/>
        <v>4.1688399999999959E-2</v>
      </c>
      <c r="I169" s="31">
        <f t="shared" si="37"/>
        <v>1.0002890395733333</v>
      </c>
      <c r="J169" s="16">
        <f t="shared" si="38"/>
        <v>155.97560413337564</v>
      </c>
      <c r="K169" s="24" t="s">
        <v>167</v>
      </c>
      <c r="L169" s="25">
        <f t="shared" si="28"/>
        <v>51775</v>
      </c>
      <c r="M169" s="26">
        <f t="shared" si="31"/>
        <v>1167.5</v>
      </c>
      <c r="N169" s="27">
        <f t="shared" si="29"/>
        <v>-20261.919343086196</v>
      </c>
      <c r="O169" s="27">
        <f t="shared" si="30"/>
        <v>-32.925618932515071</v>
      </c>
    </row>
    <row r="170" spans="1:15" s="1" customFormat="1" ht="13.2" x14ac:dyDescent="0.25">
      <c r="A170" s="13" t="s">
        <v>168</v>
      </c>
      <c r="B170" s="17">
        <f t="shared" si="32"/>
        <v>50951</v>
      </c>
      <c r="C170" s="5">
        <f>125</f>
        <v>125</v>
      </c>
      <c r="D170" s="6">
        <f t="shared" si="33"/>
        <v>132631.51999999999</v>
      </c>
      <c r="E170" s="6">
        <f t="shared" si="34"/>
        <v>6.6097704444444441</v>
      </c>
      <c r="F170" s="6">
        <f>SUM($D$8:D170)</f>
        <v>10705251.040000005</v>
      </c>
      <c r="G170" s="6">
        <f t="shared" si="35"/>
        <v>167368.48000000001</v>
      </c>
      <c r="H170" s="23">
        <f t="shared" si="36"/>
        <v>4.2105066666666635E-2</v>
      </c>
      <c r="I170" s="31">
        <f t="shared" si="37"/>
        <v>1.0002919284622223</v>
      </c>
      <c r="J170" s="16">
        <f t="shared" si="38"/>
        <v>157.77576801078806</v>
      </c>
      <c r="K170" s="24" t="s">
        <v>168</v>
      </c>
      <c r="L170" s="25">
        <f t="shared" si="28"/>
        <v>51806</v>
      </c>
      <c r="M170" s="26">
        <f t="shared" si="31"/>
        <v>1167.5</v>
      </c>
      <c r="N170" s="27">
        <f t="shared" si="29"/>
        <v>-19127.344962018709</v>
      </c>
      <c r="O170" s="27">
        <f t="shared" si="30"/>
        <v>-31.0819355632804</v>
      </c>
    </row>
    <row r="171" spans="1:15" s="1" customFormat="1" ht="13.2" x14ac:dyDescent="0.25">
      <c r="A171" s="13" t="s">
        <v>169</v>
      </c>
      <c r="B171" s="17">
        <f t="shared" si="32"/>
        <v>50981</v>
      </c>
      <c r="C171" s="5">
        <f>125</f>
        <v>125</v>
      </c>
      <c r="D171" s="6">
        <f t="shared" si="33"/>
        <v>132756.51999999999</v>
      </c>
      <c r="E171" s="6">
        <f t="shared" si="34"/>
        <v>7.7150331111111106</v>
      </c>
      <c r="F171" s="6">
        <f>SUM($D$8:D171)</f>
        <v>10838007.560000004</v>
      </c>
      <c r="G171" s="6">
        <f t="shared" si="35"/>
        <v>167243.48000000001</v>
      </c>
      <c r="H171" s="23">
        <f t="shared" si="36"/>
        <v>4.2521733333333256E-2</v>
      </c>
      <c r="I171" s="31">
        <f t="shared" si="37"/>
        <v>1.000294817351111</v>
      </c>
      <c r="J171" s="16">
        <f t="shared" si="38"/>
        <v>159.57627177296959</v>
      </c>
      <c r="K171" s="24" t="s">
        <v>169</v>
      </c>
      <c r="L171" s="25">
        <f t="shared" si="28"/>
        <v>51836</v>
      </c>
      <c r="M171" s="26">
        <f t="shared" si="31"/>
        <v>1167.5</v>
      </c>
      <c r="N171" s="27">
        <f t="shared" si="29"/>
        <v>-17990.92689758199</v>
      </c>
      <c r="O171" s="27">
        <f t="shared" si="30"/>
        <v>-29.235256208570735</v>
      </c>
    </row>
    <row r="172" spans="1:15" s="1" customFormat="1" ht="13.2" x14ac:dyDescent="0.25">
      <c r="A172" s="13" t="s">
        <v>170</v>
      </c>
      <c r="B172" s="17">
        <f t="shared" si="32"/>
        <v>51012</v>
      </c>
      <c r="C172" s="5">
        <f>125</f>
        <v>125</v>
      </c>
      <c r="D172" s="6">
        <f t="shared" si="33"/>
        <v>132881.51999999999</v>
      </c>
      <c r="E172" s="6">
        <f t="shared" si="34"/>
        <v>8.8213374444444437</v>
      </c>
      <c r="F172" s="6">
        <f>SUM($D$8:D172)</f>
        <v>10970889.080000004</v>
      </c>
      <c r="G172" s="6">
        <f t="shared" si="35"/>
        <v>167118.48000000001</v>
      </c>
      <c r="H172" s="23">
        <f t="shared" si="36"/>
        <v>4.2938399999999932E-2</v>
      </c>
      <c r="I172" s="31">
        <f t="shared" si="37"/>
        <v>1.00029770624</v>
      </c>
      <c r="J172" s="16">
        <f t="shared" si="38"/>
        <v>161.3771157967991</v>
      </c>
      <c r="K172" s="24" t="s">
        <v>170</v>
      </c>
      <c r="L172" s="25">
        <f t="shared" si="28"/>
        <v>51867</v>
      </c>
      <c r="M172" s="26">
        <f t="shared" si="31"/>
        <v>1167.5</v>
      </c>
      <c r="N172" s="27">
        <f t="shared" si="29"/>
        <v>-16852.662153790563</v>
      </c>
      <c r="O172" s="27">
        <f t="shared" si="30"/>
        <v>-27.385575999909666</v>
      </c>
    </row>
    <row r="173" spans="1:15" s="1" customFormat="1" ht="13.2" x14ac:dyDescent="0.25">
      <c r="A173" s="13" t="s">
        <v>171</v>
      </c>
      <c r="B173" s="17">
        <f t="shared" si="32"/>
        <v>51043</v>
      </c>
      <c r="C173" s="5">
        <f>125</f>
        <v>125</v>
      </c>
      <c r="D173" s="6">
        <f t="shared" si="33"/>
        <v>133006.51999999999</v>
      </c>
      <c r="E173" s="6">
        <f t="shared" si="34"/>
        <v>9.9286834444444434</v>
      </c>
      <c r="F173" s="6">
        <f>SUM($D$8:D173)</f>
        <v>11103895.600000003</v>
      </c>
      <c r="G173" s="6">
        <f t="shared" si="35"/>
        <v>166993.48000000001</v>
      </c>
      <c r="H173" s="23">
        <f t="shared" si="36"/>
        <v>4.3355066666666608E-2</v>
      </c>
      <c r="I173" s="31">
        <f t="shared" si="37"/>
        <v>1.0003005951288888</v>
      </c>
      <c r="J173" s="16">
        <f t="shared" si="38"/>
        <v>163.17830048572415</v>
      </c>
      <c r="K173" s="24" t="s">
        <v>171</v>
      </c>
      <c r="L173" s="25">
        <f t="shared" si="28"/>
        <v>51898</v>
      </c>
      <c r="M173" s="26">
        <f t="shared" si="31"/>
        <v>1167.5</v>
      </c>
      <c r="N173" s="27">
        <f t="shared" si="29"/>
        <v>-15712.547729790473</v>
      </c>
      <c r="O173" s="27">
        <f t="shared" si="30"/>
        <v>-25.532890060909519</v>
      </c>
    </row>
    <row r="174" spans="1:15" s="1" customFormat="1" ht="13.2" x14ac:dyDescent="0.25">
      <c r="A174" s="13" t="s">
        <v>172</v>
      </c>
      <c r="B174" s="17">
        <f t="shared" si="32"/>
        <v>51073</v>
      </c>
      <c r="C174" s="5">
        <f>125</f>
        <v>125</v>
      </c>
      <c r="D174" s="6">
        <f t="shared" si="33"/>
        <v>133131.51999999999</v>
      </c>
      <c r="E174" s="6">
        <f t="shared" si="34"/>
        <v>11.037071111111111</v>
      </c>
      <c r="F174" s="6">
        <f>SUM($D$8:D174)</f>
        <v>11237027.120000003</v>
      </c>
      <c r="G174" s="6">
        <f t="shared" si="35"/>
        <v>166868.48000000001</v>
      </c>
      <c r="H174" s="23">
        <f t="shared" si="36"/>
        <v>4.3771733333333285E-2</v>
      </c>
      <c r="I174" s="31">
        <f t="shared" si="37"/>
        <v>1.0003034840177778</v>
      </c>
      <c r="J174" s="16">
        <f t="shared" si="38"/>
        <v>164.9798262697212</v>
      </c>
      <c r="K174" s="24" t="s">
        <v>172</v>
      </c>
      <c r="L174" s="25">
        <f t="shared" si="28"/>
        <v>51926</v>
      </c>
      <c r="M174" s="26">
        <f t="shared" si="31"/>
        <v>1167.5</v>
      </c>
      <c r="N174" s="27">
        <f t="shared" si="29"/>
        <v>-14570.580619851382</v>
      </c>
      <c r="O174" s="27">
        <f t="shared" si="30"/>
        <v>-23.677193507258494</v>
      </c>
    </row>
    <row r="175" spans="1:15" s="1" customFormat="1" ht="13.2" x14ac:dyDescent="0.25">
      <c r="A175" s="13" t="s">
        <v>150</v>
      </c>
      <c r="B175" s="17">
        <f t="shared" si="32"/>
        <v>51104</v>
      </c>
      <c r="C175" s="5">
        <f>125</f>
        <v>125</v>
      </c>
      <c r="D175" s="6">
        <f t="shared" si="33"/>
        <v>133256.51999999999</v>
      </c>
      <c r="E175" s="6">
        <f t="shared" si="34"/>
        <v>12.146500444444444</v>
      </c>
      <c r="F175" s="6">
        <f>SUM($D$8:D175)</f>
        <v>11370283.640000002</v>
      </c>
      <c r="G175" s="6">
        <f t="shared" si="35"/>
        <v>166743.48000000001</v>
      </c>
      <c r="H175" s="23">
        <f t="shared" si="36"/>
        <v>4.4188399999999961E-2</v>
      </c>
      <c r="I175" s="31">
        <f t="shared" si="37"/>
        <v>1.0003063729066666</v>
      </c>
      <c r="J175" s="16">
        <f t="shared" si="38"/>
        <v>166.78169360525561</v>
      </c>
      <c r="K175" s="24" t="s">
        <v>150</v>
      </c>
      <c r="L175" s="25">
        <f t="shared" si="28"/>
        <v>51957</v>
      </c>
      <c r="M175" s="26">
        <f t="shared" si="31"/>
        <v>1167.5</v>
      </c>
      <c r="N175" s="27">
        <f t="shared" si="29"/>
        <v>-13426.757813358641</v>
      </c>
      <c r="O175" s="27">
        <f t="shared" si="30"/>
        <v>-21.818481446707793</v>
      </c>
    </row>
    <row r="176" spans="1:15" s="1" customFormat="1" ht="13.2" x14ac:dyDescent="0.25">
      <c r="A176" s="13" t="s">
        <v>152</v>
      </c>
      <c r="B176" s="17">
        <f t="shared" si="32"/>
        <v>51134</v>
      </c>
      <c r="C176" s="5">
        <f>125</f>
        <v>125</v>
      </c>
      <c r="D176" s="6">
        <f t="shared" si="33"/>
        <v>133381.51999999999</v>
      </c>
      <c r="E176" s="6">
        <f t="shared" si="34"/>
        <v>13.256971444444444</v>
      </c>
      <c r="F176" s="6">
        <f>SUM($D$8:D176)</f>
        <v>11503665.160000002</v>
      </c>
      <c r="G176" s="6">
        <f t="shared" si="35"/>
        <v>166618.48000000001</v>
      </c>
      <c r="H176" s="23">
        <f t="shared" si="36"/>
        <v>4.4605066666666582E-2</v>
      </c>
      <c r="I176" s="31">
        <f t="shared" si="37"/>
        <v>1.0003092617955556</v>
      </c>
      <c r="J176" s="16">
        <f t="shared" si="38"/>
        <v>168.5839029752423</v>
      </c>
      <c r="K176" s="24" t="s">
        <v>152</v>
      </c>
      <c r="L176" s="25">
        <f t="shared" si="28"/>
        <v>51987</v>
      </c>
      <c r="M176" s="26">
        <f t="shared" si="31"/>
        <v>1167.5</v>
      </c>
      <c r="N176" s="27">
        <f t="shared" si="29"/>
        <v>-12281.076294805349</v>
      </c>
      <c r="O176" s="27">
        <f t="shared" si="30"/>
        <v>-19.956748979058691</v>
      </c>
    </row>
    <row r="177" spans="1:16" ht="13.2" x14ac:dyDescent="0.25">
      <c r="A177" s="13" t="s">
        <v>173</v>
      </c>
      <c r="B177" s="17">
        <f t="shared" si="32"/>
        <v>51165</v>
      </c>
      <c r="C177" s="5">
        <f>125</f>
        <v>125</v>
      </c>
      <c r="D177" s="6">
        <f t="shared" si="33"/>
        <v>133519.78</v>
      </c>
      <c r="E177" s="6">
        <f t="shared" si="34"/>
        <v>1.1116231666666667</v>
      </c>
      <c r="F177" s="6">
        <f>SUM($D$8:D177)</f>
        <v>11637184.940000001</v>
      </c>
      <c r="G177" s="6">
        <f t="shared" si="35"/>
        <v>166480.22</v>
      </c>
      <c r="H177" s="23">
        <f t="shared" si="36"/>
        <v>4.5065933333333308E-2</v>
      </c>
      <c r="I177" s="31">
        <f t="shared" si="37"/>
        <v>1.0003124571377777</v>
      </c>
      <c r="J177" s="16">
        <f t="shared" si="38"/>
        <v>170.41114036639951</v>
      </c>
      <c r="K177" s="24" t="s">
        <v>173</v>
      </c>
      <c r="L177" s="25">
        <f t="shared" si="28"/>
        <v>52018</v>
      </c>
      <c r="M177" s="26">
        <f t="shared" si="31"/>
        <v>1167.5</v>
      </c>
      <c r="N177" s="27">
        <f t="shared" si="29"/>
        <v>-11133.533043784408</v>
      </c>
      <c r="O177" s="27">
        <f t="shared" si="30"/>
        <v>-18.09199119614966</v>
      </c>
      <c r="P177" s="1"/>
    </row>
    <row r="178" spans="1:16" ht="13.2" x14ac:dyDescent="0.25">
      <c r="A178" s="13" t="s">
        <v>174</v>
      </c>
      <c r="B178" s="17">
        <f t="shared" si="32"/>
        <v>51194</v>
      </c>
      <c r="C178" s="5">
        <f>125</f>
        <v>125</v>
      </c>
      <c r="D178" s="6">
        <f t="shared" si="33"/>
        <v>133644.78</v>
      </c>
      <c r="E178" s="6">
        <f t="shared" si="34"/>
        <v>2.2243574444444443</v>
      </c>
      <c r="F178" s="6">
        <f>SUM($D$8:D178)</f>
        <v>11770829.720000001</v>
      </c>
      <c r="G178" s="6">
        <f t="shared" si="35"/>
        <v>166355.22</v>
      </c>
      <c r="H178" s="23">
        <f t="shared" si="36"/>
        <v>4.5482599999999984E-2</v>
      </c>
      <c r="I178" s="31">
        <f t="shared" si="37"/>
        <v>1.0003153460266667</v>
      </c>
      <c r="J178" s="16">
        <f t="shared" si="38"/>
        <v>172.21445336841256</v>
      </c>
      <c r="K178" s="24" t="s">
        <v>174</v>
      </c>
      <c r="L178" s="25">
        <f t="shared" si="28"/>
        <v>52048</v>
      </c>
      <c r="M178" s="26">
        <f t="shared" si="31"/>
        <v>1167.5</v>
      </c>
      <c r="N178" s="27">
        <f t="shared" si="29"/>
        <v>-9984.1250349805578</v>
      </c>
      <c r="O178" s="27">
        <f t="shared" si="30"/>
        <v>-16.224203181843407</v>
      </c>
      <c r="P178" s="1"/>
    </row>
    <row r="179" spans="1:16" ht="13.2" x14ac:dyDescent="0.25">
      <c r="A179" s="13" t="s">
        <v>175</v>
      </c>
      <c r="B179" s="17">
        <f t="shared" si="32"/>
        <v>51225</v>
      </c>
      <c r="C179" s="5">
        <f>125</f>
        <v>125</v>
      </c>
      <c r="D179" s="6">
        <f t="shared" si="33"/>
        <v>133769.78</v>
      </c>
      <c r="E179" s="6">
        <f t="shared" si="34"/>
        <v>3.3380639444444444</v>
      </c>
      <c r="F179" s="6">
        <f>SUM($D$8:D179)</f>
        <v>11904599.5</v>
      </c>
      <c r="G179" s="6">
        <f t="shared" si="35"/>
        <v>166230.22</v>
      </c>
      <c r="H179" s="23">
        <f t="shared" si="36"/>
        <v>4.589926666666666E-2</v>
      </c>
      <c r="I179" s="31">
        <f t="shared" si="37"/>
        <v>1.0003182349155555</v>
      </c>
      <c r="J179" s="16">
        <f t="shared" si="38"/>
        <v>174.01810931386015</v>
      </c>
      <c r="K179" s="24" t="s">
        <v>175</v>
      </c>
      <c r="L179" s="25">
        <f t="shared" si="28"/>
        <v>52079</v>
      </c>
      <c r="M179" s="26">
        <f t="shared" si="31"/>
        <v>1167.5</v>
      </c>
      <c r="N179" s="27">
        <f t="shared" si="29"/>
        <v>-8832.8492381624019</v>
      </c>
      <c r="O179" s="27">
        <f t="shared" si="30"/>
        <v>-14.353380012013902</v>
      </c>
    </row>
    <row r="180" spans="1:16" ht="13.2" x14ac:dyDescent="0.25">
      <c r="A180" s="13" t="s">
        <v>176</v>
      </c>
      <c r="B180" s="17">
        <f t="shared" si="32"/>
        <v>51256</v>
      </c>
      <c r="C180" s="5">
        <f>125</f>
        <v>125</v>
      </c>
      <c r="D180" s="6">
        <f t="shared" si="33"/>
        <v>133894.78</v>
      </c>
      <c r="E180" s="6">
        <f t="shared" si="34"/>
        <v>4.4528121111111112</v>
      </c>
      <c r="F180" s="6">
        <f>SUM($D$8:D180)</f>
        <v>12038494.279999999</v>
      </c>
      <c r="G180" s="6">
        <f t="shared" si="35"/>
        <v>166105.22</v>
      </c>
      <c r="H180" s="23">
        <f t="shared" si="36"/>
        <v>4.6315933333333281E-2</v>
      </c>
      <c r="I180" s="31">
        <f t="shared" si="37"/>
        <v>1.0003211238044445</v>
      </c>
      <c r="J180" s="16">
        <f t="shared" si="38"/>
        <v>175.82210879416527</v>
      </c>
      <c r="K180" s="24" t="s">
        <v>176</v>
      </c>
      <c r="L180" s="25">
        <f t="shared" si="28"/>
        <v>52110</v>
      </c>
      <c r="M180" s="26">
        <f t="shared" si="31"/>
        <v>1167.5</v>
      </c>
      <c r="N180" s="27">
        <f t="shared" si="29"/>
        <v>-7679.7026181744159</v>
      </c>
      <c r="O180" s="27">
        <f t="shared" si="30"/>
        <v>-12.479516754533426</v>
      </c>
    </row>
    <row r="181" spans="1:16" ht="13.2" x14ac:dyDescent="0.25">
      <c r="A181" s="13" t="s">
        <v>177</v>
      </c>
      <c r="B181" s="17">
        <f t="shared" si="32"/>
        <v>51286</v>
      </c>
      <c r="C181" s="5">
        <f>125</f>
        <v>125</v>
      </c>
      <c r="D181" s="6">
        <f t="shared" si="33"/>
        <v>134019.78</v>
      </c>
      <c r="E181" s="6">
        <f t="shared" si="34"/>
        <v>5.5686019444444446</v>
      </c>
      <c r="F181" s="6">
        <f>SUM($D$8:D181)</f>
        <v>12172514.059999999</v>
      </c>
      <c r="G181" s="6">
        <f t="shared" si="35"/>
        <v>165980.22</v>
      </c>
      <c r="H181" s="23">
        <f t="shared" si="36"/>
        <v>4.6732599999999958E-2</v>
      </c>
      <c r="I181" s="31">
        <f t="shared" si="37"/>
        <v>1.0003240126933333</v>
      </c>
      <c r="J181" s="16">
        <f t="shared" si="38"/>
        <v>177.62645242700992</v>
      </c>
      <c r="K181" s="24" t="s">
        <v>177</v>
      </c>
      <c r="L181" s="25">
        <f t="shared" si="28"/>
        <v>52140</v>
      </c>
      <c r="M181" s="26">
        <f t="shared" si="31"/>
        <v>1167.5</v>
      </c>
      <c r="N181" s="27">
        <f t="shared" si="29"/>
        <v>-6524.6821349289494</v>
      </c>
      <c r="O181" s="27">
        <f t="shared" si="30"/>
        <v>-10.602608469259543</v>
      </c>
    </row>
    <row r="182" spans="1:16" ht="13.2" x14ac:dyDescent="0.25">
      <c r="A182" s="13" t="s">
        <v>178</v>
      </c>
      <c r="B182" s="17">
        <f t="shared" si="32"/>
        <v>51317</v>
      </c>
      <c r="C182" s="5">
        <f>125</f>
        <v>125</v>
      </c>
      <c r="D182" s="6">
        <f t="shared" si="33"/>
        <v>134144.78</v>
      </c>
      <c r="E182" s="6">
        <f t="shared" si="34"/>
        <v>6.6854334444444445</v>
      </c>
      <c r="F182" s="6">
        <f>SUM($D$8:D182)</f>
        <v>12306658.839999998</v>
      </c>
      <c r="G182" s="6">
        <f t="shared" si="35"/>
        <v>165855.22</v>
      </c>
      <c r="H182" s="23">
        <f t="shared" si="36"/>
        <v>4.7149266666666634E-2</v>
      </c>
      <c r="I182" s="31">
        <f t="shared" si="37"/>
        <v>1.0003269015822223</v>
      </c>
      <c r="J182" s="16">
        <f t="shared" si="38"/>
        <v>179.43114085629611</v>
      </c>
      <c r="K182" s="24" t="s">
        <v>178</v>
      </c>
      <c r="L182" s="25">
        <f t="shared" si="28"/>
        <v>52171</v>
      </c>
      <c r="M182" s="26">
        <f t="shared" si="31"/>
        <v>1167.5</v>
      </c>
      <c r="N182" s="27">
        <f t="shared" si="29"/>
        <v>-5367.7847433982088</v>
      </c>
      <c r="O182" s="27">
        <f t="shared" si="30"/>
        <v>-8.72265020802209</v>
      </c>
    </row>
    <row r="183" spans="1:16" ht="13.2" x14ac:dyDescent="0.25">
      <c r="A183" s="13" t="s">
        <v>179</v>
      </c>
      <c r="B183" s="17">
        <f t="shared" si="32"/>
        <v>51347</v>
      </c>
      <c r="C183" s="5">
        <f>125</f>
        <v>125</v>
      </c>
      <c r="D183" s="6">
        <f t="shared" si="33"/>
        <v>134269.78</v>
      </c>
      <c r="E183" s="6">
        <f t="shared" si="34"/>
        <v>7.8033066111111111</v>
      </c>
      <c r="F183" s="6">
        <f>SUM($D$8:D183)</f>
        <v>12440928.619999997</v>
      </c>
      <c r="G183" s="6">
        <f t="shared" si="35"/>
        <v>165730.22</v>
      </c>
      <c r="H183" s="23">
        <f t="shared" si="36"/>
        <v>4.756593333333331E-2</v>
      </c>
      <c r="I183" s="31">
        <f t="shared" si="37"/>
        <v>1.000329790471111</v>
      </c>
      <c r="J183" s="16">
        <f t="shared" si="38"/>
        <v>181.23617475210767</v>
      </c>
      <c r="K183" s="24" t="s">
        <v>179</v>
      </c>
      <c r="L183" s="25">
        <f t="shared" si="28"/>
        <v>52201</v>
      </c>
      <c r="M183" s="26">
        <f t="shared" si="31"/>
        <v>1167.5</v>
      </c>
      <c r="N183" s="27">
        <f t="shared" si="29"/>
        <v>-4209.0073936062308</v>
      </c>
      <c r="O183" s="27">
        <f t="shared" si="30"/>
        <v>-6.8396370146101253</v>
      </c>
    </row>
    <row r="184" spans="1:16" ht="13.2" x14ac:dyDescent="0.25">
      <c r="A184" s="13" t="s">
        <v>180</v>
      </c>
      <c r="B184" s="17">
        <f t="shared" si="32"/>
        <v>51378</v>
      </c>
      <c r="C184" s="5">
        <f>125</f>
        <v>125</v>
      </c>
      <c r="D184" s="6">
        <f t="shared" si="33"/>
        <v>134394.78</v>
      </c>
      <c r="E184" s="6">
        <f t="shared" si="34"/>
        <v>8.9222214444444443</v>
      </c>
      <c r="F184" s="6">
        <f>SUM($D$8:D184)</f>
        <v>12575323.399999997</v>
      </c>
      <c r="G184" s="6">
        <f t="shared" si="35"/>
        <v>165605.22</v>
      </c>
      <c r="H184" s="23">
        <f t="shared" si="36"/>
        <v>4.7982599999999986E-2</v>
      </c>
      <c r="I184" s="31">
        <f t="shared" si="37"/>
        <v>1.00033267936</v>
      </c>
      <c r="J184" s="16">
        <f t="shared" si="38"/>
        <v>183.04155481067147</v>
      </c>
      <c r="K184" s="24" t="s">
        <v>180</v>
      </c>
      <c r="L184" s="25">
        <f t="shared" si="28"/>
        <v>52232</v>
      </c>
      <c r="M184" s="26">
        <f t="shared" si="31"/>
        <v>1167.5</v>
      </c>
      <c r="N184" s="27">
        <f t="shared" si="29"/>
        <v>-3048.347030620841</v>
      </c>
      <c r="O184" s="27">
        <f t="shared" si="30"/>
        <v>-4.9535639247588668</v>
      </c>
    </row>
    <row r="185" spans="1:16" ht="13.2" x14ac:dyDescent="0.25">
      <c r="A185" s="13" t="s">
        <v>181</v>
      </c>
      <c r="B185" s="17">
        <f t="shared" si="32"/>
        <v>51409</v>
      </c>
      <c r="C185" s="5">
        <f>125</f>
        <v>125</v>
      </c>
      <c r="D185" s="6">
        <f t="shared" si="33"/>
        <v>134519.78</v>
      </c>
      <c r="E185" s="6">
        <f t="shared" si="34"/>
        <v>10.042177944444445</v>
      </c>
      <c r="F185" s="6">
        <f>SUM($D$8:D185)</f>
        <v>12709843.179999996</v>
      </c>
      <c r="G185" s="6">
        <f t="shared" si="35"/>
        <v>165480.22</v>
      </c>
      <c r="H185" s="23">
        <f t="shared" si="36"/>
        <v>4.8399266666666663E-2</v>
      </c>
      <c r="I185" s="31">
        <f t="shared" si="37"/>
        <v>1.0003355682488888</v>
      </c>
      <c r="J185" s="16">
        <f t="shared" si="38"/>
        <v>184.84728175431937</v>
      </c>
      <c r="K185" s="24" t="s">
        <v>181</v>
      </c>
      <c r="L185" s="25">
        <f t="shared" si="28"/>
        <v>52263</v>
      </c>
      <c r="M185" s="26">
        <f t="shared" si="31"/>
        <v>1167.5</v>
      </c>
      <c r="N185" s="27">
        <f t="shared" si="29"/>
        <v>-1885.8005945455998</v>
      </c>
      <c r="O185" s="27">
        <f t="shared" si="30"/>
        <v>-3.0644259661365996</v>
      </c>
    </row>
    <row r="186" spans="1:16" ht="13.2" x14ac:dyDescent="0.25">
      <c r="A186" s="13" t="s">
        <v>182</v>
      </c>
      <c r="B186" s="17">
        <f t="shared" si="32"/>
        <v>51439</v>
      </c>
      <c r="C186" s="5">
        <f>125</f>
        <v>125</v>
      </c>
      <c r="D186" s="6">
        <f t="shared" si="33"/>
        <v>134644.78</v>
      </c>
      <c r="E186" s="6">
        <f t="shared" si="34"/>
        <v>11.163176111111111</v>
      </c>
      <c r="F186" s="6">
        <f>SUM($D$8:D186)</f>
        <v>12844487.959999995</v>
      </c>
      <c r="G186" s="6">
        <f t="shared" si="35"/>
        <v>165355.22</v>
      </c>
      <c r="H186" s="23">
        <f t="shared" si="36"/>
        <v>4.8815933333333283E-2</v>
      </c>
      <c r="I186" s="31">
        <f t="shared" si="37"/>
        <v>1.0003384571377778</v>
      </c>
      <c r="J186" s="16">
        <f t="shared" si="38"/>
        <v>186.65335633145014</v>
      </c>
      <c r="K186" s="24" t="s">
        <v>182</v>
      </c>
      <c r="L186" s="25">
        <f t="shared" si="28"/>
        <v>52291</v>
      </c>
      <c r="M186" s="26">
        <f t="shared" si="31"/>
        <v>1167.5</v>
      </c>
      <c r="N186" s="27">
        <f t="shared" si="29"/>
        <v>-721.36502051173636</v>
      </c>
      <c r="O186" s="27">
        <f t="shared" si="30"/>
        <v>-1.1722181583315716</v>
      </c>
    </row>
    <row r="187" spans="1:16" ht="13.2" x14ac:dyDescent="0.25">
      <c r="A187" s="13" t="s">
        <v>183</v>
      </c>
      <c r="B187" s="17">
        <f t="shared" si="32"/>
        <v>51470</v>
      </c>
      <c r="C187" s="5">
        <f>125</f>
        <v>125</v>
      </c>
      <c r="D187" s="6">
        <f t="shared" si="33"/>
        <v>134769.78</v>
      </c>
      <c r="E187" s="6">
        <f t="shared" si="34"/>
        <v>12.285215944444445</v>
      </c>
      <c r="F187" s="6">
        <f>SUM($D$8:D187)</f>
        <v>12979257.739999995</v>
      </c>
      <c r="G187" s="6">
        <f t="shared" si="35"/>
        <v>165230.22</v>
      </c>
      <c r="H187" s="23">
        <f t="shared" si="36"/>
        <v>4.923259999999996E-2</v>
      </c>
      <c r="I187" s="31">
        <f t="shared" si="37"/>
        <v>1.0003413460266666</v>
      </c>
      <c r="J187" s="16">
        <f t="shared" si="38"/>
        <v>188.45977931649136</v>
      </c>
      <c r="K187" s="24" t="s">
        <v>183</v>
      </c>
      <c r="L187" s="25">
        <f t="shared" si="28"/>
        <v>52322</v>
      </c>
      <c r="M187" s="26">
        <f t="shared" si="31"/>
        <v>722.53723867006795</v>
      </c>
      <c r="N187" s="27">
        <f t="shared" si="29"/>
        <v>1.7097434579227411E-14</v>
      </c>
      <c r="O187" s="27">
        <f t="shared" si="30"/>
        <v>2.7783331191244546E-17</v>
      </c>
    </row>
    <row r="188" spans="1:16" ht="13.2" x14ac:dyDescent="0.25">
      <c r="A188" s="13" t="s">
        <v>184</v>
      </c>
      <c r="B188" s="17">
        <f t="shared" si="32"/>
        <v>51500</v>
      </c>
      <c r="C188" s="5">
        <f>125</f>
        <v>125</v>
      </c>
      <c r="D188" s="6">
        <f t="shared" si="33"/>
        <v>134894.78</v>
      </c>
      <c r="E188" s="6">
        <f t="shared" si="34"/>
        <v>13.408297444444445</v>
      </c>
      <c r="F188" s="6">
        <f>SUM($D$8:D188)</f>
        <v>13114152.519999994</v>
      </c>
      <c r="G188" s="6">
        <f t="shared" si="35"/>
        <v>165105.22</v>
      </c>
      <c r="H188" s="23">
        <f t="shared" si="36"/>
        <v>4.9649266666666636E-2</v>
      </c>
      <c r="I188" s="31">
        <f t="shared" si="37"/>
        <v>1.0003442349155556</v>
      </c>
      <c r="J188" s="16">
        <f t="shared" si="38"/>
        <v>190.26655150986201</v>
      </c>
      <c r="K188" s="24" t="s">
        <v>184</v>
      </c>
      <c r="L188" s="25">
        <f t="shared" si="28"/>
        <v>52352</v>
      </c>
      <c r="M188" s="26">
        <f t="shared" si="31"/>
        <v>-1.7125217910418655E-14</v>
      </c>
      <c r="N188" s="27">
        <f t="shared" si="29"/>
        <v>6.5943841295818956E-31</v>
      </c>
      <c r="O188" s="27">
        <f t="shared" si="30"/>
        <v>1.071587421057058E-33</v>
      </c>
    </row>
    <row r="189" spans="1:16" ht="13.2" x14ac:dyDescent="0.25">
      <c r="A189" s="13" t="s">
        <v>185</v>
      </c>
      <c r="B189" s="17">
        <f t="shared" si="32"/>
        <v>51531</v>
      </c>
      <c r="C189" s="5">
        <f>125</f>
        <v>125</v>
      </c>
      <c r="D189" s="6">
        <f t="shared" si="33"/>
        <v>135033.19</v>
      </c>
      <c r="E189" s="6">
        <f t="shared" si="34"/>
        <v>1.1242349166666668</v>
      </c>
      <c r="F189" s="6">
        <f>SUM($D$8:D189)</f>
        <v>13249185.709999993</v>
      </c>
      <c r="G189" s="6">
        <f t="shared" si="35"/>
        <v>164966.81</v>
      </c>
      <c r="H189" s="23">
        <f t="shared" si="36"/>
        <v>5.0110633333333321E-2</v>
      </c>
      <c r="I189" s="31">
        <f t="shared" si="37"/>
        <v>1.0003474337244445</v>
      </c>
      <c r="J189" s="16">
        <f t="shared" si="38"/>
        <v>192.10182980073623</v>
      </c>
      <c r="K189" s="24" t="s">
        <v>185</v>
      </c>
      <c r="L189" s="25">
        <f t="shared" si="28"/>
        <v>52383</v>
      </c>
      <c r="M189" s="26">
        <f t="shared" si="31"/>
        <v>-6.6051000037924659E-31</v>
      </c>
      <c r="N189" s="27">
        <f t="shared" si="29"/>
        <v>2.8737566162911288E-47</v>
      </c>
      <c r="O189" s="27">
        <f t="shared" si="30"/>
        <v>4.6698545014730836E-50</v>
      </c>
    </row>
    <row r="190" spans="1:16" ht="13.2" x14ac:dyDescent="0.25">
      <c r="A190" s="13" t="s">
        <v>186</v>
      </c>
      <c r="B190" s="17">
        <f t="shared" si="32"/>
        <v>51560</v>
      </c>
      <c r="C190" s="5">
        <f>125</f>
        <v>125</v>
      </c>
      <c r="D190" s="6">
        <f t="shared" si="33"/>
        <v>135158.19</v>
      </c>
      <c r="E190" s="6">
        <f t="shared" si="34"/>
        <v>2.2495809444444443</v>
      </c>
      <c r="F190" s="6">
        <f>SUM($D$8:D190)</f>
        <v>13384343.899999993</v>
      </c>
      <c r="G190" s="6">
        <f t="shared" si="35"/>
        <v>164841.81</v>
      </c>
      <c r="H190" s="23">
        <f t="shared" si="36"/>
        <v>5.0527299999999997E-2</v>
      </c>
      <c r="I190" s="31">
        <f t="shared" si="37"/>
        <v>1.0003503226133332</v>
      </c>
      <c r="J190" s="16">
        <f t="shared" si="38"/>
        <v>193.90972172340096</v>
      </c>
      <c r="K190" s="24" t="s">
        <v>186</v>
      </c>
      <c r="L190" s="25">
        <f t="shared" si="28"/>
        <v>52413</v>
      </c>
      <c r="M190" s="26">
        <f t="shared" si="31"/>
        <v>-2.8784264707926018E-47</v>
      </c>
      <c r="N190" s="27">
        <f t="shared" si="29"/>
        <v>6.5519417445742611E-64</v>
      </c>
      <c r="O190" s="27">
        <f t="shared" si="30"/>
        <v>1.0646905334933173E-66</v>
      </c>
    </row>
    <row r="191" spans="1:16" ht="13.2" x14ac:dyDescent="0.25">
      <c r="A191" s="13" t="s">
        <v>187</v>
      </c>
      <c r="B191" s="17">
        <f t="shared" si="32"/>
        <v>51590</v>
      </c>
      <c r="C191" s="5">
        <f>125</f>
        <v>125</v>
      </c>
      <c r="D191" s="6">
        <f t="shared" si="33"/>
        <v>135283.19</v>
      </c>
      <c r="E191" s="6">
        <f t="shared" si="34"/>
        <v>3.3758991944444445</v>
      </c>
      <c r="F191" s="6">
        <f>SUM($D$8:D191)</f>
        <v>13519627.089999992</v>
      </c>
      <c r="G191" s="6">
        <f t="shared" si="35"/>
        <v>164716.81</v>
      </c>
      <c r="H191" s="23">
        <f t="shared" si="36"/>
        <v>5.0943966666666674E-2</v>
      </c>
      <c r="I191" s="31">
        <f t="shared" si="37"/>
        <v>1.0003532115022222</v>
      </c>
      <c r="J191" s="16">
        <f t="shared" si="38"/>
        <v>195.71796473432542</v>
      </c>
      <c r="K191" s="24" t="s">
        <v>187</v>
      </c>
      <c r="L191" s="25">
        <f t="shared" si="28"/>
        <v>52444</v>
      </c>
      <c r="M191" s="26">
        <f t="shared" si="31"/>
        <v>-6.5625886499091949E-64</v>
      </c>
      <c r="N191" s="27">
        <f t="shared" si="29"/>
        <v>-5.732320131631597E-80</v>
      </c>
      <c r="O191" s="27">
        <f t="shared" si="30"/>
        <v>-9.3150202139013455E-83</v>
      </c>
    </row>
    <row r="192" spans="1:16" ht="13.2" x14ac:dyDescent="0.25">
      <c r="A192" s="13" t="s">
        <v>215</v>
      </c>
      <c r="B192" s="17">
        <f t="shared" si="32"/>
        <v>51621</v>
      </c>
      <c r="C192" s="5">
        <f>125</f>
        <v>125</v>
      </c>
      <c r="D192" s="6">
        <f t="shared" si="33"/>
        <v>135408.19</v>
      </c>
      <c r="E192" s="6">
        <f t="shared" si="34"/>
        <v>4.5032591111111113</v>
      </c>
      <c r="F192" s="6">
        <f>SUM($D$8:D192)</f>
        <v>13655035.279999992</v>
      </c>
      <c r="G192" s="6">
        <f t="shared" si="35"/>
        <v>164591.81</v>
      </c>
      <c r="H192" s="23">
        <f t="shared" si="36"/>
        <v>5.1360633333333294E-2</v>
      </c>
      <c r="I192" s="31">
        <f t="shared" si="37"/>
        <v>1.000356100391111</v>
      </c>
      <c r="J192" s="16">
        <f t="shared" si="38"/>
        <v>197.52655974072857</v>
      </c>
      <c r="K192" s="24" t="s">
        <v>215</v>
      </c>
      <c r="L192" s="25">
        <f t="shared" si="28"/>
        <v>52475</v>
      </c>
      <c r="M192" s="26">
        <f t="shared" si="31"/>
        <v>5.7416351518454987E-80</v>
      </c>
      <c r="N192" s="27">
        <f t="shared" si="29"/>
        <v>3.2918036868929519E-96</v>
      </c>
      <c r="O192" s="27">
        <f t="shared" si="30"/>
        <v>5.3491809912010474E-99</v>
      </c>
    </row>
    <row r="193" spans="1:15" ht="13.2" x14ac:dyDescent="0.25">
      <c r="A193" s="13" t="s">
        <v>216</v>
      </c>
      <c r="B193" s="17">
        <f t="shared" si="32"/>
        <v>51651</v>
      </c>
      <c r="C193" s="5">
        <f>125</f>
        <v>125</v>
      </c>
      <c r="D193" s="6">
        <f t="shared" si="33"/>
        <v>135533.19</v>
      </c>
      <c r="E193" s="6">
        <f t="shared" si="34"/>
        <v>5.6316606944444452</v>
      </c>
      <c r="F193" s="6">
        <f>SUM($D$8:D193)</f>
        <v>13790568.469999991</v>
      </c>
      <c r="G193" s="6">
        <f t="shared" si="35"/>
        <v>164466.81</v>
      </c>
      <c r="H193" s="23">
        <f t="shared" si="36"/>
        <v>5.1777299999999971E-2</v>
      </c>
      <c r="I193" s="31">
        <f t="shared" si="37"/>
        <v>1.00035898928</v>
      </c>
      <c r="J193" s="16">
        <f t="shared" si="38"/>
        <v>199.33550767564017</v>
      </c>
      <c r="K193" s="24" t="s">
        <v>216</v>
      </c>
      <c r="L193" s="25">
        <f t="shared" si="28"/>
        <v>52505</v>
      </c>
      <c r="M193" s="26">
        <f t="shared" si="31"/>
        <v>-3.2971528678841529E-96</v>
      </c>
      <c r="N193" s="27">
        <f t="shared" si="29"/>
        <v>8.3650562957923798E-113</v>
      </c>
      <c r="O193" s="27">
        <f t="shared" si="30"/>
        <v>1.3593216480662619E-115</v>
      </c>
    </row>
    <row r="194" spans="1:15" ht="13.2" x14ac:dyDescent="0.25">
      <c r="A194" s="13" t="s">
        <v>217</v>
      </c>
      <c r="B194" s="17">
        <f t="shared" si="32"/>
        <v>51682</v>
      </c>
      <c r="C194" s="5">
        <f>125</f>
        <v>125</v>
      </c>
      <c r="D194" s="6">
        <f t="shared" si="33"/>
        <v>135658.19</v>
      </c>
      <c r="E194" s="6">
        <f t="shared" si="34"/>
        <v>6.7611039444444447</v>
      </c>
      <c r="F194" s="6">
        <f>SUM($D$8:D194)</f>
        <v>13926226.659999991</v>
      </c>
      <c r="G194" s="6">
        <f t="shared" si="35"/>
        <v>164341.81</v>
      </c>
      <c r="H194" s="23">
        <f t="shared" si="36"/>
        <v>5.2193966666666647E-2</v>
      </c>
      <c r="I194" s="31">
        <f t="shared" si="37"/>
        <v>1.000361878168889</v>
      </c>
      <c r="J194" s="16">
        <f t="shared" si="38"/>
        <v>201.14480949786335</v>
      </c>
      <c r="K194" s="24" t="s">
        <v>217</v>
      </c>
      <c r="L194" s="25">
        <f t="shared" si="28"/>
        <v>52536</v>
      </c>
      <c r="M194" s="26">
        <f t="shared" si="31"/>
        <v>-8.378649512273043E-113</v>
      </c>
      <c r="N194" s="27">
        <f t="shared" si="29"/>
        <v>-5.6128214741910357E-129</v>
      </c>
      <c r="O194" s="27">
        <f t="shared" si="30"/>
        <v>-9.1208348955604332E-132</v>
      </c>
    </row>
    <row r="195" spans="1:15" ht="13.2" x14ac:dyDescent="0.25">
      <c r="A195" s="13" t="s">
        <v>218</v>
      </c>
      <c r="B195" s="17">
        <f t="shared" si="32"/>
        <v>51712</v>
      </c>
      <c r="C195" s="5">
        <f>125</f>
        <v>125</v>
      </c>
      <c r="D195" s="6">
        <f t="shared" si="33"/>
        <v>135783.19</v>
      </c>
      <c r="E195" s="6">
        <f t="shared" si="34"/>
        <v>7.8915888611111118</v>
      </c>
      <c r="F195" s="6">
        <f>SUM($D$8:D195)</f>
        <v>14062009.84999999</v>
      </c>
      <c r="G195" s="6">
        <f t="shared" si="35"/>
        <v>164216.81</v>
      </c>
      <c r="H195" s="23">
        <f t="shared" si="36"/>
        <v>5.2610633333333323E-2</v>
      </c>
      <c r="I195" s="31">
        <f t="shared" si="37"/>
        <v>1.0003647670577778</v>
      </c>
      <c r="J195" s="16">
        <f t="shared" si="38"/>
        <v>202.95446619193876</v>
      </c>
      <c r="K195" s="24" t="s">
        <v>218</v>
      </c>
      <c r="L195" s="25">
        <f t="shared" si="28"/>
        <v>52566</v>
      </c>
      <c r="M195" s="26">
        <f t="shared" si="31"/>
        <v>5.6219423090865963E-129</v>
      </c>
      <c r="N195" s="27">
        <f t="shared" si="29"/>
        <v>2.2523434820809885E-145</v>
      </c>
      <c r="O195" s="27">
        <f t="shared" si="30"/>
        <v>3.6600581583816062E-148</v>
      </c>
    </row>
    <row r="196" spans="1:15" ht="13.2" x14ac:dyDescent="0.25">
      <c r="A196" s="13" t="s">
        <v>219</v>
      </c>
      <c r="B196" s="17">
        <f t="shared" si="32"/>
        <v>51743</v>
      </c>
      <c r="C196" s="5">
        <f>125</f>
        <v>125</v>
      </c>
      <c r="D196" s="6">
        <f t="shared" si="33"/>
        <v>135908.19</v>
      </c>
      <c r="E196" s="6">
        <f t="shared" si="34"/>
        <v>9.0231154444444446</v>
      </c>
      <c r="F196" s="6">
        <f>SUM($D$8:D196)</f>
        <v>14197918.03999999</v>
      </c>
      <c r="G196" s="6">
        <f t="shared" si="35"/>
        <v>164091.81</v>
      </c>
      <c r="H196" s="23">
        <f t="shared" si="36"/>
        <v>5.3027299999999999E-2</v>
      </c>
      <c r="I196" s="31">
        <f t="shared" si="37"/>
        <v>1.0003676559466668</v>
      </c>
      <c r="J196" s="16">
        <f t="shared" si="38"/>
        <v>204.76447876810832</v>
      </c>
      <c r="K196" s="24" t="s">
        <v>219</v>
      </c>
      <c r="L196" s="25">
        <f t="shared" si="28"/>
        <v>52597</v>
      </c>
      <c r="M196" s="26">
        <f t="shared" si="31"/>
        <v>-2.25600354023937E-145</v>
      </c>
      <c r="N196" s="27">
        <f t="shared" si="29"/>
        <v>1.2780862809539196E-161</v>
      </c>
      <c r="O196" s="27">
        <f t="shared" si="30"/>
        <v>2.0768902065501192E-164</v>
      </c>
    </row>
    <row r="197" spans="1:15" ht="13.2" x14ac:dyDescent="0.25">
      <c r="A197" s="13" t="s">
        <v>220</v>
      </c>
      <c r="B197" s="17">
        <f t="shared" si="32"/>
        <v>51774</v>
      </c>
      <c r="C197" s="5">
        <f>125</f>
        <v>125</v>
      </c>
      <c r="D197" s="6">
        <f t="shared" si="33"/>
        <v>136033.19</v>
      </c>
      <c r="E197" s="6">
        <f t="shared" si="34"/>
        <v>10.155683694444445</v>
      </c>
      <c r="F197" s="6">
        <f>SUM($D$8:D197)</f>
        <v>14333951.229999989</v>
      </c>
      <c r="G197" s="6">
        <f t="shared" si="35"/>
        <v>163966.81</v>
      </c>
      <c r="H197" s="23">
        <f t="shared" si="36"/>
        <v>5.3443966666666676E-2</v>
      </c>
      <c r="I197" s="31">
        <f t="shared" si="37"/>
        <v>1.0003705448355555</v>
      </c>
      <c r="J197" s="16">
        <f t="shared" si="38"/>
        <v>206.57484826227872</v>
      </c>
      <c r="K197" s="24" t="s">
        <v>220</v>
      </c>
      <c r="L197" s="25">
        <f t="shared" si="28"/>
        <v>52628</v>
      </c>
      <c r="M197" s="26">
        <f t="shared" si="31"/>
        <v>-1.2801631711604697E-161</v>
      </c>
      <c r="N197" s="27">
        <f t="shared" si="29"/>
        <v>-4.5884874231558914E-178</v>
      </c>
      <c r="O197" s="27">
        <f t="shared" si="30"/>
        <v>-7.4562920626283231E-181</v>
      </c>
    </row>
    <row r="198" spans="1:15" ht="13.2" x14ac:dyDescent="0.25">
      <c r="A198" s="13" t="s">
        <v>221</v>
      </c>
      <c r="B198" s="17">
        <f t="shared" si="32"/>
        <v>51804</v>
      </c>
      <c r="C198" s="5">
        <f>125</f>
        <v>125</v>
      </c>
      <c r="D198" s="6">
        <f t="shared" si="33"/>
        <v>136158.19</v>
      </c>
      <c r="E198" s="6">
        <f t="shared" si="34"/>
        <v>11.289293611111111</v>
      </c>
      <c r="F198" s="6">
        <f>SUM($D$8:D198)</f>
        <v>14470109.419999989</v>
      </c>
      <c r="G198" s="6">
        <f t="shared" si="35"/>
        <v>163841.81</v>
      </c>
      <c r="H198" s="23">
        <f t="shared" si="36"/>
        <v>5.3860633333333297E-2</v>
      </c>
      <c r="I198" s="31">
        <f t="shared" si="37"/>
        <v>1.0003734337244445</v>
      </c>
      <c r="J198" s="16">
        <f t="shared" si="38"/>
        <v>208.38557573598621</v>
      </c>
      <c r="K198" s="24" t="s">
        <v>221</v>
      </c>
      <c r="L198" s="25">
        <f t="shared" si="28"/>
        <v>52657</v>
      </c>
      <c r="M198" s="26">
        <f t="shared" si="31"/>
        <v>4.5959437152185198E-178</v>
      </c>
      <c r="N198" s="27">
        <f t="shared" si="29"/>
        <v>1.2307523199998357E-194</v>
      </c>
      <c r="O198" s="27">
        <f t="shared" si="30"/>
        <v>1.9999725199997331E-197</v>
      </c>
    </row>
    <row r="199" spans="1:15" ht="13.2" x14ac:dyDescent="0.25">
      <c r="A199" s="13" t="s">
        <v>222</v>
      </c>
      <c r="B199" s="17">
        <f t="shared" si="32"/>
        <v>51835</v>
      </c>
      <c r="C199" s="5">
        <f>125</f>
        <v>125</v>
      </c>
      <c r="D199" s="6">
        <f t="shared" si="33"/>
        <v>136283.19</v>
      </c>
      <c r="E199" s="6">
        <f t="shared" si="34"/>
        <v>12.423945194444444</v>
      </c>
      <c r="F199" s="6">
        <f>SUM($D$8:D199)</f>
        <v>14606392.609999988</v>
      </c>
      <c r="G199" s="6">
        <f t="shared" si="35"/>
        <v>163716.81</v>
      </c>
      <c r="H199" s="23">
        <f t="shared" si="36"/>
        <v>5.4277299999999973E-2</v>
      </c>
      <c r="I199" s="31">
        <f t="shared" si="37"/>
        <v>1.0003763226133333</v>
      </c>
      <c r="J199" s="16">
        <f t="shared" si="38"/>
        <v>210.19666227636068</v>
      </c>
      <c r="K199" s="24" t="s">
        <v>222</v>
      </c>
      <c r="L199" s="25">
        <f t="shared" si="28"/>
        <v>52688</v>
      </c>
      <c r="M199" s="26">
        <f t="shared" si="31"/>
        <v>-1.2327522925198354E-194</v>
      </c>
      <c r="N199" s="27">
        <f t="shared" si="29"/>
        <v>-5.9409111446723744E-212</v>
      </c>
      <c r="O199" s="27">
        <f t="shared" si="30"/>
        <v>-9.6539806100926088E-215</v>
      </c>
    </row>
    <row r="200" spans="1:15" ht="13.2" x14ac:dyDescent="0.25">
      <c r="A200" s="13" t="s">
        <v>223</v>
      </c>
      <c r="B200" s="17">
        <f t="shared" si="32"/>
        <v>51865</v>
      </c>
      <c r="C200" s="5">
        <f>125</f>
        <v>125</v>
      </c>
      <c r="D200" s="6">
        <f t="shared" si="33"/>
        <v>136408.19</v>
      </c>
      <c r="E200" s="6">
        <f t="shared" si="34"/>
        <v>13.559638444444445</v>
      </c>
      <c r="F200" s="6">
        <f>SUM($D$8:D200)</f>
        <v>14742800.799999988</v>
      </c>
      <c r="G200" s="6">
        <f t="shared" si="35"/>
        <v>163591.81</v>
      </c>
      <c r="H200" s="23">
        <f t="shared" si="36"/>
        <v>5.4693966666666649E-2</v>
      </c>
      <c r="I200" s="31">
        <f t="shared" si="37"/>
        <v>1.0003792115022223</v>
      </c>
      <c r="J200" s="16">
        <f t="shared" si="38"/>
        <v>212.00810899609036</v>
      </c>
      <c r="K200" s="24" t="s">
        <v>223</v>
      </c>
      <c r="L200" s="25">
        <f t="shared" si="28"/>
        <v>52718</v>
      </c>
      <c r="M200" s="26">
        <f t="shared" si="31"/>
        <v>5.9505651252824667E-212</v>
      </c>
      <c r="N200" s="27">
        <f t="shared" si="29"/>
        <v>-3.3803148742845756E-228</v>
      </c>
      <c r="O200" s="27">
        <f t="shared" si="30"/>
        <v>-5.4930116707124356E-231</v>
      </c>
    </row>
    <row r="201" spans="1:15" ht="13.2" x14ac:dyDescent="0.25">
      <c r="A201" s="13" t="s">
        <v>224</v>
      </c>
      <c r="B201" s="17">
        <f t="shared" si="32"/>
        <v>51896</v>
      </c>
      <c r="C201" s="5">
        <f>125</f>
        <v>125</v>
      </c>
      <c r="D201" s="6">
        <f t="shared" si="33"/>
        <v>136546.75</v>
      </c>
      <c r="E201" s="6">
        <f t="shared" si="34"/>
        <v>1.1368479166666665</v>
      </c>
      <c r="F201" s="6">
        <f>SUM($D$8:D201)</f>
        <v>14879347.549999988</v>
      </c>
      <c r="G201" s="6">
        <f t="shared" si="35"/>
        <v>163453.25</v>
      </c>
      <c r="H201" s="23">
        <f t="shared" si="36"/>
        <v>5.5155833333333293E-2</v>
      </c>
      <c r="I201" s="31">
        <f t="shared" si="37"/>
        <v>1.0003824137777777</v>
      </c>
      <c r="J201" s="16">
        <f t="shared" si="38"/>
        <v>213.85162072257205</v>
      </c>
      <c r="K201" s="24" t="s">
        <v>224</v>
      </c>
      <c r="L201" s="25">
        <f t="shared" si="28"/>
        <v>52749</v>
      </c>
      <c r="M201" s="26">
        <f t="shared" si="31"/>
        <v>3.3858078859552882E-228</v>
      </c>
      <c r="N201" s="27">
        <f t="shared" si="29"/>
        <v>1.5904072351951042E-244</v>
      </c>
      <c r="O201" s="27">
        <f t="shared" si="30"/>
        <v>2.5844117571920446E-247</v>
      </c>
    </row>
    <row r="202" spans="1:15" ht="13.2" x14ac:dyDescent="0.25">
      <c r="A202" s="13" t="s">
        <v>225</v>
      </c>
      <c r="B202" s="17">
        <f t="shared" si="32"/>
        <v>51925</v>
      </c>
      <c r="C202" s="5">
        <f>125</f>
        <v>125</v>
      </c>
      <c r="D202" s="6">
        <f t="shared" si="33"/>
        <v>136671.75</v>
      </c>
      <c r="E202" s="6">
        <f t="shared" si="34"/>
        <v>2.2748069444444439</v>
      </c>
      <c r="F202" s="6">
        <f>SUM($D$8:D202)</f>
        <v>15016019.299999988</v>
      </c>
      <c r="G202" s="6">
        <f t="shared" si="35"/>
        <v>163328.25</v>
      </c>
      <c r="H202" s="23">
        <f t="shared" si="36"/>
        <v>5.5572499999999969E-2</v>
      </c>
      <c r="I202" s="31">
        <f t="shared" si="37"/>
        <v>1.0003853026666667</v>
      </c>
      <c r="J202" s="16">
        <f t="shared" si="38"/>
        <v>215.66421101413653</v>
      </c>
      <c r="K202" s="24" t="s">
        <v>225</v>
      </c>
      <c r="L202" s="25">
        <f t="shared" ref="L202:L265" si="39">DATE(YEAR(L201),MONTH(L201)+1,1)</f>
        <v>52779</v>
      </c>
      <c r="M202" s="26">
        <f t="shared" si="31"/>
        <v>-1.5929916469522963E-244</v>
      </c>
      <c r="N202" s="27">
        <f t="shared" ref="N202:N265" si="40">M202+N201+O201</f>
        <v>-2.3182840173779679E-261</v>
      </c>
      <c r="O202" s="27">
        <f t="shared" ref="O202:O265" si="41">N202*$M$6/12</f>
        <v>-3.7672115282391977E-264</v>
      </c>
    </row>
    <row r="203" spans="1:15" ht="13.2" x14ac:dyDescent="0.25">
      <c r="A203" s="13" t="s">
        <v>226</v>
      </c>
      <c r="B203" s="17">
        <f t="shared" si="32"/>
        <v>51955</v>
      </c>
      <c r="C203" s="5">
        <f>125</f>
        <v>125</v>
      </c>
      <c r="D203" s="6">
        <f t="shared" si="33"/>
        <v>136796.75</v>
      </c>
      <c r="E203" s="6">
        <f t="shared" si="34"/>
        <v>3.413738194444444</v>
      </c>
      <c r="F203" s="6">
        <f>SUM($D$8:D203)</f>
        <v>15152816.049999988</v>
      </c>
      <c r="G203" s="6">
        <f t="shared" si="35"/>
        <v>163203.25</v>
      </c>
      <c r="H203" s="23">
        <f t="shared" si="36"/>
        <v>5.5989166666666645E-2</v>
      </c>
      <c r="I203" s="31">
        <f t="shared" si="37"/>
        <v>1.0003881915555555</v>
      </c>
      <c r="J203" s="16">
        <f t="shared" si="38"/>
        <v>217.47716432192391</v>
      </c>
      <c r="K203" s="24" t="s">
        <v>226</v>
      </c>
      <c r="L203" s="25">
        <f t="shared" si="39"/>
        <v>52810</v>
      </c>
      <c r="M203" s="26">
        <f t="shared" ref="M203:M266" si="42">MIN($M$5,-N202-O202)</f>
        <v>2.322051228906207E-261</v>
      </c>
      <c r="N203" s="27">
        <f t="shared" si="40"/>
        <v>-1.7672923455121989E-277</v>
      </c>
      <c r="O203" s="27">
        <f t="shared" si="41"/>
        <v>-2.8718500614573232E-280</v>
      </c>
    </row>
    <row r="204" spans="1:15" ht="13.2" x14ac:dyDescent="0.25">
      <c r="A204" s="13" t="s">
        <v>227</v>
      </c>
      <c r="B204" s="17">
        <f t="shared" si="32"/>
        <v>51986</v>
      </c>
      <c r="C204" s="5">
        <f>125</f>
        <v>125</v>
      </c>
      <c r="D204" s="6">
        <f t="shared" si="33"/>
        <v>136921.75</v>
      </c>
      <c r="E204" s="6">
        <f t="shared" si="34"/>
        <v>4.5537111111111113</v>
      </c>
      <c r="F204" s="6">
        <f>SUM($D$8:D204)</f>
        <v>15289737.799999988</v>
      </c>
      <c r="G204" s="6">
        <f t="shared" si="35"/>
        <v>163078.25</v>
      </c>
      <c r="H204" s="23">
        <f t="shared" si="36"/>
        <v>5.6405833333333322E-2</v>
      </c>
      <c r="I204" s="31">
        <f t="shared" si="37"/>
        <v>1.0003910804444445</v>
      </c>
      <c r="J204" s="16">
        <f t="shared" si="38"/>
        <v>219.29048186381647</v>
      </c>
      <c r="K204" s="24" t="s">
        <v>227</v>
      </c>
      <c r="L204" s="25">
        <f t="shared" si="39"/>
        <v>52841</v>
      </c>
      <c r="M204" s="26">
        <f t="shared" si="42"/>
        <v>1.7701641955736563E-277</v>
      </c>
      <c r="N204" s="27">
        <f t="shared" si="40"/>
        <v>1.0617786477586599E-293</v>
      </c>
      <c r="O204" s="27">
        <f t="shared" si="41"/>
        <v>1.7253903026078222E-296</v>
      </c>
    </row>
    <row r="205" spans="1:15" ht="13.2" x14ac:dyDescent="0.25">
      <c r="A205" s="13" t="s">
        <v>228</v>
      </c>
      <c r="B205" s="17">
        <f t="shared" si="32"/>
        <v>52016</v>
      </c>
      <c r="C205" s="5">
        <f>125</f>
        <v>125</v>
      </c>
      <c r="D205" s="6">
        <f t="shared" si="33"/>
        <v>137046.75</v>
      </c>
      <c r="E205" s="6">
        <f t="shared" si="34"/>
        <v>5.6947256944444451</v>
      </c>
      <c r="F205" s="6">
        <f>SUM($D$8:D205)</f>
        <v>15426784.549999988</v>
      </c>
      <c r="G205" s="6">
        <f t="shared" si="35"/>
        <v>162953.25</v>
      </c>
      <c r="H205" s="23">
        <f t="shared" si="36"/>
        <v>5.6822499999999998E-2</v>
      </c>
      <c r="I205" s="31">
        <f t="shared" si="37"/>
        <v>1.0003939693333332</v>
      </c>
      <c r="J205" s="16">
        <f t="shared" si="38"/>
        <v>221.10416488308542</v>
      </c>
      <c r="K205" s="24" t="s">
        <v>228</v>
      </c>
      <c r="L205" s="25">
        <f t="shared" si="39"/>
        <v>52871</v>
      </c>
      <c r="M205" s="26">
        <f t="shared" si="42"/>
        <v>-1.0635040380612677E-293</v>
      </c>
      <c r="N205" s="27">
        <f t="shared" si="40"/>
        <v>0</v>
      </c>
      <c r="O205" s="27">
        <f t="shared" si="41"/>
        <v>0</v>
      </c>
    </row>
    <row r="206" spans="1:15" ht="13.2" x14ac:dyDescent="0.25">
      <c r="A206" s="13" t="s">
        <v>229</v>
      </c>
      <c r="B206" s="17">
        <f t="shared" ref="B206:B269" si="43">DATE(YEAR(B205),MONTH(B205)+1,IF(MONTH(B205)=1,28,30))</f>
        <v>52047</v>
      </c>
      <c r="C206" s="5">
        <f>125</f>
        <v>125</v>
      </c>
      <c r="D206" s="6">
        <f t="shared" ref="D206:D269" si="44">C206+D205+IF(MONTH(B206)=1,ROUND(E205,2),0)</f>
        <v>137171.75</v>
      </c>
      <c r="E206" s="6">
        <f t="shared" ref="E206:E269" si="45">MAX(0,IF(MONTH(B206)=1,0,E205)+(D206-C206)*$C$5*30/360+C206*$C$5*(30-DAY(B206))/360)</f>
        <v>6.8367819444444446</v>
      </c>
      <c r="F206" s="6">
        <f>SUM($D$8:D206)</f>
        <v>15563956.299999988</v>
      </c>
      <c r="G206" s="6">
        <f t="shared" ref="G206:G269" si="46">MAX($C$2-D206,50%*$C$2)</f>
        <v>162828.25</v>
      </c>
      <c r="H206" s="23">
        <f t="shared" ref="H206:H269" si="47">D206/$C$2-$H$3</f>
        <v>5.7239166666666619E-2</v>
      </c>
      <c r="I206" s="31">
        <f t="shared" ref="I206:I269" si="48">1-64*($M$5-0.004*$C$2)/$C$2*H206</f>
        <v>1.0003968582222222</v>
      </c>
      <c r="J206" s="16">
        <f t="shared" ref="J206:J269" si="49">(200*$M$5*I206)/(G206/750+$H$2*G206*G206/(F206+3*G206))</f>
        <v>222.91821464835749</v>
      </c>
      <c r="K206" s="24" t="s">
        <v>229</v>
      </c>
      <c r="L206" s="25">
        <f t="shared" si="39"/>
        <v>52902</v>
      </c>
      <c r="M206" s="26">
        <f t="shared" si="42"/>
        <v>0</v>
      </c>
      <c r="N206" s="27">
        <f t="shared" si="40"/>
        <v>0</v>
      </c>
      <c r="O206" s="27">
        <f t="shared" si="41"/>
        <v>0</v>
      </c>
    </row>
    <row r="207" spans="1:15" ht="13.2" x14ac:dyDescent="0.25">
      <c r="A207" s="13" t="s">
        <v>230</v>
      </c>
      <c r="B207" s="17">
        <f t="shared" si="43"/>
        <v>52077</v>
      </c>
      <c r="C207" s="5">
        <f>125</f>
        <v>125</v>
      </c>
      <c r="D207" s="6">
        <f t="shared" si="44"/>
        <v>137296.75</v>
      </c>
      <c r="E207" s="6">
        <f t="shared" si="45"/>
        <v>7.9798798611111117</v>
      </c>
      <c r="F207" s="6">
        <f>SUM($D$8:D207)</f>
        <v>15701253.049999988</v>
      </c>
      <c r="G207" s="6">
        <f t="shared" si="46"/>
        <v>162703.25</v>
      </c>
      <c r="H207" s="23">
        <f t="shared" si="47"/>
        <v>5.7655833333333295E-2</v>
      </c>
      <c r="I207" s="31">
        <f t="shared" si="48"/>
        <v>1.000399747111111</v>
      </c>
      <c r="J207" s="16">
        <f t="shared" si="49"/>
        <v>224.73263245358021</v>
      </c>
      <c r="K207" s="24" t="s">
        <v>230</v>
      </c>
      <c r="L207" s="25">
        <f t="shared" si="39"/>
        <v>52932</v>
      </c>
      <c r="M207" s="26">
        <f t="shared" si="42"/>
        <v>0</v>
      </c>
      <c r="N207" s="27">
        <f t="shared" si="40"/>
        <v>0</v>
      </c>
      <c r="O207" s="27">
        <f t="shared" si="41"/>
        <v>0</v>
      </c>
    </row>
    <row r="208" spans="1:15" ht="13.2" x14ac:dyDescent="0.25">
      <c r="A208" s="13" t="s">
        <v>231</v>
      </c>
      <c r="B208" s="17">
        <f t="shared" si="43"/>
        <v>52108</v>
      </c>
      <c r="C208" s="5">
        <f>125</f>
        <v>125</v>
      </c>
      <c r="D208" s="6">
        <f t="shared" si="44"/>
        <v>137421.75</v>
      </c>
      <c r="E208" s="6">
        <f t="shared" si="45"/>
        <v>9.1240194444444445</v>
      </c>
      <c r="F208" s="6">
        <f>SUM($D$8:D208)</f>
        <v>15838674.799999988</v>
      </c>
      <c r="G208" s="6">
        <f t="shared" si="46"/>
        <v>162578.25</v>
      </c>
      <c r="H208" s="23">
        <f t="shared" si="47"/>
        <v>5.8072499999999971E-2</v>
      </c>
      <c r="I208" s="31">
        <f t="shared" si="48"/>
        <v>1.000402636</v>
      </c>
      <c r="J208" s="16">
        <f t="shared" si="49"/>
        <v>226.54741961798914</v>
      </c>
      <c r="K208" s="24" t="s">
        <v>231</v>
      </c>
      <c r="L208" s="25">
        <f t="shared" si="39"/>
        <v>52963</v>
      </c>
      <c r="M208" s="26">
        <f t="shared" si="42"/>
        <v>0</v>
      </c>
      <c r="N208" s="27">
        <f t="shared" si="40"/>
        <v>0</v>
      </c>
      <c r="O208" s="27">
        <f t="shared" si="41"/>
        <v>0</v>
      </c>
    </row>
    <row r="209" spans="1:15" ht="13.2" x14ac:dyDescent="0.25">
      <c r="A209" s="13" t="s">
        <v>232</v>
      </c>
      <c r="B209" s="17">
        <f t="shared" si="43"/>
        <v>52139</v>
      </c>
      <c r="C209" s="5">
        <f>125</f>
        <v>125</v>
      </c>
      <c r="D209" s="6">
        <f t="shared" si="44"/>
        <v>137546.75</v>
      </c>
      <c r="E209" s="6">
        <f t="shared" si="45"/>
        <v>10.269200694444445</v>
      </c>
      <c r="F209" s="6">
        <f>SUM($D$8:D209)</f>
        <v>15976221.549999988</v>
      </c>
      <c r="G209" s="6">
        <f t="shared" si="46"/>
        <v>162453.25</v>
      </c>
      <c r="H209" s="23">
        <f t="shared" si="47"/>
        <v>5.8489166666666648E-2</v>
      </c>
      <c r="I209" s="31">
        <f t="shared" si="48"/>
        <v>1.0004055248888888</v>
      </c>
      <c r="J209" s="16">
        <f t="shared" si="49"/>
        <v>228.36257748607389</v>
      </c>
      <c r="K209" s="24" t="s">
        <v>232</v>
      </c>
      <c r="L209" s="25">
        <f t="shared" si="39"/>
        <v>52994</v>
      </c>
      <c r="M209" s="26">
        <f t="shared" si="42"/>
        <v>0</v>
      </c>
      <c r="N209" s="27">
        <f t="shared" si="40"/>
        <v>0</v>
      </c>
      <c r="O209" s="27">
        <f t="shared" si="41"/>
        <v>0</v>
      </c>
    </row>
    <row r="210" spans="1:15" ht="13.2" x14ac:dyDescent="0.25">
      <c r="A210" s="13" t="s">
        <v>233</v>
      </c>
      <c r="B210" s="17">
        <f t="shared" si="43"/>
        <v>52169</v>
      </c>
      <c r="C210" s="5">
        <f>125</f>
        <v>125</v>
      </c>
      <c r="D210" s="6">
        <f t="shared" si="44"/>
        <v>137671.75</v>
      </c>
      <c r="E210" s="6">
        <f t="shared" si="45"/>
        <v>11.415423611111112</v>
      </c>
      <c r="F210" s="6">
        <f>SUM($D$8:D210)</f>
        <v>16113893.299999988</v>
      </c>
      <c r="G210" s="6">
        <f t="shared" si="46"/>
        <v>162328.25</v>
      </c>
      <c r="H210" s="23">
        <f t="shared" si="47"/>
        <v>5.8905833333333324E-2</v>
      </c>
      <c r="I210" s="31">
        <f t="shared" si="48"/>
        <v>1.0004084137777778</v>
      </c>
      <c r="J210" s="16">
        <f t="shared" si="49"/>
        <v>230.17810742754531</v>
      </c>
      <c r="K210" s="24" t="s">
        <v>233</v>
      </c>
      <c r="L210" s="25">
        <f t="shared" si="39"/>
        <v>53022</v>
      </c>
      <c r="M210" s="26">
        <f t="shared" si="42"/>
        <v>0</v>
      </c>
      <c r="N210" s="27">
        <f t="shared" si="40"/>
        <v>0</v>
      </c>
      <c r="O210" s="27">
        <f t="shared" si="41"/>
        <v>0</v>
      </c>
    </row>
    <row r="211" spans="1:15" ht="13.2" x14ac:dyDescent="0.25">
      <c r="A211" s="13" t="s">
        <v>234</v>
      </c>
      <c r="B211" s="17">
        <f t="shared" si="43"/>
        <v>52200</v>
      </c>
      <c r="C211" s="5">
        <f>125</f>
        <v>125</v>
      </c>
      <c r="D211" s="6">
        <f t="shared" si="44"/>
        <v>137796.75</v>
      </c>
      <c r="E211" s="6">
        <f t="shared" si="45"/>
        <v>12.562688194444446</v>
      </c>
      <c r="F211" s="6">
        <f>SUM($D$8:D211)</f>
        <v>16251690.049999988</v>
      </c>
      <c r="G211" s="6">
        <f t="shared" si="46"/>
        <v>162203.25</v>
      </c>
      <c r="H211" s="23">
        <f t="shared" si="47"/>
        <v>5.93225E-2</v>
      </c>
      <c r="I211" s="31">
        <f t="shared" si="48"/>
        <v>1.0004113026666666</v>
      </c>
      <c r="J211" s="16">
        <f t="shared" si="49"/>
        <v>231.99401083730231</v>
      </c>
      <c r="K211" s="24" t="s">
        <v>234</v>
      </c>
      <c r="L211" s="25">
        <f t="shared" si="39"/>
        <v>53053</v>
      </c>
      <c r="M211" s="26">
        <f t="shared" si="42"/>
        <v>0</v>
      </c>
      <c r="N211" s="27">
        <f t="shared" si="40"/>
        <v>0</v>
      </c>
      <c r="O211" s="27">
        <f t="shared" si="41"/>
        <v>0</v>
      </c>
    </row>
    <row r="212" spans="1:15" ht="13.2" x14ac:dyDescent="0.25">
      <c r="A212" s="13" t="s">
        <v>235</v>
      </c>
      <c r="B212" s="17">
        <f t="shared" si="43"/>
        <v>52230</v>
      </c>
      <c r="C212" s="5">
        <f>125</f>
        <v>125</v>
      </c>
      <c r="D212" s="6">
        <f t="shared" si="44"/>
        <v>137921.75</v>
      </c>
      <c r="E212" s="6">
        <f t="shared" si="45"/>
        <v>13.710994444444445</v>
      </c>
      <c r="F212" s="6">
        <f>SUM($D$8:D212)</f>
        <v>16389611.799999988</v>
      </c>
      <c r="G212" s="6">
        <f t="shared" si="46"/>
        <v>162078.25</v>
      </c>
      <c r="H212" s="23">
        <f t="shared" si="47"/>
        <v>5.9739166666666621E-2</v>
      </c>
      <c r="I212" s="31">
        <f t="shared" si="48"/>
        <v>1.0004141915555556</v>
      </c>
      <c r="J212" s="16">
        <f t="shared" si="49"/>
        <v>233.81028913539961</v>
      </c>
      <c r="K212" s="24" t="s">
        <v>235</v>
      </c>
      <c r="L212" s="25">
        <f t="shared" si="39"/>
        <v>53083</v>
      </c>
      <c r="M212" s="26">
        <f t="shared" si="42"/>
        <v>0</v>
      </c>
      <c r="N212" s="27">
        <f t="shared" si="40"/>
        <v>0</v>
      </c>
      <c r="O212" s="27">
        <f t="shared" si="41"/>
        <v>0</v>
      </c>
    </row>
    <row r="213" spans="1:15" ht="13.2" x14ac:dyDescent="0.25">
      <c r="A213" s="13" t="s">
        <v>236</v>
      </c>
      <c r="B213" s="17">
        <f t="shared" si="43"/>
        <v>52261</v>
      </c>
      <c r="C213" s="5">
        <f>125</f>
        <v>125</v>
      </c>
      <c r="D213" s="6">
        <f t="shared" si="44"/>
        <v>138060.46</v>
      </c>
      <c r="E213" s="6">
        <f t="shared" si="45"/>
        <v>1.1494621666666667</v>
      </c>
      <c r="F213" s="6">
        <f>SUM($D$8:D213)</f>
        <v>16527672.259999989</v>
      </c>
      <c r="G213" s="6">
        <f t="shared" si="46"/>
        <v>161939.54</v>
      </c>
      <c r="H213" s="23">
        <f t="shared" si="47"/>
        <v>6.0201533333333279E-2</v>
      </c>
      <c r="I213" s="31">
        <f t="shared" si="48"/>
        <v>1.0004173972977777</v>
      </c>
      <c r="J213" s="16">
        <f t="shared" si="49"/>
        <v>235.66227424542296</v>
      </c>
      <c r="K213" s="24" t="s">
        <v>236</v>
      </c>
      <c r="L213" s="25">
        <f t="shared" si="39"/>
        <v>53114</v>
      </c>
      <c r="M213" s="26">
        <f t="shared" si="42"/>
        <v>0</v>
      </c>
      <c r="N213" s="27">
        <f t="shared" si="40"/>
        <v>0</v>
      </c>
      <c r="O213" s="27">
        <f t="shared" si="41"/>
        <v>0</v>
      </c>
    </row>
    <row r="214" spans="1:15" ht="13.2" x14ac:dyDescent="0.25">
      <c r="A214" s="13" t="s">
        <v>237</v>
      </c>
      <c r="B214" s="17">
        <f t="shared" si="43"/>
        <v>52290</v>
      </c>
      <c r="C214" s="5">
        <f>125</f>
        <v>125</v>
      </c>
      <c r="D214" s="6">
        <f t="shared" si="44"/>
        <v>138185.46</v>
      </c>
      <c r="E214" s="6">
        <f t="shared" si="45"/>
        <v>2.3000354444444442</v>
      </c>
      <c r="F214" s="6">
        <f>SUM($D$8:D214)</f>
        <v>16665857.719999989</v>
      </c>
      <c r="G214" s="6">
        <f t="shared" si="46"/>
        <v>161814.54</v>
      </c>
      <c r="H214" s="23">
        <f t="shared" si="47"/>
        <v>6.0618199999999955E-2</v>
      </c>
      <c r="I214" s="31">
        <f t="shared" si="48"/>
        <v>1.0004202861866667</v>
      </c>
      <c r="J214" s="16">
        <f t="shared" si="49"/>
        <v>237.47972760556408</v>
      </c>
      <c r="K214" s="24" t="s">
        <v>237</v>
      </c>
      <c r="L214" s="25">
        <f t="shared" si="39"/>
        <v>53144</v>
      </c>
      <c r="M214" s="26">
        <f t="shared" si="42"/>
        <v>0</v>
      </c>
      <c r="N214" s="27">
        <f t="shared" si="40"/>
        <v>0</v>
      </c>
      <c r="O214" s="27">
        <f t="shared" si="41"/>
        <v>0</v>
      </c>
    </row>
    <row r="215" spans="1:15" ht="13.2" x14ac:dyDescent="0.25">
      <c r="A215" s="13" t="s">
        <v>238</v>
      </c>
      <c r="B215" s="17">
        <f t="shared" si="43"/>
        <v>52320</v>
      </c>
      <c r="C215" s="5">
        <f>125</f>
        <v>125</v>
      </c>
      <c r="D215" s="6">
        <f t="shared" si="44"/>
        <v>138310.46</v>
      </c>
      <c r="E215" s="6">
        <f t="shared" si="45"/>
        <v>3.4515809444444443</v>
      </c>
      <c r="F215" s="6">
        <f>SUM($D$8:D215)</f>
        <v>16804168.179999989</v>
      </c>
      <c r="G215" s="6">
        <f t="shared" si="46"/>
        <v>161689.54</v>
      </c>
      <c r="H215" s="23">
        <f t="shared" si="47"/>
        <v>6.1034866666666632E-2</v>
      </c>
      <c r="I215" s="31">
        <f t="shared" si="48"/>
        <v>1.0004231750755554</v>
      </c>
      <c r="J215" s="16">
        <f t="shared" si="49"/>
        <v>239.29755963485189</v>
      </c>
      <c r="K215" s="24" t="s">
        <v>238</v>
      </c>
      <c r="L215" s="25">
        <f t="shared" si="39"/>
        <v>53175</v>
      </c>
      <c r="M215" s="26">
        <f t="shared" si="42"/>
        <v>0</v>
      </c>
      <c r="N215" s="27">
        <f t="shared" si="40"/>
        <v>0</v>
      </c>
      <c r="O215" s="27">
        <f t="shared" si="41"/>
        <v>0</v>
      </c>
    </row>
    <row r="216" spans="1:15" ht="13.2" x14ac:dyDescent="0.25">
      <c r="A216" s="13" t="s">
        <v>239</v>
      </c>
      <c r="B216" s="17">
        <f t="shared" si="43"/>
        <v>52351</v>
      </c>
      <c r="C216" s="5">
        <f>125</f>
        <v>125</v>
      </c>
      <c r="D216" s="6">
        <f t="shared" si="44"/>
        <v>138435.46</v>
      </c>
      <c r="E216" s="6">
        <f t="shared" si="45"/>
        <v>4.604168111111111</v>
      </c>
      <c r="F216" s="6">
        <f>SUM($D$8:D216)</f>
        <v>16942603.639999989</v>
      </c>
      <c r="G216" s="6">
        <f t="shared" si="46"/>
        <v>161564.54</v>
      </c>
      <c r="H216" s="23">
        <f t="shared" si="47"/>
        <v>6.1451533333333308E-2</v>
      </c>
      <c r="I216" s="31">
        <f t="shared" si="48"/>
        <v>1.0004260639644444</v>
      </c>
      <c r="J216" s="16">
        <f t="shared" si="49"/>
        <v>241.11577185705036</v>
      </c>
      <c r="K216" s="24" t="s">
        <v>239</v>
      </c>
      <c r="L216" s="25">
        <f t="shared" si="39"/>
        <v>53206</v>
      </c>
      <c r="M216" s="26">
        <f t="shared" si="42"/>
        <v>0</v>
      </c>
      <c r="N216" s="27">
        <f t="shared" si="40"/>
        <v>0</v>
      </c>
      <c r="O216" s="27">
        <f t="shared" si="41"/>
        <v>0</v>
      </c>
    </row>
    <row r="217" spans="1:15" ht="13.2" x14ac:dyDescent="0.25">
      <c r="A217" s="13" t="s">
        <v>240</v>
      </c>
      <c r="B217" s="17">
        <f t="shared" si="43"/>
        <v>52381</v>
      </c>
      <c r="C217" s="5">
        <f>125</f>
        <v>125</v>
      </c>
      <c r="D217" s="6">
        <f t="shared" si="44"/>
        <v>138560.46</v>
      </c>
      <c r="E217" s="6">
        <f t="shared" si="45"/>
        <v>5.7577969444444443</v>
      </c>
      <c r="F217" s="6">
        <f>SUM($D$8:D217)</f>
        <v>17081164.09999999</v>
      </c>
      <c r="G217" s="6">
        <f t="shared" si="46"/>
        <v>161439.54</v>
      </c>
      <c r="H217" s="23">
        <f t="shared" si="47"/>
        <v>6.1868199999999929E-2</v>
      </c>
      <c r="I217" s="31">
        <f t="shared" si="48"/>
        <v>1.0004289528533334</v>
      </c>
      <c r="J217" s="16">
        <f t="shared" si="49"/>
        <v>242.93436582092366</v>
      </c>
      <c r="K217" s="24" t="s">
        <v>240</v>
      </c>
      <c r="L217" s="25">
        <f t="shared" si="39"/>
        <v>53236</v>
      </c>
      <c r="M217" s="26">
        <f t="shared" si="42"/>
        <v>0</v>
      </c>
      <c r="N217" s="27">
        <f t="shared" si="40"/>
        <v>0</v>
      </c>
      <c r="O217" s="27">
        <f t="shared" si="41"/>
        <v>0</v>
      </c>
    </row>
    <row r="218" spans="1:15" ht="13.2" x14ac:dyDescent="0.25">
      <c r="A218" s="13" t="s">
        <v>241</v>
      </c>
      <c r="B218" s="17">
        <f t="shared" si="43"/>
        <v>52412</v>
      </c>
      <c r="C218" s="5">
        <f>125</f>
        <v>125</v>
      </c>
      <c r="D218" s="6">
        <f t="shared" si="44"/>
        <v>138685.46</v>
      </c>
      <c r="E218" s="6">
        <f t="shared" si="45"/>
        <v>6.9124674444444443</v>
      </c>
      <c r="F218" s="6">
        <f>SUM($D$8:D218)</f>
        <v>17219849.559999991</v>
      </c>
      <c r="G218" s="6">
        <f t="shared" si="46"/>
        <v>161314.54</v>
      </c>
      <c r="H218" s="23">
        <f t="shared" si="47"/>
        <v>6.2284866666666605E-2</v>
      </c>
      <c r="I218" s="31">
        <f t="shared" si="48"/>
        <v>1.0004318417422222</v>
      </c>
      <c r="J218" s="16">
        <f t="shared" si="49"/>
        <v>244.75334310020472</v>
      </c>
      <c r="K218" s="24" t="s">
        <v>241</v>
      </c>
      <c r="L218" s="25">
        <f t="shared" si="39"/>
        <v>53267</v>
      </c>
      <c r="M218" s="26">
        <f t="shared" si="42"/>
        <v>0</v>
      </c>
      <c r="N218" s="27">
        <f t="shared" si="40"/>
        <v>0</v>
      </c>
      <c r="O218" s="27">
        <f t="shared" si="41"/>
        <v>0</v>
      </c>
    </row>
    <row r="219" spans="1:15" ht="13.2" x14ac:dyDescent="0.25">
      <c r="A219" s="13" t="s">
        <v>242</v>
      </c>
      <c r="B219" s="17">
        <f t="shared" si="43"/>
        <v>52442</v>
      </c>
      <c r="C219" s="5">
        <f>125</f>
        <v>125</v>
      </c>
      <c r="D219" s="6">
        <f t="shared" si="44"/>
        <v>138810.46</v>
      </c>
      <c r="E219" s="6">
        <f t="shared" si="45"/>
        <v>8.0681796111111108</v>
      </c>
      <c r="F219" s="6">
        <f>SUM($D$8:D219)</f>
        <v>17358660.019999992</v>
      </c>
      <c r="G219" s="6">
        <f t="shared" si="46"/>
        <v>161189.54</v>
      </c>
      <c r="H219" s="23">
        <f t="shared" si="47"/>
        <v>6.2701533333333281E-2</v>
      </c>
      <c r="I219" s="31">
        <f t="shared" si="48"/>
        <v>1.0004347306311112</v>
      </c>
      <c r="J219" s="16">
        <f t="shared" si="49"/>
        <v>246.57270529356495</v>
      </c>
      <c r="K219" s="24" t="s">
        <v>242</v>
      </c>
      <c r="L219" s="25">
        <f t="shared" si="39"/>
        <v>53297</v>
      </c>
      <c r="M219" s="26">
        <f t="shared" si="42"/>
        <v>0</v>
      </c>
      <c r="N219" s="27">
        <f t="shared" si="40"/>
        <v>0</v>
      </c>
      <c r="O219" s="27">
        <f t="shared" si="41"/>
        <v>0</v>
      </c>
    </row>
    <row r="220" spans="1:15" ht="13.2" x14ac:dyDescent="0.25">
      <c r="A220" s="13" t="s">
        <v>243</v>
      </c>
      <c r="B220" s="17">
        <f t="shared" si="43"/>
        <v>52473</v>
      </c>
      <c r="C220" s="5">
        <f>125</f>
        <v>125</v>
      </c>
      <c r="D220" s="6">
        <f t="shared" si="44"/>
        <v>138935.46</v>
      </c>
      <c r="E220" s="6">
        <f t="shared" si="45"/>
        <v>9.224933444444444</v>
      </c>
      <c r="F220" s="6">
        <f>SUM($D$8:D220)</f>
        <v>17497595.479999993</v>
      </c>
      <c r="G220" s="6">
        <f t="shared" si="46"/>
        <v>161064.54</v>
      </c>
      <c r="H220" s="23">
        <f t="shared" si="47"/>
        <v>6.3118199999999958E-2</v>
      </c>
      <c r="I220" s="31">
        <f t="shared" si="48"/>
        <v>1.00043761952</v>
      </c>
      <c r="J220" s="16">
        <f t="shared" si="49"/>
        <v>248.392454024583</v>
      </c>
      <c r="K220" s="24" t="s">
        <v>243</v>
      </c>
      <c r="L220" s="25">
        <f t="shared" si="39"/>
        <v>53328</v>
      </c>
      <c r="M220" s="26">
        <f t="shared" si="42"/>
        <v>0</v>
      </c>
      <c r="N220" s="27">
        <f t="shared" si="40"/>
        <v>0</v>
      </c>
      <c r="O220" s="27">
        <f t="shared" si="41"/>
        <v>0</v>
      </c>
    </row>
    <row r="221" spans="1:15" ht="13.2" x14ac:dyDescent="0.25">
      <c r="A221" s="13" t="s">
        <v>244</v>
      </c>
      <c r="B221" s="17">
        <f t="shared" si="43"/>
        <v>52504</v>
      </c>
      <c r="C221" s="5">
        <f>125</f>
        <v>125</v>
      </c>
      <c r="D221" s="6">
        <f t="shared" si="44"/>
        <v>139060.46</v>
      </c>
      <c r="E221" s="6">
        <f t="shared" si="45"/>
        <v>10.382728944444445</v>
      </c>
      <c r="F221" s="6">
        <f>SUM($D$8:D221)</f>
        <v>17636655.939999994</v>
      </c>
      <c r="G221" s="6">
        <f t="shared" si="46"/>
        <v>160939.54</v>
      </c>
      <c r="H221" s="23">
        <f t="shared" si="47"/>
        <v>6.3534866666666634E-2</v>
      </c>
      <c r="I221" s="31">
        <f t="shared" si="48"/>
        <v>1.000440508408889</v>
      </c>
      <c r="J221" s="16">
        <f t="shared" si="49"/>
        <v>250.21259094171481</v>
      </c>
      <c r="K221" s="24" t="s">
        <v>244</v>
      </c>
      <c r="L221" s="25">
        <f t="shared" si="39"/>
        <v>53359</v>
      </c>
      <c r="M221" s="26">
        <f t="shared" si="42"/>
        <v>0</v>
      </c>
      <c r="N221" s="27">
        <f t="shared" si="40"/>
        <v>0</v>
      </c>
      <c r="O221" s="27">
        <f t="shared" si="41"/>
        <v>0</v>
      </c>
    </row>
    <row r="222" spans="1:15" ht="13.2" x14ac:dyDescent="0.25">
      <c r="A222" s="13" t="s">
        <v>245</v>
      </c>
      <c r="B222" s="17">
        <f t="shared" si="43"/>
        <v>52534</v>
      </c>
      <c r="C222" s="5">
        <f>125</f>
        <v>125</v>
      </c>
      <c r="D222" s="6">
        <f t="shared" si="44"/>
        <v>139185.46</v>
      </c>
      <c r="E222" s="6">
        <f t="shared" si="45"/>
        <v>11.541566111111111</v>
      </c>
      <c r="F222" s="6">
        <f>SUM($D$8:D222)</f>
        <v>17775841.399999995</v>
      </c>
      <c r="G222" s="6">
        <f t="shared" si="46"/>
        <v>160814.54</v>
      </c>
      <c r="H222" s="23">
        <f t="shared" si="47"/>
        <v>6.395153333333331E-2</v>
      </c>
      <c r="I222" s="31">
        <f t="shared" si="48"/>
        <v>1.0004433972977778</v>
      </c>
      <c r="J222" s="16">
        <f t="shared" si="49"/>
        <v>252.03311771826299</v>
      </c>
      <c r="K222" s="24" t="s">
        <v>245</v>
      </c>
      <c r="L222" s="25">
        <f t="shared" si="39"/>
        <v>53387</v>
      </c>
      <c r="M222" s="26">
        <f t="shared" si="42"/>
        <v>0</v>
      </c>
      <c r="N222" s="27">
        <f t="shared" si="40"/>
        <v>0</v>
      </c>
      <c r="O222" s="27">
        <f t="shared" si="41"/>
        <v>0</v>
      </c>
    </row>
    <row r="223" spans="1:15" ht="13.2" x14ac:dyDescent="0.25">
      <c r="A223" s="13" t="s">
        <v>246</v>
      </c>
      <c r="B223" s="17">
        <f t="shared" si="43"/>
        <v>52565</v>
      </c>
      <c r="C223" s="5">
        <f>125</f>
        <v>125</v>
      </c>
      <c r="D223" s="6">
        <f t="shared" si="44"/>
        <v>139310.46</v>
      </c>
      <c r="E223" s="6">
        <f t="shared" si="45"/>
        <v>12.701444944444445</v>
      </c>
      <c r="F223" s="6">
        <f>SUM($D$8:D223)</f>
        <v>17915151.859999996</v>
      </c>
      <c r="G223" s="6">
        <f t="shared" si="46"/>
        <v>160689.54</v>
      </c>
      <c r="H223" s="23">
        <f t="shared" si="47"/>
        <v>6.4368199999999931E-2</v>
      </c>
      <c r="I223" s="31">
        <f t="shared" si="48"/>
        <v>1.0004462861866668</v>
      </c>
      <c r="J223" s="16">
        <f t="shared" si="49"/>
        <v>253.85403605234768</v>
      </c>
      <c r="K223" s="24" t="s">
        <v>246</v>
      </c>
      <c r="L223" s="25">
        <f t="shared" si="39"/>
        <v>53418</v>
      </c>
      <c r="M223" s="26">
        <f t="shared" si="42"/>
        <v>0</v>
      </c>
      <c r="N223" s="27">
        <f t="shared" si="40"/>
        <v>0</v>
      </c>
      <c r="O223" s="27">
        <f t="shared" si="41"/>
        <v>0</v>
      </c>
    </row>
    <row r="224" spans="1:15" ht="13.2" x14ac:dyDescent="0.25">
      <c r="A224" s="13" t="s">
        <v>247</v>
      </c>
      <c r="B224" s="17">
        <f t="shared" si="43"/>
        <v>52595</v>
      </c>
      <c r="C224" s="5">
        <f>125</f>
        <v>125</v>
      </c>
      <c r="D224" s="6">
        <f t="shared" si="44"/>
        <v>139435.46</v>
      </c>
      <c r="E224" s="6">
        <f t="shared" si="45"/>
        <v>13.862365444444444</v>
      </c>
      <c r="F224" s="6">
        <f>SUM($D$8:D224)</f>
        <v>18054587.319999997</v>
      </c>
      <c r="G224" s="6">
        <f t="shared" si="46"/>
        <v>160564.54</v>
      </c>
      <c r="H224" s="23">
        <f t="shared" si="47"/>
        <v>6.4784866666666607E-2</v>
      </c>
      <c r="I224" s="31">
        <f t="shared" si="48"/>
        <v>1.0004491750755555</v>
      </c>
      <c r="J224" s="16">
        <f t="shared" si="49"/>
        <v>255.67534766687643</v>
      </c>
      <c r="K224" s="24" t="s">
        <v>247</v>
      </c>
      <c r="L224" s="25">
        <f t="shared" si="39"/>
        <v>53448</v>
      </c>
      <c r="M224" s="26">
        <f t="shared" si="42"/>
        <v>0</v>
      </c>
      <c r="N224" s="27">
        <f t="shared" si="40"/>
        <v>0</v>
      </c>
      <c r="O224" s="27">
        <f t="shared" si="41"/>
        <v>0</v>
      </c>
    </row>
    <row r="225" spans="1:15" ht="13.2" x14ac:dyDescent="0.25">
      <c r="A225" s="13" t="s">
        <v>248</v>
      </c>
      <c r="B225" s="17">
        <f t="shared" si="43"/>
        <v>52626</v>
      </c>
      <c r="C225" s="5">
        <f>125</f>
        <v>125</v>
      </c>
      <c r="D225" s="6">
        <f t="shared" si="44"/>
        <v>139574.31999999998</v>
      </c>
      <c r="E225" s="6">
        <f t="shared" si="45"/>
        <v>1.1620776666666666</v>
      </c>
      <c r="F225" s="6">
        <f>SUM($D$8:D225)</f>
        <v>18194161.639999997</v>
      </c>
      <c r="G225" s="6">
        <f t="shared" si="46"/>
        <v>160425.68000000002</v>
      </c>
      <c r="H225" s="23">
        <f t="shared" si="47"/>
        <v>6.5247733333333224E-2</v>
      </c>
      <c r="I225" s="31">
        <f t="shared" si="48"/>
        <v>1.0004523842844444</v>
      </c>
      <c r="J225" s="16">
        <f t="shared" si="49"/>
        <v>257.53609309198453</v>
      </c>
      <c r="K225" s="24" t="s">
        <v>248</v>
      </c>
      <c r="L225" s="25">
        <f t="shared" si="39"/>
        <v>53479</v>
      </c>
      <c r="M225" s="26">
        <f t="shared" si="42"/>
        <v>0</v>
      </c>
      <c r="N225" s="27">
        <f t="shared" si="40"/>
        <v>0</v>
      </c>
      <c r="O225" s="27">
        <f t="shared" si="41"/>
        <v>0</v>
      </c>
    </row>
    <row r="226" spans="1:15" ht="13.2" x14ac:dyDescent="0.25">
      <c r="A226" s="13" t="s">
        <v>249</v>
      </c>
      <c r="B226" s="17">
        <f t="shared" si="43"/>
        <v>52655</v>
      </c>
      <c r="C226" s="5">
        <f>125</f>
        <v>125</v>
      </c>
      <c r="D226" s="6">
        <f t="shared" si="44"/>
        <v>139699.31999999998</v>
      </c>
      <c r="E226" s="6">
        <f t="shared" si="45"/>
        <v>2.325266444444444</v>
      </c>
      <c r="F226" s="6">
        <f>SUM($D$8:D226)</f>
        <v>18333860.959999997</v>
      </c>
      <c r="G226" s="6">
        <f t="shared" si="46"/>
        <v>160300.68000000002</v>
      </c>
      <c r="H226" s="23">
        <f t="shared" si="47"/>
        <v>6.5664399999999901E-2</v>
      </c>
      <c r="I226" s="31">
        <f t="shared" si="48"/>
        <v>1.0004552731733334</v>
      </c>
      <c r="J226" s="16">
        <f t="shared" si="49"/>
        <v>259.35861881788514</v>
      </c>
      <c r="K226" s="24" t="s">
        <v>249</v>
      </c>
      <c r="L226" s="25">
        <f t="shared" si="39"/>
        <v>53509</v>
      </c>
      <c r="M226" s="26">
        <f t="shared" si="42"/>
        <v>0</v>
      </c>
      <c r="N226" s="27">
        <f t="shared" si="40"/>
        <v>0</v>
      </c>
      <c r="O226" s="27">
        <f t="shared" si="41"/>
        <v>0</v>
      </c>
    </row>
    <row r="227" spans="1:15" ht="13.2" x14ac:dyDescent="0.25">
      <c r="A227" s="13" t="s">
        <v>250</v>
      </c>
      <c r="B227" s="17">
        <f t="shared" si="43"/>
        <v>52686</v>
      </c>
      <c r="C227" s="5">
        <f>125</f>
        <v>125</v>
      </c>
      <c r="D227" s="6">
        <f t="shared" si="44"/>
        <v>139824.31999999998</v>
      </c>
      <c r="E227" s="6">
        <f t="shared" si="45"/>
        <v>3.489427444444444</v>
      </c>
      <c r="F227" s="6">
        <f>SUM($D$8:D227)</f>
        <v>18473685.279999997</v>
      </c>
      <c r="G227" s="6">
        <f t="shared" si="46"/>
        <v>160175.68000000002</v>
      </c>
      <c r="H227" s="23">
        <f t="shared" si="47"/>
        <v>6.6081066666666577E-2</v>
      </c>
      <c r="I227" s="31">
        <f t="shared" si="48"/>
        <v>1.0004581620622222</v>
      </c>
      <c r="J227" s="16">
        <f t="shared" si="49"/>
        <v>261.18154253716364</v>
      </c>
      <c r="K227" s="24" t="s">
        <v>250</v>
      </c>
      <c r="L227" s="25">
        <f t="shared" si="39"/>
        <v>53540</v>
      </c>
      <c r="M227" s="26">
        <f t="shared" si="42"/>
        <v>0</v>
      </c>
      <c r="N227" s="27">
        <f t="shared" si="40"/>
        <v>0</v>
      </c>
      <c r="O227" s="27">
        <f t="shared" si="41"/>
        <v>0</v>
      </c>
    </row>
    <row r="228" spans="1:15" ht="13.2" x14ac:dyDescent="0.25">
      <c r="A228" s="13" t="s">
        <v>251</v>
      </c>
      <c r="B228" s="17">
        <f t="shared" si="43"/>
        <v>52717</v>
      </c>
      <c r="C228" s="5">
        <f>125</f>
        <v>125</v>
      </c>
      <c r="D228" s="6">
        <f t="shared" si="44"/>
        <v>139949.31999999998</v>
      </c>
      <c r="E228" s="6">
        <f t="shared" si="45"/>
        <v>4.6546301111111106</v>
      </c>
      <c r="F228" s="6">
        <f>SUM($D$8:D228)</f>
        <v>18613634.599999998</v>
      </c>
      <c r="G228" s="6">
        <f t="shared" si="46"/>
        <v>160050.68000000002</v>
      </c>
      <c r="H228" s="23">
        <f t="shared" si="47"/>
        <v>6.6497733333333253E-2</v>
      </c>
      <c r="I228" s="31">
        <f t="shared" si="48"/>
        <v>1.0004610509511112</v>
      </c>
      <c r="J228" s="16">
        <f t="shared" si="49"/>
        <v>263.00486607509276</v>
      </c>
      <c r="K228" s="24" t="s">
        <v>251</v>
      </c>
      <c r="L228" s="25">
        <f t="shared" si="39"/>
        <v>53571</v>
      </c>
      <c r="M228" s="26">
        <f t="shared" si="42"/>
        <v>0</v>
      </c>
      <c r="N228" s="27">
        <f t="shared" si="40"/>
        <v>0</v>
      </c>
      <c r="O228" s="27">
        <f t="shared" si="41"/>
        <v>0</v>
      </c>
    </row>
    <row r="229" spans="1:15" ht="13.2" x14ac:dyDescent="0.25">
      <c r="A229" s="13" t="s">
        <v>252</v>
      </c>
      <c r="B229" s="17">
        <f t="shared" si="43"/>
        <v>52747</v>
      </c>
      <c r="C229" s="5">
        <f>125</f>
        <v>125</v>
      </c>
      <c r="D229" s="6">
        <f t="shared" si="44"/>
        <v>140074.31999999998</v>
      </c>
      <c r="E229" s="6">
        <f t="shared" si="45"/>
        <v>5.8208744444444438</v>
      </c>
      <c r="F229" s="6">
        <f>SUM($D$8:D229)</f>
        <v>18753708.919999998</v>
      </c>
      <c r="G229" s="6">
        <f t="shared" si="46"/>
        <v>159925.68000000002</v>
      </c>
      <c r="H229" s="23">
        <f t="shared" si="47"/>
        <v>6.6914399999999929E-2</v>
      </c>
      <c r="I229" s="31">
        <f t="shared" si="48"/>
        <v>1.0004639398399999</v>
      </c>
      <c r="J229" s="16">
        <f t="shared" si="49"/>
        <v>264.82859128159294</v>
      </c>
      <c r="K229" s="24" t="s">
        <v>252</v>
      </c>
      <c r="L229" s="25">
        <f t="shared" si="39"/>
        <v>53601</v>
      </c>
      <c r="M229" s="26">
        <f t="shared" si="42"/>
        <v>0</v>
      </c>
      <c r="N229" s="27">
        <f t="shared" si="40"/>
        <v>0</v>
      </c>
      <c r="O229" s="27">
        <f t="shared" si="41"/>
        <v>0</v>
      </c>
    </row>
    <row r="230" spans="1:15" ht="13.2" x14ac:dyDescent="0.25">
      <c r="A230" s="13" t="s">
        <v>253</v>
      </c>
      <c r="B230" s="17">
        <f t="shared" si="43"/>
        <v>52778</v>
      </c>
      <c r="C230" s="5">
        <f>125</f>
        <v>125</v>
      </c>
      <c r="D230" s="6">
        <f t="shared" si="44"/>
        <v>140199.31999999998</v>
      </c>
      <c r="E230" s="6">
        <f t="shared" si="45"/>
        <v>6.9881604444444436</v>
      </c>
      <c r="F230" s="6">
        <f>SUM($D$8:D230)</f>
        <v>18893908.239999998</v>
      </c>
      <c r="G230" s="6">
        <f t="shared" si="46"/>
        <v>159800.68000000002</v>
      </c>
      <c r="H230" s="23">
        <f t="shared" si="47"/>
        <v>6.733106666666655E-2</v>
      </c>
      <c r="I230" s="31">
        <f t="shared" si="48"/>
        <v>1.0004668287288889</v>
      </c>
      <c r="J230" s="16">
        <f t="shared" si="49"/>
        <v>266.65272003120469</v>
      </c>
      <c r="K230" s="24" t="s">
        <v>253</v>
      </c>
      <c r="L230" s="25">
        <f t="shared" si="39"/>
        <v>53632</v>
      </c>
      <c r="M230" s="26">
        <f t="shared" si="42"/>
        <v>0</v>
      </c>
      <c r="N230" s="27">
        <f t="shared" si="40"/>
        <v>0</v>
      </c>
      <c r="O230" s="27">
        <f t="shared" si="41"/>
        <v>0</v>
      </c>
    </row>
    <row r="231" spans="1:15" ht="13.2" x14ac:dyDescent="0.25">
      <c r="A231" s="13" t="s">
        <v>254</v>
      </c>
      <c r="B231" s="17">
        <f t="shared" si="43"/>
        <v>52808</v>
      </c>
      <c r="C231" s="5">
        <f>125</f>
        <v>125</v>
      </c>
      <c r="D231" s="6">
        <f t="shared" si="44"/>
        <v>140324.31999999998</v>
      </c>
      <c r="E231" s="6">
        <f t="shared" si="45"/>
        <v>8.1564881111111092</v>
      </c>
      <c r="F231" s="6">
        <f>SUM($D$8:D231)</f>
        <v>19034232.559999999</v>
      </c>
      <c r="G231" s="6">
        <f t="shared" si="46"/>
        <v>159675.68000000002</v>
      </c>
      <c r="H231" s="23">
        <f t="shared" si="47"/>
        <v>6.7747733333333227E-2</v>
      </c>
      <c r="I231" s="31">
        <f t="shared" si="48"/>
        <v>1.0004697176177777</v>
      </c>
      <c r="J231" s="16">
        <f t="shared" si="49"/>
        <v>268.47725422306081</v>
      </c>
      <c r="K231" s="24" t="s">
        <v>254</v>
      </c>
      <c r="L231" s="25">
        <f t="shared" si="39"/>
        <v>53662</v>
      </c>
      <c r="M231" s="26">
        <f t="shared" si="42"/>
        <v>0</v>
      </c>
      <c r="N231" s="27">
        <f t="shared" si="40"/>
        <v>0</v>
      </c>
      <c r="O231" s="27">
        <f t="shared" si="41"/>
        <v>0</v>
      </c>
    </row>
    <row r="232" spans="1:15" ht="13.2" x14ac:dyDescent="0.25">
      <c r="A232" s="13" t="s">
        <v>255</v>
      </c>
      <c r="B232" s="17">
        <f t="shared" si="43"/>
        <v>52839</v>
      </c>
      <c r="C232" s="5">
        <f>125</f>
        <v>125</v>
      </c>
      <c r="D232" s="6">
        <f t="shared" si="44"/>
        <v>140449.31999999998</v>
      </c>
      <c r="E232" s="6">
        <f t="shared" si="45"/>
        <v>9.3258574444444431</v>
      </c>
      <c r="F232" s="6">
        <f>SUM($D$8:D232)</f>
        <v>19174681.879999999</v>
      </c>
      <c r="G232" s="6">
        <f t="shared" si="46"/>
        <v>159550.68000000002</v>
      </c>
      <c r="H232" s="23">
        <f t="shared" si="47"/>
        <v>6.8164399999999903E-2</v>
      </c>
      <c r="I232" s="31">
        <f t="shared" si="48"/>
        <v>1.0004726065066667</v>
      </c>
      <c r="J232" s="16">
        <f t="shared" si="49"/>
        <v>270.30219578085911</v>
      </c>
      <c r="K232" s="24" t="s">
        <v>255</v>
      </c>
      <c r="L232" s="25">
        <f t="shared" si="39"/>
        <v>53693</v>
      </c>
      <c r="M232" s="26">
        <f t="shared" si="42"/>
        <v>0</v>
      </c>
      <c r="N232" s="27">
        <f t="shared" si="40"/>
        <v>0</v>
      </c>
      <c r="O232" s="27">
        <f t="shared" si="41"/>
        <v>0</v>
      </c>
    </row>
    <row r="233" spans="1:15" ht="13.2" x14ac:dyDescent="0.25">
      <c r="A233" s="13" t="s">
        <v>256</v>
      </c>
      <c r="B233" s="17">
        <f t="shared" si="43"/>
        <v>52870</v>
      </c>
      <c r="C233" s="5">
        <f>125</f>
        <v>125</v>
      </c>
      <c r="D233" s="6">
        <f t="shared" si="44"/>
        <v>140574.31999999998</v>
      </c>
      <c r="E233" s="6">
        <f t="shared" si="45"/>
        <v>10.496268444444443</v>
      </c>
      <c r="F233" s="6">
        <f>SUM($D$8:D233)</f>
        <v>19315256.199999999</v>
      </c>
      <c r="G233" s="6">
        <f t="shared" si="46"/>
        <v>159425.68000000002</v>
      </c>
      <c r="H233" s="23">
        <f t="shared" si="47"/>
        <v>6.8581066666666579E-2</v>
      </c>
      <c r="I233" s="31">
        <f t="shared" si="48"/>
        <v>1.0004754953955555</v>
      </c>
      <c r="J233" s="16">
        <f t="shared" si="49"/>
        <v>272.12754665283541</v>
      </c>
      <c r="K233" s="24" t="s">
        <v>256</v>
      </c>
      <c r="L233" s="25">
        <f t="shared" si="39"/>
        <v>53724</v>
      </c>
      <c r="M233" s="26">
        <f t="shared" si="42"/>
        <v>0</v>
      </c>
      <c r="N233" s="27">
        <f t="shared" si="40"/>
        <v>0</v>
      </c>
      <c r="O233" s="27">
        <f t="shared" si="41"/>
        <v>0</v>
      </c>
    </row>
    <row r="234" spans="1:15" ht="13.2" x14ac:dyDescent="0.25">
      <c r="A234" s="13" t="s">
        <v>257</v>
      </c>
      <c r="B234" s="17">
        <f t="shared" si="43"/>
        <v>52900</v>
      </c>
      <c r="C234" s="5">
        <f>125</f>
        <v>125</v>
      </c>
      <c r="D234" s="6">
        <f t="shared" si="44"/>
        <v>140699.31999999998</v>
      </c>
      <c r="E234" s="6">
        <f t="shared" si="45"/>
        <v>11.66772111111111</v>
      </c>
      <c r="F234" s="6">
        <f>SUM($D$8:D234)</f>
        <v>19455955.52</v>
      </c>
      <c r="G234" s="6">
        <f t="shared" si="46"/>
        <v>159300.68000000002</v>
      </c>
      <c r="H234" s="23">
        <f t="shared" si="47"/>
        <v>6.8997733333333255E-2</v>
      </c>
      <c r="I234" s="31">
        <f t="shared" si="48"/>
        <v>1.0004783842844445</v>
      </c>
      <c r="J234" s="16">
        <f t="shared" si="49"/>
        <v>273.95330881173703</v>
      </c>
      <c r="K234" s="24" t="s">
        <v>257</v>
      </c>
      <c r="L234" s="25">
        <f t="shared" si="39"/>
        <v>53752</v>
      </c>
      <c r="M234" s="26">
        <f t="shared" si="42"/>
        <v>0</v>
      </c>
      <c r="N234" s="27">
        <f t="shared" si="40"/>
        <v>0</v>
      </c>
      <c r="O234" s="27">
        <f t="shared" si="41"/>
        <v>0</v>
      </c>
    </row>
    <row r="235" spans="1:15" ht="13.2" x14ac:dyDescent="0.25">
      <c r="A235" s="13" t="s">
        <v>258</v>
      </c>
      <c r="B235" s="17">
        <f t="shared" si="43"/>
        <v>52931</v>
      </c>
      <c r="C235" s="5">
        <f>125</f>
        <v>125</v>
      </c>
      <c r="D235" s="6">
        <f t="shared" si="44"/>
        <v>140824.31999999998</v>
      </c>
      <c r="E235" s="6">
        <f t="shared" si="45"/>
        <v>12.840215444444443</v>
      </c>
      <c r="F235" s="6">
        <f>SUM($D$8:D235)</f>
        <v>19596779.84</v>
      </c>
      <c r="G235" s="6">
        <f t="shared" si="46"/>
        <v>159175.68000000002</v>
      </c>
      <c r="H235" s="23">
        <f t="shared" si="47"/>
        <v>6.9414399999999932E-2</v>
      </c>
      <c r="I235" s="31">
        <f t="shared" si="48"/>
        <v>1.0004812731733332</v>
      </c>
      <c r="J235" s="16">
        <f t="shared" si="49"/>
        <v>275.77948425479599</v>
      </c>
      <c r="K235" s="24" t="s">
        <v>258</v>
      </c>
      <c r="L235" s="25">
        <f t="shared" si="39"/>
        <v>53783</v>
      </c>
      <c r="M235" s="26">
        <f t="shared" si="42"/>
        <v>0</v>
      </c>
      <c r="N235" s="27">
        <f t="shared" si="40"/>
        <v>0</v>
      </c>
      <c r="O235" s="27">
        <f t="shared" si="41"/>
        <v>0</v>
      </c>
    </row>
    <row r="236" spans="1:15" ht="13.2" x14ac:dyDescent="0.25">
      <c r="A236" s="13" t="s">
        <v>259</v>
      </c>
      <c r="B236" s="17">
        <f t="shared" si="43"/>
        <v>52961</v>
      </c>
      <c r="C236" s="5">
        <f>125</f>
        <v>125</v>
      </c>
      <c r="D236" s="6">
        <f t="shared" si="44"/>
        <v>140949.31999999998</v>
      </c>
      <c r="E236" s="6">
        <f t="shared" si="45"/>
        <v>14.013751444444443</v>
      </c>
      <c r="F236" s="6">
        <f>SUM($D$8:D236)</f>
        <v>19737729.16</v>
      </c>
      <c r="G236" s="6">
        <f t="shared" si="46"/>
        <v>159050.68000000002</v>
      </c>
      <c r="H236" s="23">
        <f t="shared" si="47"/>
        <v>6.9831066666666552E-2</v>
      </c>
      <c r="I236" s="31">
        <f t="shared" si="48"/>
        <v>1.0004841620622222</v>
      </c>
      <c r="J236" s="16">
        <f t="shared" si="49"/>
        <v>277.60607500370327</v>
      </c>
      <c r="K236" s="24" t="s">
        <v>259</v>
      </c>
      <c r="L236" s="25">
        <f t="shared" si="39"/>
        <v>53813</v>
      </c>
      <c r="M236" s="26">
        <f t="shared" si="42"/>
        <v>0</v>
      </c>
      <c r="N236" s="27">
        <f t="shared" si="40"/>
        <v>0</v>
      </c>
      <c r="O236" s="27">
        <f t="shared" si="41"/>
        <v>0</v>
      </c>
    </row>
    <row r="237" spans="1:15" ht="13.2" x14ac:dyDescent="0.25">
      <c r="A237" s="13" t="s">
        <v>260</v>
      </c>
      <c r="B237" s="17">
        <f t="shared" si="43"/>
        <v>52992</v>
      </c>
      <c r="C237" s="5">
        <f>125</f>
        <v>125</v>
      </c>
      <c r="D237" s="6">
        <f t="shared" si="44"/>
        <v>141088.32999999999</v>
      </c>
      <c r="E237" s="6">
        <f t="shared" si="45"/>
        <v>1.1746944166666666</v>
      </c>
      <c r="F237" s="6">
        <f>SUM($D$8:D237)</f>
        <v>19878817.489999998</v>
      </c>
      <c r="G237" s="6">
        <f t="shared" si="46"/>
        <v>158911.67000000001</v>
      </c>
      <c r="H237" s="23">
        <f t="shared" si="47"/>
        <v>7.0294433333333295E-2</v>
      </c>
      <c r="I237" s="31">
        <f t="shared" si="48"/>
        <v>1.0004873747377778</v>
      </c>
      <c r="J237" s="16">
        <f t="shared" si="49"/>
        <v>279.47591429461863</v>
      </c>
      <c r="K237" s="24" t="s">
        <v>260</v>
      </c>
      <c r="L237" s="25">
        <f t="shared" si="39"/>
        <v>53844</v>
      </c>
      <c r="M237" s="26">
        <f t="shared" si="42"/>
        <v>0</v>
      </c>
      <c r="N237" s="27">
        <f t="shared" si="40"/>
        <v>0</v>
      </c>
      <c r="O237" s="27">
        <f t="shared" si="41"/>
        <v>0</v>
      </c>
    </row>
    <row r="238" spans="1:15" ht="13.2" x14ac:dyDescent="0.25">
      <c r="A238" s="13" t="s">
        <v>261</v>
      </c>
      <c r="B238" s="17">
        <f t="shared" si="43"/>
        <v>53021</v>
      </c>
      <c r="C238" s="5">
        <f>125</f>
        <v>125</v>
      </c>
      <c r="D238" s="6">
        <f t="shared" si="44"/>
        <v>141213.32999999999</v>
      </c>
      <c r="E238" s="6">
        <f t="shared" si="45"/>
        <v>2.3504999444444441</v>
      </c>
      <c r="F238" s="6">
        <f>SUM($D$8:D238)</f>
        <v>20020030.819999997</v>
      </c>
      <c r="G238" s="6">
        <f t="shared" si="46"/>
        <v>158786.67000000001</v>
      </c>
      <c r="H238" s="23">
        <f t="shared" si="47"/>
        <v>7.0711099999999916E-2</v>
      </c>
      <c r="I238" s="31">
        <f t="shared" si="48"/>
        <v>1.0004902636266666</v>
      </c>
      <c r="J238" s="16">
        <f t="shared" si="49"/>
        <v>281.30376568523781</v>
      </c>
      <c r="K238" s="24" t="s">
        <v>261</v>
      </c>
      <c r="L238" s="25">
        <f t="shared" si="39"/>
        <v>53874</v>
      </c>
      <c r="M238" s="26">
        <f t="shared" si="42"/>
        <v>0</v>
      </c>
      <c r="N238" s="27">
        <f t="shared" si="40"/>
        <v>0</v>
      </c>
      <c r="O238" s="27">
        <f t="shared" si="41"/>
        <v>0</v>
      </c>
    </row>
    <row r="239" spans="1:15" ht="13.2" x14ac:dyDescent="0.25">
      <c r="A239" s="13" t="s">
        <v>262</v>
      </c>
      <c r="B239" s="17">
        <f t="shared" si="43"/>
        <v>53051</v>
      </c>
      <c r="C239" s="5">
        <f>125</f>
        <v>125</v>
      </c>
      <c r="D239" s="6">
        <f t="shared" si="44"/>
        <v>141338.32999999999</v>
      </c>
      <c r="E239" s="6">
        <f t="shared" si="45"/>
        <v>3.5272776944444439</v>
      </c>
      <c r="F239" s="6">
        <f>SUM($D$8:D239)</f>
        <v>20161369.149999995</v>
      </c>
      <c r="G239" s="6">
        <f t="shared" si="46"/>
        <v>158661.67000000001</v>
      </c>
      <c r="H239" s="23">
        <f t="shared" si="47"/>
        <v>7.1127766666666592E-2</v>
      </c>
      <c r="I239" s="31">
        <f t="shared" si="48"/>
        <v>1.0004931525155556</v>
      </c>
      <c r="J239" s="16">
        <f t="shared" si="49"/>
        <v>283.13203801630891</v>
      </c>
      <c r="K239" s="24" t="s">
        <v>262</v>
      </c>
      <c r="L239" s="25">
        <f t="shared" si="39"/>
        <v>53905</v>
      </c>
      <c r="M239" s="26">
        <f t="shared" si="42"/>
        <v>0</v>
      </c>
      <c r="N239" s="27">
        <f t="shared" si="40"/>
        <v>0</v>
      </c>
      <c r="O239" s="27">
        <f t="shared" si="41"/>
        <v>0</v>
      </c>
    </row>
    <row r="240" spans="1:15" ht="13.2" x14ac:dyDescent="0.25">
      <c r="A240" s="13" t="s">
        <v>263</v>
      </c>
      <c r="B240" s="17">
        <f t="shared" si="43"/>
        <v>53082</v>
      </c>
      <c r="C240" s="5">
        <f>125</f>
        <v>125</v>
      </c>
      <c r="D240" s="6">
        <f t="shared" si="44"/>
        <v>141463.32999999999</v>
      </c>
      <c r="E240" s="6">
        <f t="shared" si="45"/>
        <v>4.70509711111111</v>
      </c>
      <c r="F240" s="6">
        <f>SUM($D$8:D240)</f>
        <v>20302832.479999993</v>
      </c>
      <c r="G240" s="6">
        <f t="shared" si="46"/>
        <v>158536.67000000001</v>
      </c>
      <c r="H240" s="23">
        <f t="shared" si="47"/>
        <v>7.1544433333333268E-2</v>
      </c>
      <c r="I240" s="31">
        <f t="shared" si="48"/>
        <v>1.0004960414044444</v>
      </c>
      <c r="J240" s="16">
        <f t="shared" si="49"/>
        <v>284.96073341070155</v>
      </c>
      <c r="K240" s="24" t="s">
        <v>263</v>
      </c>
      <c r="L240" s="25">
        <f t="shared" si="39"/>
        <v>53936</v>
      </c>
      <c r="M240" s="26">
        <f t="shared" si="42"/>
        <v>0</v>
      </c>
      <c r="N240" s="27">
        <f t="shared" si="40"/>
        <v>0</v>
      </c>
      <c r="O240" s="27">
        <f t="shared" si="41"/>
        <v>0</v>
      </c>
    </row>
    <row r="241" spans="1:15" ht="13.2" x14ac:dyDescent="0.25">
      <c r="A241" s="13" t="s">
        <v>264</v>
      </c>
      <c r="B241" s="17">
        <f t="shared" si="43"/>
        <v>53112</v>
      </c>
      <c r="C241" s="5">
        <f>125</f>
        <v>125</v>
      </c>
      <c r="D241" s="6">
        <f t="shared" si="44"/>
        <v>141588.32999999999</v>
      </c>
      <c r="E241" s="6">
        <f t="shared" si="45"/>
        <v>5.8839581944444435</v>
      </c>
      <c r="F241" s="6">
        <f>SUM($D$8:D241)</f>
        <v>20444420.809999991</v>
      </c>
      <c r="G241" s="6">
        <f t="shared" si="46"/>
        <v>158411.67000000001</v>
      </c>
      <c r="H241" s="23">
        <f t="shared" si="47"/>
        <v>7.1961099999999945E-2</v>
      </c>
      <c r="I241" s="31">
        <f t="shared" si="48"/>
        <v>1.0004989302933334</v>
      </c>
      <c r="J241" s="16">
        <f t="shared" si="49"/>
        <v>286.78985401562215</v>
      </c>
      <c r="K241" s="24" t="s">
        <v>264</v>
      </c>
      <c r="L241" s="25">
        <f t="shared" si="39"/>
        <v>53966</v>
      </c>
      <c r="M241" s="26">
        <f t="shared" si="42"/>
        <v>0</v>
      </c>
      <c r="N241" s="27">
        <f t="shared" si="40"/>
        <v>0</v>
      </c>
      <c r="O241" s="27">
        <f t="shared" si="41"/>
        <v>0</v>
      </c>
    </row>
    <row r="242" spans="1:15" ht="13.2" x14ac:dyDescent="0.25">
      <c r="A242" s="13" t="s">
        <v>265</v>
      </c>
      <c r="B242" s="17">
        <f t="shared" si="43"/>
        <v>53143</v>
      </c>
      <c r="C242" s="5">
        <f>125</f>
        <v>125</v>
      </c>
      <c r="D242" s="6">
        <f t="shared" si="44"/>
        <v>141713.32999999999</v>
      </c>
      <c r="E242" s="6">
        <f t="shared" si="45"/>
        <v>7.0638609444444436</v>
      </c>
      <c r="F242" s="6">
        <f>SUM($D$8:D242)</f>
        <v>20586134.139999989</v>
      </c>
      <c r="G242" s="6">
        <f t="shared" si="46"/>
        <v>158286.67000000001</v>
      </c>
      <c r="H242" s="23">
        <f t="shared" si="47"/>
        <v>7.2377766666666621E-2</v>
      </c>
      <c r="I242" s="31">
        <f t="shared" si="48"/>
        <v>1.0005018191822221</v>
      </c>
      <c r="J242" s="16">
        <f t="shared" si="49"/>
        <v>288.61940200258874</v>
      </c>
      <c r="K242" s="24" t="s">
        <v>265</v>
      </c>
      <c r="L242" s="25">
        <f t="shared" si="39"/>
        <v>53997</v>
      </c>
      <c r="M242" s="26">
        <f t="shared" si="42"/>
        <v>0</v>
      </c>
      <c r="N242" s="27">
        <f t="shared" si="40"/>
        <v>0</v>
      </c>
      <c r="O242" s="27">
        <f t="shared" si="41"/>
        <v>0</v>
      </c>
    </row>
    <row r="243" spans="1:15" ht="13.2" x14ac:dyDescent="0.25">
      <c r="A243" s="13" t="s">
        <v>266</v>
      </c>
      <c r="B243" s="17">
        <f t="shared" si="43"/>
        <v>53173</v>
      </c>
      <c r="C243" s="5">
        <f>125</f>
        <v>125</v>
      </c>
      <c r="D243" s="6">
        <f t="shared" si="44"/>
        <v>141838.32999999999</v>
      </c>
      <c r="E243" s="6">
        <f t="shared" si="45"/>
        <v>8.2448053611111103</v>
      </c>
      <c r="F243" s="6">
        <f>SUM($D$8:D243)</f>
        <v>20727972.469999988</v>
      </c>
      <c r="G243" s="6">
        <f t="shared" si="46"/>
        <v>158161.67000000001</v>
      </c>
      <c r="H243" s="23">
        <f t="shared" si="47"/>
        <v>7.2794433333333242E-2</v>
      </c>
      <c r="I243" s="31">
        <f t="shared" si="48"/>
        <v>1.0005047080711111</v>
      </c>
      <c r="J243" s="16">
        <f t="shared" si="49"/>
        <v>290.44937956740807</v>
      </c>
      <c r="K243" s="24" t="s">
        <v>266</v>
      </c>
      <c r="L243" s="25">
        <f t="shared" si="39"/>
        <v>54027</v>
      </c>
      <c r="M243" s="26">
        <f t="shared" si="42"/>
        <v>0</v>
      </c>
      <c r="N243" s="27">
        <f t="shared" si="40"/>
        <v>0</v>
      </c>
      <c r="O243" s="27">
        <f t="shared" si="41"/>
        <v>0</v>
      </c>
    </row>
    <row r="244" spans="1:15" ht="13.2" x14ac:dyDescent="0.25">
      <c r="A244" s="13" t="s">
        <v>267</v>
      </c>
      <c r="B244" s="17">
        <f t="shared" si="43"/>
        <v>53204</v>
      </c>
      <c r="C244" s="5">
        <f>125</f>
        <v>125</v>
      </c>
      <c r="D244" s="6">
        <f t="shared" si="44"/>
        <v>141963.32999999999</v>
      </c>
      <c r="E244" s="6">
        <f t="shared" si="45"/>
        <v>9.4267914444444436</v>
      </c>
      <c r="F244" s="6">
        <f>SUM($D$8:D244)</f>
        <v>20869935.799999986</v>
      </c>
      <c r="G244" s="6">
        <f t="shared" si="46"/>
        <v>158036.67000000001</v>
      </c>
      <c r="H244" s="23">
        <f t="shared" si="47"/>
        <v>7.3211099999999918E-2</v>
      </c>
      <c r="I244" s="31">
        <f t="shared" si="48"/>
        <v>1.0005075969599999</v>
      </c>
      <c r="J244" s="16">
        <f t="shared" si="49"/>
        <v>292.27978893015108</v>
      </c>
      <c r="K244" s="24" t="s">
        <v>267</v>
      </c>
      <c r="L244" s="25">
        <f t="shared" si="39"/>
        <v>54058</v>
      </c>
      <c r="M244" s="26">
        <f t="shared" si="42"/>
        <v>0</v>
      </c>
      <c r="N244" s="27">
        <f t="shared" si="40"/>
        <v>0</v>
      </c>
      <c r="O244" s="27">
        <f t="shared" si="41"/>
        <v>0</v>
      </c>
    </row>
    <row r="245" spans="1:15" ht="13.2" x14ac:dyDescent="0.25">
      <c r="A245" s="13" t="s">
        <v>268</v>
      </c>
      <c r="B245" s="17">
        <f t="shared" si="43"/>
        <v>53235</v>
      </c>
      <c r="C245" s="5">
        <f>125</f>
        <v>125</v>
      </c>
      <c r="D245" s="6">
        <f t="shared" si="44"/>
        <v>142088.32999999999</v>
      </c>
      <c r="E245" s="6">
        <f t="shared" si="45"/>
        <v>10.609819194444444</v>
      </c>
      <c r="F245" s="6">
        <f>SUM($D$8:D245)</f>
        <v>21012024.129999984</v>
      </c>
      <c r="G245" s="6">
        <f t="shared" si="46"/>
        <v>157911.67000000001</v>
      </c>
      <c r="H245" s="23">
        <f t="shared" si="47"/>
        <v>7.3627766666666594E-2</v>
      </c>
      <c r="I245" s="31">
        <f t="shared" si="48"/>
        <v>1.0005104858488889</v>
      </c>
      <c r="J245" s="16">
        <f t="shared" si="49"/>
        <v>294.11063233513011</v>
      </c>
      <c r="K245" s="24" t="s">
        <v>268</v>
      </c>
      <c r="L245" s="25">
        <f t="shared" si="39"/>
        <v>54089</v>
      </c>
      <c r="M245" s="26">
        <f t="shared" si="42"/>
        <v>0</v>
      </c>
      <c r="N245" s="27">
        <f t="shared" si="40"/>
        <v>0</v>
      </c>
      <c r="O245" s="27">
        <f t="shared" si="41"/>
        <v>0</v>
      </c>
    </row>
    <row r="246" spans="1:15" ht="13.2" x14ac:dyDescent="0.25">
      <c r="A246" s="13" t="s">
        <v>269</v>
      </c>
      <c r="B246" s="17">
        <f t="shared" si="43"/>
        <v>53265</v>
      </c>
      <c r="C246" s="5">
        <f>125</f>
        <v>125</v>
      </c>
      <c r="D246" s="6">
        <f t="shared" si="44"/>
        <v>142213.32999999999</v>
      </c>
      <c r="E246" s="6">
        <f t="shared" si="45"/>
        <v>11.793888611111111</v>
      </c>
      <c r="F246" s="6">
        <f>SUM($D$8:D246)</f>
        <v>21154237.459999982</v>
      </c>
      <c r="G246" s="6">
        <f t="shared" si="46"/>
        <v>157786.67000000001</v>
      </c>
      <c r="H246" s="23">
        <f t="shared" si="47"/>
        <v>7.404443333333327E-2</v>
      </c>
      <c r="I246" s="31">
        <f t="shared" si="48"/>
        <v>1.0005133747377777</v>
      </c>
      <c r="J246" s="16">
        <f t="shared" si="49"/>
        <v>295.94191205087543</v>
      </c>
      <c r="K246" s="24" t="s">
        <v>269</v>
      </c>
      <c r="L246" s="25">
        <f t="shared" si="39"/>
        <v>54118</v>
      </c>
      <c r="M246" s="26">
        <f t="shared" si="42"/>
        <v>0</v>
      </c>
      <c r="N246" s="27">
        <f t="shared" si="40"/>
        <v>0</v>
      </c>
      <c r="O246" s="27">
        <f t="shared" si="41"/>
        <v>0</v>
      </c>
    </row>
    <row r="247" spans="1:15" ht="13.2" x14ac:dyDescent="0.25">
      <c r="A247" s="13" t="s">
        <v>270</v>
      </c>
      <c r="B247" s="17">
        <f t="shared" si="43"/>
        <v>53296</v>
      </c>
      <c r="C247" s="5">
        <f>125</f>
        <v>125</v>
      </c>
      <c r="D247" s="6">
        <f t="shared" si="44"/>
        <v>142338.32999999999</v>
      </c>
      <c r="E247" s="6">
        <f t="shared" si="45"/>
        <v>12.978999694444445</v>
      </c>
      <c r="F247" s="6">
        <f>SUM($D$8:D247)</f>
        <v>21296575.78999998</v>
      </c>
      <c r="G247" s="6">
        <f t="shared" si="46"/>
        <v>157661.67000000001</v>
      </c>
      <c r="H247" s="23">
        <f t="shared" si="47"/>
        <v>7.4461099999999947E-2</v>
      </c>
      <c r="I247" s="31">
        <f t="shared" si="48"/>
        <v>1.0005162636266667</v>
      </c>
      <c r="J247" s="16">
        <f t="shared" si="49"/>
        <v>297.77363037011338</v>
      </c>
      <c r="K247" s="24" t="s">
        <v>270</v>
      </c>
      <c r="L247" s="25">
        <f t="shared" si="39"/>
        <v>54149</v>
      </c>
      <c r="M247" s="26">
        <f t="shared" si="42"/>
        <v>0</v>
      </c>
      <c r="N247" s="27">
        <f t="shared" si="40"/>
        <v>0</v>
      </c>
      <c r="O247" s="27">
        <f t="shared" si="41"/>
        <v>0</v>
      </c>
    </row>
    <row r="248" spans="1:15" ht="13.2" x14ac:dyDescent="0.25">
      <c r="A248" s="13" t="s">
        <v>271</v>
      </c>
      <c r="B248" s="17">
        <f t="shared" si="43"/>
        <v>53326</v>
      </c>
      <c r="C248" s="5">
        <f>125</f>
        <v>125</v>
      </c>
      <c r="D248" s="6">
        <f t="shared" si="44"/>
        <v>142463.32999999999</v>
      </c>
      <c r="E248" s="6">
        <f t="shared" si="45"/>
        <v>14.165152444444445</v>
      </c>
      <c r="F248" s="6">
        <f>SUM($D$8:D248)</f>
        <v>21439039.119999979</v>
      </c>
      <c r="G248" s="6">
        <f t="shared" si="46"/>
        <v>157536.67000000001</v>
      </c>
      <c r="H248" s="23">
        <f t="shared" si="47"/>
        <v>7.4877766666666623E-2</v>
      </c>
      <c r="I248" s="31">
        <f t="shared" si="48"/>
        <v>1.0005191525155555</v>
      </c>
      <c r="J248" s="16">
        <f t="shared" si="49"/>
        <v>299.60578960974289</v>
      </c>
      <c r="K248" s="24" t="s">
        <v>271</v>
      </c>
      <c r="L248" s="25">
        <f t="shared" si="39"/>
        <v>54179</v>
      </c>
      <c r="M248" s="26">
        <f t="shared" si="42"/>
        <v>0</v>
      </c>
      <c r="N248" s="27">
        <f t="shared" si="40"/>
        <v>0</v>
      </c>
      <c r="O248" s="27">
        <f t="shared" si="41"/>
        <v>0</v>
      </c>
    </row>
    <row r="249" spans="1:15" ht="13.2" x14ac:dyDescent="0.25">
      <c r="A249" s="13" t="s">
        <v>272</v>
      </c>
      <c r="B249" s="17">
        <f t="shared" si="43"/>
        <v>53357</v>
      </c>
      <c r="C249" s="5">
        <f>125</f>
        <v>125</v>
      </c>
      <c r="D249" s="6">
        <f t="shared" si="44"/>
        <v>142602.5</v>
      </c>
      <c r="E249" s="6">
        <f t="shared" si="45"/>
        <v>1.1873125</v>
      </c>
      <c r="F249" s="6">
        <f>SUM($D$8:D249)</f>
        <v>21581641.619999979</v>
      </c>
      <c r="G249" s="6">
        <f t="shared" si="46"/>
        <v>157397.5</v>
      </c>
      <c r="H249" s="23">
        <f t="shared" si="47"/>
        <v>7.534166666666664E-2</v>
      </c>
      <c r="I249" s="31">
        <f t="shared" si="48"/>
        <v>1.0005223688888889</v>
      </c>
      <c r="J249" s="16">
        <f t="shared" si="49"/>
        <v>301.48513563587903</v>
      </c>
      <c r="K249" s="24" t="s">
        <v>272</v>
      </c>
      <c r="L249" s="25">
        <f t="shared" si="39"/>
        <v>54210</v>
      </c>
      <c r="M249" s="26">
        <f t="shared" si="42"/>
        <v>0</v>
      </c>
      <c r="N249" s="27">
        <f t="shared" si="40"/>
        <v>0</v>
      </c>
      <c r="O249" s="27">
        <f t="shared" si="41"/>
        <v>0</v>
      </c>
    </row>
    <row r="250" spans="1:15" ht="13.2" x14ac:dyDescent="0.25">
      <c r="A250" s="13" t="s">
        <v>273</v>
      </c>
      <c r="B250" s="17">
        <f t="shared" si="43"/>
        <v>53386</v>
      </c>
      <c r="C250" s="5">
        <f>125</f>
        <v>125</v>
      </c>
      <c r="D250" s="6">
        <f t="shared" si="44"/>
        <v>142727.5</v>
      </c>
      <c r="E250" s="6">
        <f t="shared" si="45"/>
        <v>2.3757361111111108</v>
      </c>
      <c r="F250" s="6">
        <f>SUM($D$8:D250)</f>
        <v>21724369.119999979</v>
      </c>
      <c r="G250" s="6">
        <f t="shared" si="46"/>
        <v>157272.5</v>
      </c>
      <c r="H250" s="23">
        <f t="shared" si="47"/>
        <v>7.5758333333333316E-2</v>
      </c>
      <c r="I250" s="31">
        <f t="shared" si="48"/>
        <v>1.0005252577777777</v>
      </c>
      <c r="J250" s="16">
        <f t="shared" si="49"/>
        <v>303.31860976289738</v>
      </c>
      <c r="K250" s="24" t="s">
        <v>273</v>
      </c>
      <c r="L250" s="25">
        <f t="shared" si="39"/>
        <v>54240</v>
      </c>
      <c r="M250" s="26">
        <f t="shared" si="42"/>
        <v>0</v>
      </c>
      <c r="N250" s="27">
        <f t="shared" si="40"/>
        <v>0</v>
      </c>
      <c r="O250" s="27">
        <f t="shared" si="41"/>
        <v>0</v>
      </c>
    </row>
    <row r="251" spans="1:15" ht="13.2" x14ac:dyDescent="0.25">
      <c r="A251" s="13" t="s">
        <v>274</v>
      </c>
      <c r="B251" s="17">
        <f t="shared" si="43"/>
        <v>53416</v>
      </c>
      <c r="C251" s="5">
        <f>125</f>
        <v>125</v>
      </c>
      <c r="D251" s="6">
        <f t="shared" si="44"/>
        <v>142852.5</v>
      </c>
      <c r="E251" s="6">
        <f t="shared" si="45"/>
        <v>3.5651319444444445</v>
      </c>
      <c r="F251" s="6">
        <f>SUM($D$8:D251)</f>
        <v>21867221.619999979</v>
      </c>
      <c r="G251" s="6">
        <f t="shared" si="46"/>
        <v>157147.5</v>
      </c>
      <c r="H251" s="23">
        <f t="shared" si="47"/>
        <v>7.6174999999999993E-2</v>
      </c>
      <c r="I251" s="31">
        <f t="shared" si="48"/>
        <v>1.0005281466666667</v>
      </c>
      <c r="J251" s="16">
        <f t="shared" si="49"/>
        <v>305.15253135724731</v>
      </c>
      <c r="K251" s="24" t="s">
        <v>274</v>
      </c>
      <c r="L251" s="25">
        <f t="shared" si="39"/>
        <v>54271</v>
      </c>
      <c r="M251" s="26">
        <f t="shared" si="42"/>
        <v>0</v>
      </c>
      <c r="N251" s="27">
        <f t="shared" si="40"/>
        <v>0</v>
      </c>
      <c r="O251" s="27">
        <f t="shared" si="41"/>
        <v>0</v>
      </c>
    </row>
    <row r="252" spans="1:15" ht="13.2" x14ac:dyDescent="0.25">
      <c r="A252" s="13" t="s">
        <v>275</v>
      </c>
      <c r="B252" s="17">
        <f t="shared" si="43"/>
        <v>53447</v>
      </c>
      <c r="C252" s="5">
        <f>125</f>
        <v>125</v>
      </c>
      <c r="D252" s="6">
        <f t="shared" si="44"/>
        <v>142977.5</v>
      </c>
      <c r="E252" s="6">
        <f t="shared" si="45"/>
        <v>4.7555694444444452</v>
      </c>
      <c r="F252" s="6">
        <f>SUM($D$8:D252)</f>
        <v>22010199.119999979</v>
      </c>
      <c r="G252" s="6">
        <f t="shared" si="46"/>
        <v>157022.5</v>
      </c>
      <c r="H252" s="23">
        <f t="shared" si="47"/>
        <v>7.6591666666666669E-2</v>
      </c>
      <c r="I252" s="31">
        <f t="shared" si="48"/>
        <v>1.0005310355555554</v>
      </c>
      <c r="J252" s="16">
        <f t="shared" si="49"/>
        <v>306.98690283599808</v>
      </c>
      <c r="K252" s="24" t="s">
        <v>275</v>
      </c>
      <c r="L252" s="25">
        <f t="shared" si="39"/>
        <v>54302</v>
      </c>
      <c r="M252" s="26">
        <f t="shared" si="42"/>
        <v>0</v>
      </c>
      <c r="N252" s="27">
        <f t="shared" si="40"/>
        <v>0</v>
      </c>
      <c r="O252" s="27">
        <f t="shared" si="41"/>
        <v>0</v>
      </c>
    </row>
    <row r="253" spans="1:15" ht="13.2" x14ac:dyDescent="0.25">
      <c r="A253" s="13" t="s">
        <v>276</v>
      </c>
      <c r="B253" s="17">
        <f t="shared" si="43"/>
        <v>53477</v>
      </c>
      <c r="C253" s="5">
        <f>125</f>
        <v>125</v>
      </c>
      <c r="D253" s="6">
        <f t="shared" si="44"/>
        <v>143102.5</v>
      </c>
      <c r="E253" s="6">
        <f t="shared" si="45"/>
        <v>5.9470486111111116</v>
      </c>
      <c r="F253" s="6">
        <f>SUM($D$8:D253)</f>
        <v>22153301.619999979</v>
      </c>
      <c r="G253" s="6">
        <f t="shared" si="46"/>
        <v>156897.5</v>
      </c>
      <c r="H253" s="23">
        <f t="shared" si="47"/>
        <v>7.700833333333329E-2</v>
      </c>
      <c r="I253" s="31">
        <f t="shared" si="48"/>
        <v>1.0005339244444444</v>
      </c>
      <c r="J253" s="16">
        <f t="shared" si="49"/>
        <v>308.82172664028946</v>
      </c>
      <c r="K253" s="24" t="s">
        <v>276</v>
      </c>
      <c r="L253" s="25">
        <f t="shared" si="39"/>
        <v>54332</v>
      </c>
      <c r="M253" s="26">
        <f t="shared" si="42"/>
        <v>0</v>
      </c>
      <c r="N253" s="27">
        <f t="shared" si="40"/>
        <v>0</v>
      </c>
      <c r="O253" s="27">
        <f t="shared" si="41"/>
        <v>0</v>
      </c>
    </row>
    <row r="254" spans="1:15" ht="13.2" x14ac:dyDescent="0.25">
      <c r="A254" s="13" t="s">
        <v>277</v>
      </c>
      <c r="B254" s="17">
        <f t="shared" si="43"/>
        <v>53508</v>
      </c>
      <c r="C254" s="5">
        <f>125</f>
        <v>125</v>
      </c>
      <c r="D254" s="6">
        <f t="shared" si="44"/>
        <v>143227.5</v>
      </c>
      <c r="E254" s="6">
        <f t="shared" si="45"/>
        <v>7.1395694444444446</v>
      </c>
      <c r="F254" s="6">
        <f>SUM($D$8:D254)</f>
        <v>22296529.119999979</v>
      </c>
      <c r="G254" s="6">
        <f t="shared" si="46"/>
        <v>156772.5</v>
      </c>
      <c r="H254" s="23">
        <f t="shared" si="47"/>
        <v>7.7424999999999966E-2</v>
      </c>
      <c r="I254" s="31">
        <f t="shared" si="48"/>
        <v>1.0005368133333334</v>
      </c>
      <c r="J254" s="16">
        <f t="shared" si="49"/>
        <v>310.65700523531018</v>
      </c>
      <c r="K254" s="24" t="s">
        <v>277</v>
      </c>
      <c r="L254" s="25">
        <f t="shared" si="39"/>
        <v>54363</v>
      </c>
      <c r="M254" s="26">
        <f t="shared" si="42"/>
        <v>0</v>
      </c>
      <c r="N254" s="27">
        <f t="shared" si="40"/>
        <v>0</v>
      </c>
      <c r="O254" s="27">
        <f t="shared" si="41"/>
        <v>0</v>
      </c>
    </row>
    <row r="255" spans="1:15" ht="13.2" x14ac:dyDescent="0.25">
      <c r="A255" s="13" t="s">
        <v>278</v>
      </c>
      <c r="B255" s="17">
        <f t="shared" si="43"/>
        <v>53538</v>
      </c>
      <c r="C255" s="5">
        <f>125</f>
        <v>125</v>
      </c>
      <c r="D255" s="6">
        <f t="shared" si="44"/>
        <v>143352.5</v>
      </c>
      <c r="E255" s="6">
        <f t="shared" si="45"/>
        <v>8.3331319444444443</v>
      </c>
      <c r="F255" s="6">
        <f>SUM($D$8:D255)</f>
        <v>22439881.619999979</v>
      </c>
      <c r="G255" s="6">
        <f t="shared" si="46"/>
        <v>156647.5</v>
      </c>
      <c r="H255" s="23">
        <f t="shared" si="47"/>
        <v>7.7841666666666642E-2</v>
      </c>
      <c r="I255" s="31">
        <f t="shared" si="48"/>
        <v>1.0005397022222222</v>
      </c>
      <c r="J255" s="16">
        <f t="shared" si="49"/>
        <v>312.49274111027893</v>
      </c>
      <c r="K255" s="24" t="s">
        <v>278</v>
      </c>
      <c r="L255" s="25">
        <f t="shared" si="39"/>
        <v>54393</v>
      </c>
      <c r="M255" s="26">
        <f t="shared" si="42"/>
        <v>0</v>
      </c>
      <c r="N255" s="27">
        <f t="shared" si="40"/>
        <v>0</v>
      </c>
      <c r="O255" s="27">
        <f t="shared" si="41"/>
        <v>0</v>
      </c>
    </row>
    <row r="256" spans="1:15" ht="13.2" x14ac:dyDescent="0.25">
      <c r="A256" s="13" t="s">
        <v>279</v>
      </c>
      <c r="B256" s="17">
        <f t="shared" si="43"/>
        <v>53569</v>
      </c>
      <c r="C256" s="5">
        <f>125</f>
        <v>125</v>
      </c>
      <c r="D256" s="6">
        <f t="shared" si="44"/>
        <v>143477.5</v>
      </c>
      <c r="E256" s="6">
        <f t="shared" si="45"/>
        <v>9.5277361111111105</v>
      </c>
      <c r="F256" s="6">
        <f>SUM($D$8:D256)</f>
        <v>22583359.119999979</v>
      </c>
      <c r="G256" s="6">
        <f t="shared" si="46"/>
        <v>156522.5</v>
      </c>
      <c r="H256" s="23">
        <f t="shared" si="47"/>
        <v>7.8258333333333319E-2</v>
      </c>
      <c r="I256" s="31">
        <f t="shared" si="48"/>
        <v>1.0005425911111112</v>
      </c>
      <c r="J256" s="16">
        <f t="shared" si="49"/>
        <v>314.32893677842412</v>
      </c>
      <c r="K256" s="24" t="s">
        <v>279</v>
      </c>
      <c r="L256" s="25">
        <f t="shared" si="39"/>
        <v>54424</v>
      </c>
      <c r="M256" s="26">
        <f t="shared" si="42"/>
        <v>0</v>
      </c>
      <c r="N256" s="27">
        <f t="shared" si="40"/>
        <v>0</v>
      </c>
      <c r="O256" s="27">
        <f t="shared" si="41"/>
        <v>0</v>
      </c>
    </row>
    <row r="257" spans="1:15" ht="13.2" x14ac:dyDescent="0.25">
      <c r="A257" s="13" t="s">
        <v>280</v>
      </c>
      <c r="B257" s="17">
        <f t="shared" si="43"/>
        <v>53600</v>
      </c>
      <c r="C257" s="5">
        <f>125</f>
        <v>125</v>
      </c>
      <c r="D257" s="6">
        <f t="shared" si="44"/>
        <v>143602.5</v>
      </c>
      <c r="E257" s="6">
        <f t="shared" si="45"/>
        <v>10.723381944444444</v>
      </c>
      <c r="F257" s="6">
        <f>SUM($D$8:D257)</f>
        <v>22726961.619999979</v>
      </c>
      <c r="G257" s="6">
        <f t="shared" si="46"/>
        <v>156397.5</v>
      </c>
      <c r="H257" s="23">
        <f t="shared" si="47"/>
        <v>7.8674999999999995E-2</v>
      </c>
      <c r="I257" s="31">
        <f t="shared" si="48"/>
        <v>1.00054548</v>
      </c>
      <c r="J257" s="16">
        <f t="shared" si="49"/>
        <v>316.16559477696489</v>
      </c>
      <c r="K257" s="24" t="s">
        <v>280</v>
      </c>
      <c r="L257" s="25">
        <f t="shared" si="39"/>
        <v>54455</v>
      </c>
      <c r="M257" s="26">
        <f t="shared" si="42"/>
        <v>0</v>
      </c>
      <c r="N257" s="27">
        <f t="shared" si="40"/>
        <v>0</v>
      </c>
      <c r="O257" s="27">
        <f t="shared" si="41"/>
        <v>0</v>
      </c>
    </row>
    <row r="258" spans="1:15" ht="13.2" x14ac:dyDescent="0.25">
      <c r="A258" s="13" t="s">
        <v>281</v>
      </c>
      <c r="B258" s="17">
        <f t="shared" si="43"/>
        <v>53630</v>
      </c>
      <c r="C258" s="5">
        <f>125</f>
        <v>125</v>
      </c>
      <c r="D258" s="6">
        <f t="shared" si="44"/>
        <v>143727.5</v>
      </c>
      <c r="E258" s="6">
        <f t="shared" si="45"/>
        <v>11.920069444444444</v>
      </c>
      <c r="F258" s="6">
        <f>SUM($D$8:D258)</f>
        <v>22870689.119999979</v>
      </c>
      <c r="G258" s="6">
        <f t="shared" si="46"/>
        <v>156272.5</v>
      </c>
      <c r="H258" s="23">
        <f t="shared" si="47"/>
        <v>7.9091666666666671E-2</v>
      </c>
      <c r="I258" s="31">
        <f t="shared" si="48"/>
        <v>1.000548368888889</v>
      </c>
      <c r="J258" s="16">
        <f t="shared" si="49"/>
        <v>318.00271766709193</v>
      </c>
      <c r="K258" s="24" t="s">
        <v>281</v>
      </c>
      <c r="L258" s="25">
        <f t="shared" si="39"/>
        <v>54483</v>
      </c>
      <c r="M258" s="26">
        <f t="shared" si="42"/>
        <v>0</v>
      </c>
      <c r="N258" s="27">
        <f t="shared" si="40"/>
        <v>0</v>
      </c>
      <c r="O258" s="27">
        <f t="shared" si="41"/>
        <v>0</v>
      </c>
    </row>
    <row r="259" spans="1:15" ht="13.2" x14ac:dyDescent="0.25">
      <c r="A259" s="13" t="s">
        <v>282</v>
      </c>
      <c r="B259" s="17">
        <f t="shared" si="43"/>
        <v>53661</v>
      </c>
      <c r="C259" s="5">
        <f>125</f>
        <v>125</v>
      </c>
      <c r="D259" s="6">
        <f t="shared" si="44"/>
        <v>143852.5</v>
      </c>
      <c r="E259" s="6">
        <f t="shared" si="45"/>
        <v>13.117798611111111</v>
      </c>
      <c r="F259" s="6">
        <f>SUM($D$8:D259)</f>
        <v>23014541.619999979</v>
      </c>
      <c r="G259" s="6">
        <f t="shared" si="46"/>
        <v>156147.5</v>
      </c>
      <c r="H259" s="23">
        <f t="shared" si="47"/>
        <v>7.9508333333333292E-2</v>
      </c>
      <c r="I259" s="31">
        <f t="shared" si="48"/>
        <v>1.0005512577777778</v>
      </c>
      <c r="J259" s="16">
        <f t="shared" si="49"/>
        <v>319.84030803394904</v>
      </c>
      <c r="K259" s="24" t="s">
        <v>282</v>
      </c>
      <c r="L259" s="25">
        <f t="shared" si="39"/>
        <v>54514</v>
      </c>
      <c r="M259" s="26">
        <f t="shared" si="42"/>
        <v>0</v>
      </c>
      <c r="N259" s="27">
        <f t="shared" si="40"/>
        <v>0</v>
      </c>
      <c r="O259" s="27">
        <f t="shared" si="41"/>
        <v>0</v>
      </c>
    </row>
    <row r="260" spans="1:15" ht="13.2" x14ac:dyDescent="0.25">
      <c r="A260" s="13" t="s">
        <v>283</v>
      </c>
      <c r="B260" s="17">
        <f t="shared" si="43"/>
        <v>53691</v>
      </c>
      <c r="C260" s="5">
        <f>125</f>
        <v>125</v>
      </c>
      <c r="D260" s="6">
        <f t="shared" si="44"/>
        <v>143977.5</v>
      </c>
      <c r="E260" s="6">
        <f t="shared" si="45"/>
        <v>14.316569444444443</v>
      </c>
      <c r="F260" s="6">
        <f>SUM($D$8:D260)</f>
        <v>23158519.119999979</v>
      </c>
      <c r="G260" s="6">
        <f t="shared" si="46"/>
        <v>156022.5</v>
      </c>
      <c r="H260" s="23">
        <f t="shared" si="47"/>
        <v>7.9924999999999968E-2</v>
      </c>
      <c r="I260" s="31">
        <f t="shared" si="48"/>
        <v>1.0005541466666668</v>
      </c>
      <c r="J260" s="16">
        <f t="shared" si="49"/>
        <v>321.67836848661477</v>
      </c>
      <c r="K260" s="24" t="s">
        <v>283</v>
      </c>
      <c r="L260" s="25">
        <f t="shared" si="39"/>
        <v>54544</v>
      </c>
      <c r="M260" s="26">
        <f t="shared" si="42"/>
        <v>0</v>
      </c>
      <c r="N260" s="27">
        <f t="shared" si="40"/>
        <v>0</v>
      </c>
      <c r="O260" s="27">
        <f t="shared" si="41"/>
        <v>0</v>
      </c>
    </row>
    <row r="261" spans="1:15" ht="13.2" x14ac:dyDescent="0.25">
      <c r="A261" s="13" t="s">
        <v>284</v>
      </c>
      <c r="B261" s="17">
        <f t="shared" si="43"/>
        <v>53722</v>
      </c>
      <c r="C261" s="5">
        <f>125</f>
        <v>125</v>
      </c>
      <c r="D261" s="6">
        <f t="shared" si="44"/>
        <v>144116.82</v>
      </c>
      <c r="E261" s="6">
        <f t="shared" si="45"/>
        <v>1.1999318333333335</v>
      </c>
      <c r="F261" s="6">
        <f>SUM($D$8:D261)</f>
        <v>23302635.939999979</v>
      </c>
      <c r="G261" s="6">
        <f t="shared" si="46"/>
        <v>155883.18</v>
      </c>
      <c r="H261" s="23">
        <f t="shared" si="47"/>
        <v>8.03894E-2</v>
      </c>
      <c r="I261" s="31">
        <f t="shared" si="48"/>
        <v>1.0005573665066667</v>
      </c>
      <c r="J261" s="16">
        <f t="shared" si="49"/>
        <v>323.56761698337579</v>
      </c>
      <c r="K261" s="24" t="s">
        <v>284</v>
      </c>
      <c r="L261" s="25">
        <f t="shared" si="39"/>
        <v>54575</v>
      </c>
      <c r="M261" s="26">
        <f t="shared" si="42"/>
        <v>0</v>
      </c>
      <c r="N261" s="27">
        <f t="shared" si="40"/>
        <v>0</v>
      </c>
      <c r="O261" s="27">
        <f t="shared" si="41"/>
        <v>0</v>
      </c>
    </row>
    <row r="262" spans="1:15" ht="13.2" x14ac:dyDescent="0.25">
      <c r="A262" s="13" t="s">
        <v>285</v>
      </c>
      <c r="B262" s="17">
        <f t="shared" si="43"/>
        <v>53751</v>
      </c>
      <c r="C262" s="5">
        <f>125</f>
        <v>125</v>
      </c>
      <c r="D262" s="6">
        <f t="shared" si="44"/>
        <v>144241.82</v>
      </c>
      <c r="E262" s="6">
        <f t="shared" si="45"/>
        <v>2.4009747777777775</v>
      </c>
      <c r="F262" s="6">
        <f>SUM($D$8:D262)</f>
        <v>23446877.759999979</v>
      </c>
      <c r="G262" s="6">
        <f t="shared" si="46"/>
        <v>155758.18</v>
      </c>
      <c r="H262" s="23">
        <f t="shared" si="47"/>
        <v>8.0806066666666676E-2</v>
      </c>
      <c r="I262" s="31">
        <f t="shared" si="48"/>
        <v>1.0005602553955555</v>
      </c>
      <c r="J262" s="16">
        <f t="shared" si="49"/>
        <v>325.40705362744052</v>
      </c>
      <c r="K262" s="24" t="s">
        <v>285</v>
      </c>
      <c r="L262" s="25">
        <f t="shared" si="39"/>
        <v>54605</v>
      </c>
      <c r="M262" s="26">
        <f t="shared" si="42"/>
        <v>0</v>
      </c>
      <c r="N262" s="27">
        <f t="shared" si="40"/>
        <v>0</v>
      </c>
      <c r="O262" s="27">
        <f t="shared" si="41"/>
        <v>0</v>
      </c>
    </row>
    <row r="263" spans="1:15" ht="13.2" x14ac:dyDescent="0.25">
      <c r="A263" s="13" t="s">
        <v>286</v>
      </c>
      <c r="B263" s="17">
        <f t="shared" si="43"/>
        <v>53781</v>
      </c>
      <c r="C263" s="5">
        <f>125</f>
        <v>125</v>
      </c>
      <c r="D263" s="6">
        <f t="shared" si="44"/>
        <v>144366.82</v>
      </c>
      <c r="E263" s="6">
        <f t="shared" si="45"/>
        <v>3.6029899444444444</v>
      </c>
      <c r="F263" s="6">
        <f>SUM($D$8:D263)</f>
        <v>23591244.57999998</v>
      </c>
      <c r="G263" s="6">
        <f t="shared" si="46"/>
        <v>155633.18</v>
      </c>
      <c r="H263" s="23">
        <f t="shared" si="47"/>
        <v>8.1222733333333352E-2</v>
      </c>
      <c r="I263" s="31">
        <f t="shared" si="48"/>
        <v>1.0005631442844445</v>
      </c>
      <c r="J263" s="16">
        <f t="shared" si="49"/>
        <v>327.24696780972573</v>
      </c>
      <c r="K263" s="24" t="s">
        <v>286</v>
      </c>
      <c r="L263" s="25">
        <f t="shared" si="39"/>
        <v>54636</v>
      </c>
      <c r="M263" s="26">
        <f t="shared" si="42"/>
        <v>0</v>
      </c>
      <c r="N263" s="27">
        <f t="shared" si="40"/>
        <v>0</v>
      </c>
      <c r="O263" s="27">
        <f t="shared" si="41"/>
        <v>0</v>
      </c>
    </row>
    <row r="264" spans="1:15" ht="13.2" x14ac:dyDescent="0.25">
      <c r="A264" s="13" t="s">
        <v>287</v>
      </c>
      <c r="B264" s="17">
        <f t="shared" si="43"/>
        <v>53812</v>
      </c>
      <c r="C264" s="5">
        <f>125</f>
        <v>125</v>
      </c>
      <c r="D264" s="6">
        <f t="shared" si="44"/>
        <v>144491.82</v>
      </c>
      <c r="E264" s="6">
        <f t="shared" si="45"/>
        <v>4.8060467777777784</v>
      </c>
      <c r="F264" s="6">
        <f>SUM($D$8:D264)</f>
        <v>23735736.39999998</v>
      </c>
      <c r="G264" s="6">
        <f t="shared" si="46"/>
        <v>155508.18</v>
      </c>
      <c r="H264" s="23">
        <f t="shared" si="47"/>
        <v>8.1639400000000029E-2</v>
      </c>
      <c r="I264" s="31">
        <f t="shared" si="48"/>
        <v>1.0005660331733333</v>
      </c>
      <c r="J264" s="16">
        <f t="shared" si="49"/>
        <v>329.08736223865998</v>
      </c>
      <c r="K264" s="24" t="s">
        <v>287</v>
      </c>
      <c r="L264" s="25">
        <f t="shared" si="39"/>
        <v>54667</v>
      </c>
      <c r="M264" s="26">
        <f t="shared" si="42"/>
        <v>0</v>
      </c>
      <c r="N264" s="27">
        <f t="shared" si="40"/>
        <v>0</v>
      </c>
      <c r="O264" s="27">
        <f t="shared" si="41"/>
        <v>0</v>
      </c>
    </row>
    <row r="265" spans="1:15" ht="13.2" x14ac:dyDescent="0.25">
      <c r="A265" s="13" t="s">
        <v>288</v>
      </c>
      <c r="B265" s="17">
        <f t="shared" si="43"/>
        <v>53842</v>
      </c>
      <c r="C265" s="5">
        <f>125</f>
        <v>125</v>
      </c>
      <c r="D265" s="6">
        <f t="shared" si="44"/>
        <v>144616.82</v>
      </c>
      <c r="E265" s="6">
        <f t="shared" si="45"/>
        <v>6.0101452777777791</v>
      </c>
      <c r="F265" s="6">
        <f>SUM($D$8:D265)</f>
        <v>23880353.21999998</v>
      </c>
      <c r="G265" s="6">
        <f t="shared" si="46"/>
        <v>155383.18</v>
      </c>
      <c r="H265" s="23">
        <f t="shared" si="47"/>
        <v>8.2056066666666649E-2</v>
      </c>
      <c r="I265" s="31">
        <f t="shared" si="48"/>
        <v>1.0005689220622223</v>
      </c>
      <c r="J265" s="16">
        <f t="shared" si="49"/>
        <v>330.92823964652422</v>
      </c>
      <c r="K265" s="24" t="s">
        <v>288</v>
      </c>
      <c r="L265" s="25">
        <f t="shared" si="39"/>
        <v>54697</v>
      </c>
      <c r="M265" s="26">
        <f t="shared" si="42"/>
        <v>0</v>
      </c>
      <c r="N265" s="27">
        <f t="shared" si="40"/>
        <v>0</v>
      </c>
      <c r="O265" s="27">
        <f t="shared" si="41"/>
        <v>0</v>
      </c>
    </row>
    <row r="266" spans="1:15" ht="13.2" x14ac:dyDescent="0.25">
      <c r="A266" s="13" t="s">
        <v>289</v>
      </c>
      <c r="B266" s="17">
        <f t="shared" si="43"/>
        <v>53873</v>
      </c>
      <c r="C266" s="5">
        <f>125</f>
        <v>125</v>
      </c>
      <c r="D266" s="6">
        <f t="shared" si="44"/>
        <v>144741.82</v>
      </c>
      <c r="E266" s="6">
        <f t="shared" si="45"/>
        <v>7.2152854444444454</v>
      </c>
      <c r="F266" s="6">
        <f>SUM($D$8:D266)</f>
        <v>24025095.03999998</v>
      </c>
      <c r="G266" s="6">
        <f t="shared" si="46"/>
        <v>155258.18</v>
      </c>
      <c r="H266" s="23">
        <f t="shared" si="47"/>
        <v>8.2472733333333326E-2</v>
      </c>
      <c r="I266" s="31">
        <f t="shared" si="48"/>
        <v>1.000571810951111</v>
      </c>
      <c r="J266" s="16">
        <f t="shared" si="49"/>
        <v>332.76960278943534</v>
      </c>
      <c r="K266" s="24" t="s">
        <v>289</v>
      </c>
      <c r="L266" s="25">
        <f t="shared" ref="L266:L329" si="50">DATE(YEAR(L265),MONTH(L265)+1,1)</f>
        <v>54728</v>
      </c>
      <c r="M266" s="26">
        <f t="shared" si="42"/>
        <v>0</v>
      </c>
      <c r="N266" s="27">
        <f t="shared" ref="N266:N329" si="51">M266+N265+O265</f>
        <v>0</v>
      </c>
      <c r="O266" s="27">
        <f t="shared" ref="O266:O329" si="52">N266*$M$6/12</f>
        <v>0</v>
      </c>
    </row>
    <row r="267" spans="1:15" ht="13.2" x14ac:dyDescent="0.25">
      <c r="A267" s="13" t="s">
        <v>290</v>
      </c>
      <c r="B267" s="17">
        <f t="shared" si="43"/>
        <v>53903</v>
      </c>
      <c r="C267" s="5">
        <f>125</f>
        <v>125</v>
      </c>
      <c r="D267" s="6">
        <f t="shared" si="44"/>
        <v>144866.82</v>
      </c>
      <c r="E267" s="6">
        <f t="shared" si="45"/>
        <v>8.4214672777777793</v>
      </c>
      <c r="F267" s="6">
        <f>SUM($D$8:D267)</f>
        <v>24169961.859999981</v>
      </c>
      <c r="G267" s="6">
        <f t="shared" si="46"/>
        <v>155133.18</v>
      </c>
      <c r="H267" s="23">
        <f t="shared" si="47"/>
        <v>8.2889400000000002E-2</v>
      </c>
      <c r="I267" s="31">
        <f t="shared" si="48"/>
        <v>1.00057469984</v>
      </c>
      <c r="J267" s="16">
        <f t="shared" si="49"/>
        <v>334.61145444733063</v>
      </c>
      <c r="K267" s="24" t="s">
        <v>290</v>
      </c>
      <c r="L267" s="25">
        <f t="shared" si="50"/>
        <v>54758</v>
      </c>
      <c r="M267" s="26">
        <f t="shared" ref="M267:M330" si="53">MIN($M$5,-N266-O266)</f>
        <v>0</v>
      </c>
      <c r="N267" s="27">
        <f t="shared" si="51"/>
        <v>0</v>
      </c>
      <c r="O267" s="27">
        <f t="shared" si="52"/>
        <v>0</v>
      </c>
    </row>
    <row r="268" spans="1:15" ht="13.2" x14ac:dyDescent="0.25">
      <c r="A268" s="13" t="s">
        <v>291</v>
      </c>
      <c r="B268" s="17">
        <f t="shared" si="43"/>
        <v>53934</v>
      </c>
      <c r="C268" s="5">
        <f>125</f>
        <v>125</v>
      </c>
      <c r="D268" s="6">
        <f t="shared" si="44"/>
        <v>144991.82</v>
      </c>
      <c r="E268" s="6">
        <f t="shared" si="45"/>
        <v>9.6286907777777788</v>
      </c>
      <c r="F268" s="6">
        <f>SUM($D$8:D268)</f>
        <v>24314953.679999981</v>
      </c>
      <c r="G268" s="6">
        <f t="shared" si="46"/>
        <v>155008.18</v>
      </c>
      <c r="H268" s="23">
        <f t="shared" si="47"/>
        <v>8.3306066666666678E-2</v>
      </c>
      <c r="I268" s="31">
        <f t="shared" si="48"/>
        <v>1.0005775887288888</v>
      </c>
      <c r="J268" s="16">
        <f t="shared" si="49"/>
        <v>336.45379742395221</v>
      </c>
      <c r="K268" s="24" t="s">
        <v>291</v>
      </c>
      <c r="L268" s="25">
        <f t="shared" si="50"/>
        <v>54789</v>
      </c>
      <c r="M268" s="26">
        <f t="shared" si="53"/>
        <v>0</v>
      </c>
      <c r="N268" s="27">
        <f t="shared" si="51"/>
        <v>0</v>
      </c>
      <c r="O268" s="27">
        <f t="shared" si="52"/>
        <v>0</v>
      </c>
    </row>
    <row r="269" spans="1:15" ht="13.2" x14ac:dyDescent="0.25">
      <c r="A269" s="13" t="s">
        <v>292</v>
      </c>
      <c r="B269" s="17">
        <f t="shared" si="43"/>
        <v>53965</v>
      </c>
      <c r="C269" s="5">
        <f>125</f>
        <v>125</v>
      </c>
      <c r="D269" s="6">
        <f t="shared" si="44"/>
        <v>145116.82</v>
      </c>
      <c r="E269" s="6">
        <f t="shared" si="45"/>
        <v>10.836955944444446</v>
      </c>
      <c r="F269" s="6">
        <f>SUM($D$8:D269)</f>
        <v>24460070.499999981</v>
      </c>
      <c r="G269" s="6">
        <f t="shared" si="46"/>
        <v>154883.18</v>
      </c>
      <c r="H269" s="23">
        <f t="shared" si="47"/>
        <v>8.3722733333333355E-2</v>
      </c>
      <c r="I269" s="31">
        <f t="shared" si="48"/>
        <v>1.0005804776177778</v>
      </c>
      <c r="J269" s="16">
        <f t="shared" si="49"/>
        <v>338.29663454683225</v>
      </c>
      <c r="K269" s="24" t="s">
        <v>292</v>
      </c>
      <c r="L269" s="25">
        <f t="shared" si="50"/>
        <v>54820</v>
      </c>
      <c r="M269" s="26">
        <f t="shared" si="53"/>
        <v>0</v>
      </c>
      <c r="N269" s="27">
        <f t="shared" si="51"/>
        <v>0</v>
      </c>
      <c r="O269" s="27">
        <f t="shared" si="52"/>
        <v>0</v>
      </c>
    </row>
    <row r="270" spans="1:15" ht="13.2" x14ac:dyDescent="0.25">
      <c r="A270" s="13" t="s">
        <v>293</v>
      </c>
      <c r="B270" s="17">
        <f t="shared" ref="B270:B333" si="54">DATE(YEAR(B269),MONTH(B269)+1,IF(MONTH(B269)=1,28,30))</f>
        <v>53995</v>
      </c>
      <c r="C270" s="5">
        <f>125</f>
        <v>125</v>
      </c>
      <c r="D270" s="6">
        <f t="shared" ref="D270:D333" si="55">C270+D269+IF(MONTH(B270)=1,ROUND(E269,2),0)</f>
        <v>145241.82</v>
      </c>
      <c r="E270" s="6">
        <f t="shared" ref="E270:E333" si="56">MAX(0,IF(MONTH(B270)=1,0,E269)+(D270-C270)*$C$5*30/360+C270*$C$5*(30-DAY(B270))/360)</f>
        <v>12.046262777777779</v>
      </c>
      <c r="F270" s="6">
        <f>SUM($D$8:D270)</f>
        <v>24605312.319999982</v>
      </c>
      <c r="G270" s="6">
        <f t="shared" ref="G270:G333" si="57">MAX($C$2-D270,50%*$C$2)</f>
        <v>154758.18</v>
      </c>
      <c r="H270" s="23">
        <f t="shared" ref="H270:H333" si="58">D270/$C$2-$H$3</f>
        <v>8.4139399999999975E-2</v>
      </c>
      <c r="I270" s="31">
        <f t="shared" ref="I270:I333" si="59">1-64*($M$5-0.004*$C$2)/$C$2*H270</f>
        <v>1.0005833665066666</v>
      </c>
      <c r="J270" s="16">
        <f t="shared" ref="J270:J333" si="60">(200*$M$5*I270)/(G270/750+$H$2*G270*G270/(F270+3*G270))</f>
        <v>340.13996866727831</v>
      </c>
      <c r="K270" s="24" t="s">
        <v>293</v>
      </c>
      <c r="L270" s="25">
        <f t="shared" si="50"/>
        <v>54848</v>
      </c>
      <c r="M270" s="26">
        <f t="shared" si="53"/>
        <v>0</v>
      </c>
      <c r="N270" s="27">
        <f t="shared" si="51"/>
        <v>0</v>
      </c>
      <c r="O270" s="27">
        <f t="shared" si="52"/>
        <v>0</v>
      </c>
    </row>
    <row r="271" spans="1:15" ht="13.2" x14ac:dyDescent="0.25">
      <c r="A271" s="13" t="s">
        <v>294</v>
      </c>
      <c r="B271" s="17">
        <f t="shared" si="54"/>
        <v>54026</v>
      </c>
      <c r="C271" s="5">
        <f>125</f>
        <v>125</v>
      </c>
      <c r="D271" s="6">
        <f t="shared" si="55"/>
        <v>145366.82</v>
      </c>
      <c r="E271" s="6">
        <f t="shared" si="56"/>
        <v>13.256611277777779</v>
      </c>
      <c r="F271" s="6">
        <f>SUM($D$8:D271)</f>
        <v>24750679.139999982</v>
      </c>
      <c r="G271" s="6">
        <f t="shared" si="57"/>
        <v>154633.18</v>
      </c>
      <c r="H271" s="23">
        <f t="shared" si="58"/>
        <v>8.4556066666666652E-2</v>
      </c>
      <c r="I271" s="31">
        <f t="shared" si="59"/>
        <v>1.0005862553955556</v>
      </c>
      <c r="J271" s="16">
        <f t="shared" si="60"/>
        <v>341.98380266035912</v>
      </c>
      <c r="K271" s="24" t="s">
        <v>294</v>
      </c>
      <c r="L271" s="25">
        <f t="shared" si="50"/>
        <v>54879</v>
      </c>
      <c r="M271" s="26">
        <f t="shared" si="53"/>
        <v>0</v>
      </c>
      <c r="N271" s="27">
        <f t="shared" si="51"/>
        <v>0</v>
      </c>
      <c r="O271" s="27">
        <f t="shared" si="52"/>
        <v>0</v>
      </c>
    </row>
    <row r="272" spans="1:15" ht="13.2" x14ac:dyDescent="0.25">
      <c r="A272" s="13" t="s">
        <v>295</v>
      </c>
      <c r="B272" s="17">
        <f t="shared" si="54"/>
        <v>54056</v>
      </c>
      <c r="C272" s="5">
        <f>125</f>
        <v>125</v>
      </c>
      <c r="D272" s="6">
        <f t="shared" si="55"/>
        <v>145491.82</v>
      </c>
      <c r="E272" s="6">
        <f t="shared" si="56"/>
        <v>14.468001444444445</v>
      </c>
      <c r="F272" s="6">
        <f>SUM($D$8:D272)</f>
        <v>24896170.959999982</v>
      </c>
      <c r="G272" s="6">
        <f t="shared" si="57"/>
        <v>154508.18</v>
      </c>
      <c r="H272" s="23">
        <f t="shared" si="58"/>
        <v>8.4972733333333328E-2</v>
      </c>
      <c r="I272" s="31">
        <f t="shared" si="59"/>
        <v>1.0005891442844443</v>
      </c>
      <c r="J272" s="16">
        <f t="shared" si="60"/>
        <v>343.82813942489031</v>
      </c>
      <c r="K272" s="24" t="s">
        <v>295</v>
      </c>
      <c r="L272" s="25">
        <f t="shared" si="50"/>
        <v>54909</v>
      </c>
      <c r="M272" s="26">
        <f t="shared" si="53"/>
        <v>0</v>
      </c>
      <c r="N272" s="27">
        <f t="shared" si="51"/>
        <v>0</v>
      </c>
      <c r="O272" s="27">
        <f t="shared" si="52"/>
        <v>0</v>
      </c>
    </row>
    <row r="273" spans="1:15" ht="13.2" x14ac:dyDescent="0.25">
      <c r="A273" s="13" t="s">
        <v>296</v>
      </c>
      <c r="B273" s="17">
        <f t="shared" si="54"/>
        <v>54087</v>
      </c>
      <c r="C273" s="5">
        <f>125</f>
        <v>125</v>
      </c>
      <c r="D273" s="6">
        <f t="shared" si="55"/>
        <v>145631.29</v>
      </c>
      <c r="E273" s="6">
        <f t="shared" si="56"/>
        <v>1.2125524166666666</v>
      </c>
      <c r="F273" s="6">
        <f>SUM($D$8:D273)</f>
        <v>25041802.249999981</v>
      </c>
      <c r="G273" s="6">
        <f t="shared" si="57"/>
        <v>154368.71</v>
      </c>
      <c r="H273" s="23">
        <f t="shared" si="58"/>
        <v>8.5437633333333318E-2</v>
      </c>
      <c r="I273" s="31">
        <f t="shared" si="59"/>
        <v>1.000592367591111</v>
      </c>
      <c r="J273" s="16">
        <f t="shared" si="60"/>
        <v>345.72776238812287</v>
      </c>
      <c r="K273" s="24" t="s">
        <v>296</v>
      </c>
      <c r="L273" s="25">
        <f t="shared" si="50"/>
        <v>54940</v>
      </c>
      <c r="M273" s="26">
        <f t="shared" si="53"/>
        <v>0</v>
      </c>
      <c r="N273" s="27">
        <f t="shared" si="51"/>
        <v>0</v>
      </c>
      <c r="O273" s="27">
        <f t="shared" si="52"/>
        <v>0</v>
      </c>
    </row>
    <row r="274" spans="1:15" ht="13.2" x14ac:dyDescent="0.25">
      <c r="A274" s="13" t="s">
        <v>297</v>
      </c>
      <c r="B274" s="17">
        <f t="shared" si="54"/>
        <v>54116</v>
      </c>
      <c r="C274" s="5">
        <f>125</f>
        <v>125</v>
      </c>
      <c r="D274" s="6">
        <f t="shared" si="55"/>
        <v>145756.29</v>
      </c>
      <c r="E274" s="6">
        <f t="shared" si="56"/>
        <v>2.426215944444444</v>
      </c>
      <c r="F274" s="6">
        <f>SUM($D$8:D274)</f>
        <v>25187558.53999998</v>
      </c>
      <c r="G274" s="6">
        <f t="shared" si="57"/>
        <v>154243.71</v>
      </c>
      <c r="H274" s="23">
        <f t="shared" si="58"/>
        <v>8.5854299999999995E-2</v>
      </c>
      <c r="I274" s="31">
        <f t="shared" si="59"/>
        <v>1.00059525648</v>
      </c>
      <c r="J274" s="16">
        <f t="shared" si="60"/>
        <v>347.57354397064472</v>
      </c>
      <c r="K274" s="24" t="s">
        <v>297</v>
      </c>
      <c r="L274" s="25">
        <f t="shared" si="50"/>
        <v>54970</v>
      </c>
      <c r="M274" s="26">
        <f t="shared" si="53"/>
        <v>0</v>
      </c>
      <c r="N274" s="27">
        <f t="shared" si="51"/>
        <v>0</v>
      </c>
      <c r="O274" s="27">
        <f t="shared" si="52"/>
        <v>0</v>
      </c>
    </row>
    <row r="275" spans="1:15" ht="13.2" x14ac:dyDescent="0.25">
      <c r="A275" s="13" t="s">
        <v>298</v>
      </c>
      <c r="B275" s="17">
        <f t="shared" si="54"/>
        <v>54147</v>
      </c>
      <c r="C275" s="5">
        <f>125</f>
        <v>125</v>
      </c>
      <c r="D275" s="6">
        <f t="shared" si="55"/>
        <v>145881.29</v>
      </c>
      <c r="E275" s="6">
        <f t="shared" si="56"/>
        <v>3.6408516944444442</v>
      </c>
      <c r="F275" s="6">
        <f>SUM($D$8:D275)</f>
        <v>25333439.82999998</v>
      </c>
      <c r="G275" s="6">
        <f t="shared" si="57"/>
        <v>154118.71</v>
      </c>
      <c r="H275" s="23">
        <f t="shared" si="58"/>
        <v>8.6270966666666671E-2</v>
      </c>
      <c r="I275" s="31">
        <f t="shared" si="59"/>
        <v>1.0005981453688888</v>
      </c>
      <c r="J275" s="16">
        <f t="shared" si="60"/>
        <v>349.4198366770238</v>
      </c>
      <c r="K275" s="24" t="s">
        <v>298</v>
      </c>
      <c r="L275" s="25">
        <f t="shared" si="50"/>
        <v>55001</v>
      </c>
      <c r="M275" s="26">
        <f t="shared" si="53"/>
        <v>0</v>
      </c>
      <c r="N275" s="27">
        <f t="shared" si="51"/>
        <v>0</v>
      </c>
      <c r="O275" s="27">
        <f t="shared" si="52"/>
        <v>0</v>
      </c>
    </row>
    <row r="276" spans="1:15" ht="13.2" x14ac:dyDescent="0.25">
      <c r="A276" s="13" t="s">
        <v>299</v>
      </c>
      <c r="B276" s="17">
        <f t="shared" si="54"/>
        <v>54178</v>
      </c>
      <c r="C276" s="5">
        <f>125</f>
        <v>125</v>
      </c>
      <c r="D276" s="6">
        <f t="shared" si="55"/>
        <v>146006.29</v>
      </c>
      <c r="E276" s="6">
        <f t="shared" si="56"/>
        <v>4.8565291111111115</v>
      </c>
      <c r="F276" s="6">
        <f>SUM($D$8:D276)</f>
        <v>25479446.119999979</v>
      </c>
      <c r="G276" s="6">
        <f t="shared" si="57"/>
        <v>153993.71</v>
      </c>
      <c r="H276" s="23">
        <f t="shared" si="58"/>
        <v>8.6687633333333347E-2</v>
      </c>
      <c r="I276" s="31">
        <f t="shared" si="59"/>
        <v>1.0006010342577778</v>
      </c>
      <c r="J276" s="16">
        <f t="shared" si="60"/>
        <v>351.26664350481281</v>
      </c>
      <c r="K276" s="24" t="s">
        <v>299</v>
      </c>
      <c r="L276" s="25">
        <f t="shared" si="50"/>
        <v>55032</v>
      </c>
      <c r="M276" s="26">
        <f t="shared" si="53"/>
        <v>0</v>
      </c>
      <c r="N276" s="27">
        <f t="shared" si="51"/>
        <v>0</v>
      </c>
      <c r="O276" s="27">
        <f t="shared" si="52"/>
        <v>0</v>
      </c>
    </row>
    <row r="277" spans="1:15" ht="13.2" x14ac:dyDescent="0.25">
      <c r="A277" s="13" t="s">
        <v>300</v>
      </c>
      <c r="B277" s="17">
        <f t="shared" si="54"/>
        <v>54208</v>
      </c>
      <c r="C277" s="5">
        <f>125</f>
        <v>125</v>
      </c>
      <c r="D277" s="6">
        <f t="shared" si="55"/>
        <v>146131.29</v>
      </c>
      <c r="E277" s="6">
        <f t="shared" si="56"/>
        <v>6.073248194444445</v>
      </c>
      <c r="F277" s="6">
        <f>SUM($D$8:D277)</f>
        <v>25625577.409999978</v>
      </c>
      <c r="G277" s="6">
        <f t="shared" si="57"/>
        <v>153868.71</v>
      </c>
      <c r="H277" s="23">
        <f t="shared" si="58"/>
        <v>8.7104300000000023E-2</v>
      </c>
      <c r="I277" s="31">
        <f t="shared" si="59"/>
        <v>1.0006039231466666</v>
      </c>
      <c r="J277" s="16">
        <f t="shared" si="60"/>
        <v>353.11396747525055</v>
      </c>
      <c r="K277" s="24" t="s">
        <v>300</v>
      </c>
      <c r="L277" s="25">
        <f t="shared" si="50"/>
        <v>55062</v>
      </c>
      <c r="M277" s="26">
        <f t="shared" si="53"/>
        <v>0</v>
      </c>
      <c r="N277" s="27">
        <f t="shared" si="51"/>
        <v>0</v>
      </c>
      <c r="O277" s="27">
        <f t="shared" si="52"/>
        <v>0</v>
      </c>
    </row>
    <row r="278" spans="1:15" ht="13.2" x14ac:dyDescent="0.25">
      <c r="A278" s="13" t="s">
        <v>301</v>
      </c>
      <c r="B278" s="17">
        <f t="shared" si="54"/>
        <v>54239</v>
      </c>
      <c r="C278" s="5">
        <f>125</f>
        <v>125</v>
      </c>
      <c r="D278" s="6">
        <f t="shared" si="55"/>
        <v>146256.29</v>
      </c>
      <c r="E278" s="6">
        <f t="shared" si="56"/>
        <v>7.291008944444445</v>
      </c>
      <c r="F278" s="6">
        <f>SUM($D$8:D278)</f>
        <v>25771833.699999977</v>
      </c>
      <c r="G278" s="6">
        <f t="shared" si="57"/>
        <v>153743.71</v>
      </c>
      <c r="H278" s="23">
        <f t="shared" si="58"/>
        <v>8.7520966666666644E-2</v>
      </c>
      <c r="I278" s="31">
        <f t="shared" si="59"/>
        <v>1.0006068120355556</v>
      </c>
      <c r="J278" s="16">
        <f t="shared" si="60"/>
        <v>354.9618116332519</v>
      </c>
      <c r="K278" s="24" t="s">
        <v>301</v>
      </c>
      <c r="L278" s="25">
        <f t="shared" si="50"/>
        <v>55093</v>
      </c>
      <c r="M278" s="26">
        <f t="shared" si="53"/>
        <v>0</v>
      </c>
      <c r="N278" s="27">
        <f t="shared" si="51"/>
        <v>0</v>
      </c>
      <c r="O278" s="27">
        <f t="shared" si="52"/>
        <v>0</v>
      </c>
    </row>
    <row r="279" spans="1:15" ht="13.2" x14ac:dyDescent="0.25">
      <c r="A279" s="13" t="s">
        <v>302</v>
      </c>
      <c r="B279" s="17">
        <f t="shared" si="54"/>
        <v>54269</v>
      </c>
      <c r="C279" s="5">
        <f>125</f>
        <v>125</v>
      </c>
      <c r="D279" s="6">
        <f t="shared" si="55"/>
        <v>146381.29</v>
      </c>
      <c r="E279" s="6">
        <f t="shared" si="56"/>
        <v>8.5098113611111117</v>
      </c>
      <c r="F279" s="6">
        <f>SUM($D$8:D279)</f>
        <v>25918214.989999976</v>
      </c>
      <c r="G279" s="6">
        <f t="shared" si="57"/>
        <v>153618.71</v>
      </c>
      <c r="H279" s="23">
        <f t="shared" si="58"/>
        <v>8.793763333333332E-2</v>
      </c>
      <c r="I279" s="31">
        <f t="shared" si="59"/>
        <v>1.0006097009244443</v>
      </c>
      <c r="J279" s="16">
        <f t="shared" si="60"/>
        <v>356.8101790473952</v>
      </c>
      <c r="K279" s="24" t="s">
        <v>302</v>
      </c>
      <c r="L279" s="25">
        <f t="shared" si="50"/>
        <v>55123</v>
      </c>
      <c r="M279" s="26">
        <f t="shared" si="53"/>
        <v>0</v>
      </c>
      <c r="N279" s="27">
        <f t="shared" si="51"/>
        <v>0</v>
      </c>
      <c r="O279" s="27">
        <f t="shared" si="52"/>
        <v>0</v>
      </c>
    </row>
    <row r="280" spans="1:15" ht="13.2" x14ac:dyDescent="0.25">
      <c r="A280" s="13" t="s">
        <v>303</v>
      </c>
      <c r="B280" s="17">
        <f t="shared" si="54"/>
        <v>54300</v>
      </c>
      <c r="C280" s="5">
        <f>125</f>
        <v>125</v>
      </c>
      <c r="D280" s="6">
        <f t="shared" si="55"/>
        <v>146506.29</v>
      </c>
      <c r="E280" s="6">
        <f t="shared" si="56"/>
        <v>9.729655444444445</v>
      </c>
      <c r="F280" s="6">
        <f>SUM($D$8:D280)</f>
        <v>26064721.279999975</v>
      </c>
      <c r="G280" s="6">
        <f t="shared" si="57"/>
        <v>153493.71</v>
      </c>
      <c r="H280" s="23">
        <f t="shared" si="58"/>
        <v>8.8354299999999997E-2</v>
      </c>
      <c r="I280" s="31">
        <f t="shared" si="59"/>
        <v>1.0006125898133333</v>
      </c>
      <c r="J280" s="16">
        <f t="shared" si="60"/>
        <v>358.65907280991257</v>
      </c>
      <c r="K280" s="24" t="s">
        <v>303</v>
      </c>
      <c r="L280" s="25">
        <f t="shared" si="50"/>
        <v>55154</v>
      </c>
      <c r="M280" s="26">
        <f t="shared" si="53"/>
        <v>0</v>
      </c>
      <c r="N280" s="27">
        <f t="shared" si="51"/>
        <v>0</v>
      </c>
      <c r="O280" s="27">
        <f t="shared" si="52"/>
        <v>0</v>
      </c>
    </row>
    <row r="281" spans="1:15" ht="13.2" x14ac:dyDescent="0.25">
      <c r="A281" s="13" t="s">
        <v>304</v>
      </c>
      <c r="B281" s="17">
        <f t="shared" si="54"/>
        <v>54331</v>
      </c>
      <c r="C281" s="5">
        <f>125</f>
        <v>125</v>
      </c>
      <c r="D281" s="6">
        <f t="shared" si="55"/>
        <v>146631.29</v>
      </c>
      <c r="E281" s="6">
        <f t="shared" si="56"/>
        <v>10.950541194444446</v>
      </c>
      <c r="F281" s="6">
        <f>SUM($D$8:D281)</f>
        <v>26211352.569999974</v>
      </c>
      <c r="G281" s="6">
        <f t="shared" si="57"/>
        <v>153368.71</v>
      </c>
      <c r="H281" s="23">
        <f t="shared" si="58"/>
        <v>8.8770966666666673E-2</v>
      </c>
      <c r="I281" s="31">
        <f t="shared" si="59"/>
        <v>1.0006154787022221</v>
      </c>
      <c r="J281" s="16">
        <f t="shared" si="60"/>
        <v>360.50849603667865</v>
      </c>
      <c r="K281" s="24" t="s">
        <v>304</v>
      </c>
      <c r="L281" s="25">
        <f t="shared" si="50"/>
        <v>55185</v>
      </c>
      <c r="M281" s="26">
        <f t="shared" si="53"/>
        <v>0</v>
      </c>
      <c r="N281" s="27">
        <f t="shared" si="51"/>
        <v>0</v>
      </c>
      <c r="O281" s="27">
        <f t="shared" si="52"/>
        <v>0</v>
      </c>
    </row>
    <row r="282" spans="1:15" ht="13.2" x14ac:dyDescent="0.25">
      <c r="A282" s="13" t="s">
        <v>305</v>
      </c>
      <c r="B282" s="17">
        <f t="shared" si="54"/>
        <v>54361</v>
      </c>
      <c r="C282" s="5">
        <f>125</f>
        <v>125</v>
      </c>
      <c r="D282" s="6">
        <f t="shared" si="55"/>
        <v>146756.29</v>
      </c>
      <c r="E282" s="6">
        <f t="shared" si="56"/>
        <v>12.172468611111112</v>
      </c>
      <c r="F282" s="6">
        <f>SUM($D$8:D282)</f>
        <v>26358108.859999973</v>
      </c>
      <c r="G282" s="6">
        <f t="shared" si="57"/>
        <v>153243.71</v>
      </c>
      <c r="H282" s="23">
        <f t="shared" si="58"/>
        <v>8.9187633333333349E-2</v>
      </c>
      <c r="I282" s="31">
        <f t="shared" si="59"/>
        <v>1.0006183675911111</v>
      </c>
      <c r="J282" s="16">
        <f t="shared" si="60"/>
        <v>362.35845186720161</v>
      </c>
      <c r="K282" s="24" t="s">
        <v>305</v>
      </c>
      <c r="L282" s="25">
        <f t="shared" si="50"/>
        <v>55213</v>
      </c>
      <c r="M282" s="26">
        <f t="shared" si="53"/>
        <v>0</v>
      </c>
      <c r="N282" s="27">
        <f t="shared" si="51"/>
        <v>0</v>
      </c>
      <c r="O282" s="27">
        <f t="shared" si="52"/>
        <v>0</v>
      </c>
    </row>
    <row r="283" spans="1:15" ht="13.2" x14ac:dyDescent="0.25">
      <c r="A283" s="13" t="s">
        <v>306</v>
      </c>
      <c r="B283" s="17">
        <f t="shared" si="54"/>
        <v>54392</v>
      </c>
      <c r="C283" s="5">
        <f>125</f>
        <v>125</v>
      </c>
      <c r="D283" s="6">
        <f t="shared" si="55"/>
        <v>146881.29</v>
      </c>
      <c r="E283" s="6">
        <f t="shared" si="56"/>
        <v>13.395437694444446</v>
      </c>
      <c r="F283" s="6">
        <f>SUM($D$8:D283)</f>
        <v>26504990.149999972</v>
      </c>
      <c r="G283" s="6">
        <f t="shared" si="57"/>
        <v>153118.71</v>
      </c>
      <c r="H283" s="23">
        <f t="shared" si="58"/>
        <v>8.9604300000000026E-2</v>
      </c>
      <c r="I283" s="31">
        <f t="shared" si="59"/>
        <v>1.0006212564800001</v>
      </c>
      <c r="J283" s="16">
        <f t="shared" si="60"/>
        <v>364.20894346461245</v>
      </c>
      <c r="K283" s="24" t="s">
        <v>306</v>
      </c>
      <c r="L283" s="25">
        <f t="shared" si="50"/>
        <v>55244</v>
      </c>
      <c r="M283" s="26">
        <f t="shared" si="53"/>
        <v>0</v>
      </c>
      <c r="N283" s="27">
        <f t="shared" si="51"/>
        <v>0</v>
      </c>
      <c r="O283" s="27">
        <f t="shared" si="52"/>
        <v>0</v>
      </c>
    </row>
    <row r="284" spans="1:15" ht="13.2" x14ac:dyDescent="0.25">
      <c r="A284" s="13" t="s">
        <v>307</v>
      </c>
      <c r="B284" s="17">
        <f t="shared" si="54"/>
        <v>54422</v>
      </c>
      <c r="C284" s="5">
        <f>125</f>
        <v>125</v>
      </c>
      <c r="D284" s="6">
        <f t="shared" si="55"/>
        <v>147006.29</v>
      </c>
      <c r="E284" s="6">
        <f t="shared" si="56"/>
        <v>14.619448444444446</v>
      </c>
      <c r="F284" s="6">
        <f>SUM($D$8:D284)</f>
        <v>26651996.439999972</v>
      </c>
      <c r="G284" s="6">
        <f t="shared" si="57"/>
        <v>152993.71</v>
      </c>
      <c r="H284" s="23">
        <f t="shared" si="58"/>
        <v>9.0020966666666646E-2</v>
      </c>
      <c r="I284" s="31">
        <f t="shared" si="59"/>
        <v>1.0006241453688889</v>
      </c>
      <c r="J284" s="16">
        <f t="shared" si="60"/>
        <v>366.05997401565673</v>
      </c>
      <c r="K284" s="24" t="s">
        <v>307</v>
      </c>
      <c r="L284" s="25">
        <f t="shared" si="50"/>
        <v>55274</v>
      </c>
      <c r="M284" s="26">
        <f t="shared" si="53"/>
        <v>0</v>
      </c>
      <c r="N284" s="27">
        <f t="shared" si="51"/>
        <v>0</v>
      </c>
      <c r="O284" s="27">
        <f t="shared" si="52"/>
        <v>0</v>
      </c>
    </row>
    <row r="285" spans="1:15" ht="13.2" x14ac:dyDescent="0.25">
      <c r="A285" s="13" t="s">
        <v>308</v>
      </c>
      <c r="B285" s="17">
        <f t="shared" si="54"/>
        <v>54453</v>
      </c>
      <c r="C285" s="5">
        <f>125</f>
        <v>125</v>
      </c>
      <c r="D285" s="6">
        <f t="shared" si="55"/>
        <v>147145.91</v>
      </c>
      <c r="E285" s="6">
        <f t="shared" si="56"/>
        <v>1.22517425</v>
      </c>
      <c r="F285" s="6">
        <f>SUM($D$8:D285)</f>
        <v>26799142.349999972</v>
      </c>
      <c r="G285" s="6">
        <f t="shared" si="57"/>
        <v>152854.09</v>
      </c>
      <c r="H285" s="23">
        <f t="shared" si="58"/>
        <v>9.0486366666666651E-2</v>
      </c>
      <c r="I285" s="31">
        <f t="shared" si="59"/>
        <v>1.0006273721422223</v>
      </c>
      <c r="J285" s="16">
        <f t="shared" si="60"/>
        <v>367.97048940878807</v>
      </c>
      <c r="K285" s="24" t="s">
        <v>308</v>
      </c>
      <c r="L285" s="25">
        <f t="shared" si="50"/>
        <v>55305</v>
      </c>
      <c r="M285" s="26">
        <f t="shared" si="53"/>
        <v>0</v>
      </c>
      <c r="N285" s="27">
        <f t="shared" si="51"/>
        <v>0</v>
      </c>
      <c r="O285" s="27">
        <f t="shared" si="52"/>
        <v>0</v>
      </c>
    </row>
    <row r="286" spans="1:15" ht="13.2" x14ac:dyDescent="0.25">
      <c r="A286" s="13" t="s">
        <v>309</v>
      </c>
      <c r="B286" s="17">
        <f t="shared" si="54"/>
        <v>54482</v>
      </c>
      <c r="C286" s="5">
        <f>125</f>
        <v>125</v>
      </c>
      <c r="D286" s="6">
        <f t="shared" si="55"/>
        <v>147270.91</v>
      </c>
      <c r="E286" s="6">
        <f t="shared" si="56"/>
        <v>2.4514596111111109</v>
      </c>
      <c r="F286" s="6">
        <f>SUM($D$8:D286)</f>
        <v>26946413.259999972</v>
      </c>
      <c r="G286" s="6">
        <f t="shared" si="57"/>
        <v>152729.09</v>
      </c>
      <c r="H286" s="23">
        <f t="shared" si="58"/>
        <v>9.0903033333333327E-2</v>
      </c>
      <c r="I286" s="31">
        <f t="shared" si="59"/>
        <v>1.0006302610311111</v>
      </c>
      <c r="J286" s="16">
        <f t="shared" si="60"/>
        <v>369.82304070330116</v>
      </c>
      <c r="K286" s="24" t="s">
        <v>309</v>
      </c>
      <c r="L286" s="25">
        <f t="shared" si="50"/>
        <v>55335</v>
      </c>
      <c r="M286" s="26">
        <f t="shared" si="53"/>
        <v>0</v>
      </c>
      <c r="N286" s="27">
        <f t="shared" si="51"/>
        <v>0</v>
      </c>
      <c r="O286" s="27">
        <f t="shared" si="52"/>
        <v>0</v>
      </c>
    </row>
    <row r="287" spans="1:15" ht="13.2" x14ac:dyDescent="0.25">
      <c r="A287" s="13" t="s">
        <v>310</v>
      </c>
      <c r="B287" s="17">
        <f t="shared" si="54"/>
        <v>54512</v>
      </c>
      <c r="C287" s="5">
        <f>125</f>
        <v>125</v>
      </c>
      <c r="D287" s="6">
        <f t="shared" si="55"/>
        <v>147395.91</v>
      </c>
      <c r="E287" s="6">
        <f t="shared" si="56"/>
        <v>3.6787171944444443</v>
      </c>
      <c r="F287" s="6">
        <f>SUM($D$8:D287)</f>
        <v>27093809.169999972</v>
      </c>
      <c r="G287" s="6">
        <f t="shared" si="57"/>
        <v>152604.09</v>
      </c>
      <c r="H287" s="23">
        <f t="shared" si="58"/>
        <v>9.1319700000000004E-2</v>
      </c>
      <c r="I287" s="31">
        <f t="shared" si="59"/>
        <v>1.0006331499200001</v>
      </c>
      <c r="J287" s="16">
        <f t="shared" si="60"/>
        <v>371.6761402003192</v>
      </c>
      <c r="K287" s="24" t="s">
        <v>310</v>
      </c>
      <c r="L287" s="25">
        <f t="shared" si="50"/>
        <v>55366</v>
      </c>
      <c r="M287" s="26">
        <f t="shared" si="53"/>
        <v>0</v>
      </c>
      <c r="N287" s="27">
        <f t="shared" si="51"/>
        <v>0</v>
      </c>
      <c r="O287" s="27">
        <f t="shared" si="52"/>
        <v>0</v>
      </c>
    </row>
    <row r="288" spans="1:15" ht="13.2" x14ac:dyDescent="0.25">
      <c r="A288" s="13" t="s">
        <v>311</v>
      </c>
      <c r="B288" s="17">
        <f t="shared" si="54"/>
        <v>54543</v>
      </c>
      <c r="C288" s="5">
        <f>125</f>
        <v>125</v>
      </c>
      <c r="D288" s="6">
        <f t="shared" si="55"/>
        <v>147520.91</v>
      </c>
      <c r="E288" s="6">
        <f t="shared" si="56"/>
        <v>4.9070164444444444</v>
      </c>
      <c r="F288" s="6">
        <f>SUM($D$8:D288)</f>
        <v>27241330.079999972</v>
      </c>
      <c r="G288" s="6">
        <f t="shared" si="57"/>
        <v>152479.09</v>
      </c>
      <c r="H288" s="23">
        <f t="shared" si="58"/>
        <v>9.173636666666668E-2</v>
      </c>
      <c r="I288" s="31">
        <f t="shared" si="59"/>
        <v>1.0006360388088889</v>
      </c>
      <c r="J288" s="16">
        <f t="shared" si="60"/>
        <v>373.52979118493209</v>
      </c>
      <c r="K288" s="24" t="s">
        <v>311</v>
      </c>
      <c r="L288" s="25">
        <f t="shared" si="50"/>
        <v>55397</v>
      </c>
      <c r="M288" s="26">
        <f t="shared" si="53"/>
        <v>0</v>
      </c>
      <c r="N288" s="27">
        <f t="shared" si="51"/>
        <v>0</v>
      </c>
      <c r="O288" s="27">
        <f t="shared" si="52"/>
        <v>0</v>
      </c>
    </row>
    <row r="289" spans="1:15" ht="13.2" x14ac:dyDescent="0.25">
      <c r="A289" s="13" t="s">
        <v>312</v>
      </c>
      <c r="B289" s="17">
        <f t="shared" si="54"/>
        <v>54573</v>
      </c>
      <c r="C289" s="5">
        <f>125</f>
        <v>125</v>
      </c>
      <c r="D289" s="6">
        <f t="shared" si="55"/>
        <v>147645.91</v>
      </c>
      <c r="E289" s="6">
        <f t="shared" si="56"/>
        <v>6.1363573611111111</v>
      </c>
      <c r="F289" s="6">
        <f>SUM($D$8:D289)</f>
        <v>27388975.989999972</v>
      </c>
      <c r="G289" s="6">
        <f t="shared" si="57"/>
        <v>152354.09</v>
      </c>
      <c r="H289" s="23">
        <f t="shared" si="58"/>
        <v>9.2153033333333301E-2</v>
      </c>
      <c r="I289" s="31">
        <f t="shared" si="59"/>
        <v>1.0006389276977778</v>
      </c>
      <c r="J289" s="16">
        <f t="shared" si="60"/>
        <v>375.38399696580711</v>
      </c>
      <c r="K289" s="24" t="s">
        <v>312</v>
      </c>
      <c r="L289" s="25">
        <f t="shared" si="50"/>
        <v>55427</v>
      </c>
      <c r="M289" s="26">
        <f t="shared" si="53"/>
        <v>0</v>
      </c>
      <c r="N289" s="27">
        <f t="shared" si="51"/>
        <v>0</v>
      </c>
      <c r="O289" s="27">
        <f t="shared" si="52"/>
        <v>0</v>
      </c>
    </row>
    <row r="290" spans="1:15" ht="13.2" x14ac:dyDescent="0.25">
      <c r="A290" s="13" t="s">
        <v>313</v>
      </c>
      <c r="B290" s="17">
        <f t="shared" si="54"/>
        <v>54604</v>
      </c>
      <c r="C290" s="5">
        <f>125</f>
        <v>125</v>
      </c>
      <c r="D290" s="6">
        <f t="shared" si="55"/>
        <v>147770.91</v>
      </c>
      <c r="E290" s="6">
        <f t="shared" si="56"/>
        <v>7.3667399444444444</v>
      </c>
      <c r="F290" s="6">
        <f>SUM($D$8:D290)</f>
        <v>27536746.899999972</v>
      </c>
      <c r="G290" s="6">
        <f t="shared" si="57"/>
        <v>152229.09</v>
      </c>
      <c r="H290" s="23">
        <f t="shared" si="58"/>
        <v>9.2569699999999977E-2</v>
      </c>
      <c r="I290" s="31">
        <f t="shared" si="59"/>
        <v>1.0006418165866666</v>
      </c>
      <c r="J290" s="16">
        <f t="shared" si="60"/>
        <v>377.23876087518227</v>
      </c>
      <c r="K290" s="24" t="s">
        <v>313</v>
      </c>
      <c r="L290" s="25">
        <f t="shared" si="50"/>
        <v>55458</v>
      </c>
      <c r="M290" s="26">
        <f t="shared" si="53"/>
        <v>0</v>
      </c>
      <c r="N290" s="27">
        <f t="shared" si="51"/>
        <v>0</v>
      </c>
      <c r="O290" s="27">
        <f t="shared" si="52"/>
        <v>0</v>
      </c>
    </row>
    <row r="291" spans="1:15" ht="13.2" x14ac:dyDescent="0.25">
      <c r="A291" s="13" t="s">
        <v>314</v>
      </c>
      <c r="B291" s="17">
        <f t="shared" si="54"/>
        <v>54634</v>
      </c>
      <c r="C291" s="5">
        <f>125</f>
        <v>125</v>
      </c>
      <c r="D291" s="6">
        <f t="shared" si="55"/>
        <v>147895.91</v>
      </c>
      <c r="E291" s="6">
        <f t="shared" si="56"/>
        <v>8.5981641944444434</v>
      </c>
      <c r="F291" s="6">
        <f>SUM($D$8:D291)</f>
        <v>27684642.809999973</v>
      </c>
      <c r="G291" s="6">
        <f t="shared" si="57"/>
        <v>152104.09</v>
      </c>
      <c r="H291" s="23">
        <f t="shared" si="58"/>
        <v>9.2986366666666653E-2</v>
      </c>
      <c r="I291" s="31">
        <f t="shared" si="59"/>
        <v>1.0006447054755556</v>
      </c>
      <c r="J291" s="16">
        <f t="shared" si="60"/>
        <v>379.09408626886034</v>
      </c>
      <c r="K291" s="24" t="s">
        <v>314</v>
      </c>
      <c r="L291" s="25">
        <f t="shared" si="50"/>
        <v>55488</v>
      </c>
      <c r="M291" s="26">
        <f t="shared" si="53"/>
        <v>0</v>
      </c>
      <c r="N291" s="27">
        <f t="shared" si="51"/>
        <v>0</v>
      </c>
      <c r="O291" s="27">
        <f t="shared" si="52"/>
        <v>0</v>
      </c>
    </row>
    <row r="292" spans="1:15" ht="13.2" x14ac:dyDescent="0.25">
      <c r="A292" s="13" t="s">
        <v>315</v>
      </c>
      <c r="B292" s="17">
        <f t="shared" si="54"/>
        <v>54665</v>
      </c>
      <c r="C292" s="5">
        <f>125</f>
        <v>125</v>
      </c>
      <c r="D292" s="6">
        <f t="shared" si="55"/>
        <v>148020.91</v>
      </c>
      <c r="E292" s="6">
        <f t="shared" si="56"/>
        <v>9.8306301111111107</v>
      </c>
      <c r="F292" s="6">
        <f>SUM($D$8:D292)</f>
        <v>27832663.719999973</v>
      </c>
      <c r="G292" s="6">
        <f t="shared" si="57"/>
        <v>151979.09</v>
      </c>
      <c r="H292" s="23">
        <f t="shared" si="58"/>
        <v>9.340303333333333E-2</v>
      </c>
      <c r="I292" s="31">
        <f t="shared" si="59"/>
        <v>1.0006475943644444</v>
      </c>
      <c r="J292" s="16">
        <f t="shared" si="60"/>
        <v>380.94997652620219</v>
      </c>
      <c r="K292" s="24" t="s">
        <v>315</v>
      </c>
      <c r="L292" s="25">
        <f t="shared" si="50"/>
        <v>55519</v>
      </c>
      <c r="M292" s="26">
        <f t="shared" si="53"/>
        <v>0</v>
      </c>
      <c r="N292" s="27">
        <f t="shared" si="51"/>
        <v>0</v>
      </c>
      <c r="O292" s="27">
        <f t="shared" si="52"/>
        <v>0</v>
      </c>
    </row>
    <row r="293" spans="1:15" ht="13.2" x14ac:dyDescent="0.25">
      <c r="A293" s="13" t="s">
        <v>316</v>
      </c>
      <c r="B293" s="17">
        <f t="shared" si="54"/>
        <v>54696</v>
      </c>
      <c r="C293" s="5">
        <f>125</f>
        <v>125</v>
      </c>
      <c r="D293" s="6">
        <f t="shared" si="55"/>
        <v>148145.91</v>
      </c>
      <c r="E293" s="6">
        <f t="shared" si="56"/>
        <v>11.064137694444444</v>
      </c>
      <c r="F293" s="6">
        <f>SUM($D$8:D293)</f>
        <v>27980809.629999973</v>
      </c>
      <c r="G293" s="6">
        <f t="shared" si="57"/>
        <v>151854.09</v>
      </c>
      <c r="H293" s="23">
        <f t="shared" si="58"/>
        <v>9.3819700000000006E-2</v>
      </c>
      <c r="I293" s="31">
        <f t="shared" si="59"/>
        <v>1.0006504832533334</v>
      </c>
      <c r="J293" s="16">
        <f t="shared" si="60"/>
        <v>382.80643505012256</v>
      </c>
      <c r="K293" s="24" t="s">
        <v>316</v>
      </c>
      <c r="L293" s="25">
        <f t="shared" si="50"/>
        <v>55550</v>
      </c>
      <c r="M293" s="26">
        <f t="shared" si="53"/>
        <v>0</v>
      </c>
      <c r="N293" s="27">
        <f t="shared" si="51"/>
        <v>0</v>
      </c>
      <c r="O293" s="27">
        <f t="shared" si="52"/>
        <v>0</v>
      </c>
    </row>
    <row r="294" spans="1:15" ht="13.2" x14ac:dyDescent="0.25">
      <c r="A294" s="13" t="s">
        <v>317</v>
      </c>
      <c r="B294" s="17">
        <f t="shared" si="54"/>
        <v>54726</v>
      </c>
      <c r="C294" s="5">
        <f>125</f>
        <v>125</v>
      </c>
      <c r="D294" s="6">
        <f t="shared" si="55"/>
        <v>148270.91</v>
      </c>
      <c r="E294" s="6">
        <f t="shared" si="56"/>
        <v>12.298686944444444</v>
      </c>
      <c r="F294" s="6">
        <f>SUM($D$8:D294)</f>
        <v>28129080.539999973</v>
      </c>
      <c r="G294" s="6">
        <f t="shared" si="57"/>
        <v>151729.09</v>
      </c>
      <c r="H294" s="23">
        <f t="shared" si="58"/>
        <v>9.4236366666666682E-2</v>
      </c>
      <c r="I294" s="31">
        <f t="shared" si="59"/>
        <v>1.0006533721422222</v>
      </c>
      <c r="J294" s="16">
        <f t="shared" si="60"/>
        <v>384.6634652670831</v>
      </c>
      <c r="K294" s="24" t="s">
        <v>317</v>
      </c>
      <c r="L294" s="25">
        <f t="shared" si="50"/>
        <v>55579</v>
      </c>
      <c r="M294" s="26">
        <f t="shared" si="53"/>
        <v>0</v>
      </c>
      <c r="N294" s="27">
        <f t="shared" si="51"/>
        <v>0</v>
      </c>
      <c r="O294" s="27">
        <f t="shared" si="52"/>
        <v>0</v>
      </c>
    </row>
    <row r="295" spans="1:15" ht="13.2" x14ac:dyDescent="0.25">
      <c r="A295" s="13" t="s">
        <v>318</v>
      </c>
      <c r="B295" s="17">
        <f t="shared" si="54"/>
        <v>54757</v>
      </c>
      <c r="C295" s="5">
        <f>125</f>
        <v>125</v>
      </c>
      <c r="D295" s="6">
        <f t="shared" si="55"/>
        <v>148395.91</v>
      </c>
      <c r="E295" s="6">
        <f t="shared" si="56"/>
        <v>13.534277861111111</v>
      </c>
      <c r="F295" s="6">
        <f>SUM($D$8:D295)</f>
        <v>28277476.449999973</v>
      </c>
      <c r="G295" s="6">
        <f t="shared" si="57"/>
        <v>151604.09</v>
      </c>
      <c r="H295" s="23">
        <f t="shared" si="58"/>
        <v>9.4653033333333303E-2</v>
      </c>
      <c r="I295" s="31">
        <f t="shared" si="59"/>
        <v>1.0006562610311112</v>
      </c>
      <c r="J295" s="16">
        <f t="shared" si="60"/>
        <v>386.52107062709013</v>
      </c>
      <c r="K295" s="24" t="s">
        <v>318</v>
      </c>
      <c r="L295" s="25">
        <f t="shared" si="50"/>
        <v>55610</v>
      </c>
      <c r="M295" s="26">
        <f t="shared" si="53"/>
        <v>0</v>
      </c>
      <c r="N295" s="27">
        <f t="shared" si="51"/>
        <v>0</v>
      </c>
      <c r="O295" s="27">
        <f t="shared" si="52"/>
        <v>0</v>
      </c>
    </row>
    <row r="296" spans="1:15" ht="13.2" x14ac:dyDescent="0.25">
      <c r="A296" s="13" t="s">
        <v>319</v>
      </c>
      <c r="B296" s="17">
        <f t="shared" si="54"/>
        <v>54787</v>
      </c>
      <c r="C296" s="5">
        <f>125</f>
        <v>125</v>
      </c>
      <c r="D296" s="6">
        <f t="shared" si="55"/>
        <v>148520.91</v>
      </c>
      <c r="E296" s="6">
        <f t="shared" si="56"/>
        <v>14.770910444444445</v>
      </c>
      <c r="F296" s="6">
        <f>SUM($D$8:D296)</f>
        <v>28425997.359999973</v>
      </c>
      <c r="G296" s="6">
        <f t="shared" si="57"/>
        <v>151479.09</v>
      </c>
      <c r="H296" s="23">
        <f t="shared" si="58"/>
        <v>9.5069699999999979E-2</v>
      </c>
      <c r="I296" s="31">
        <f t="shared" si="59"/>
        <v>1.0006591499199999</v>
      </c>
      <c r="J296" s="16">
        <f t="shared" si="60"/>
        <v>388.37925460368803</v>
      </c>
      <c r="K296" s="24" t="s">
        <v>319</v>
      </c>
      <c r="L296" s="25">
        <f t="shared" si="50"/>
        <v>55640</v>
      </c>
      <c r="M296" s="26">
        <f t="shared" si="53"/>
        <v>0</v>
      </c>
      <c r="N296" s="27">
        <f t="shared" si="51"/>
        <v>0</v>
      </c>
      <c r="O296" s="27">
        <f t="shared" si="52"/>
        <v>0</v>
      </c>
    </row>
    <row r="297" spans="1:15" ht="13.2" x14ac:dyDescent="0.25">
      <c r="A297" s="13" t="s">
        <v>320</v>
      </c>
      <c r="B297" s="17">
        <f t="shared" si="54"/>
        <v>54818</v>
      </c>
      <c r="C297" s="5">
        <f>125</f>
        <v>125</v>
      </c>
      <c r="D297" s="6">
        <f t="shared" si="55"/>
        <v>148660.68</v>
      </c>
      <c r="E297" s="6">
        <f t="shared" si="56"/>
        <v>1.2377973333333332</v>
      </c>
      <c r="F297" s="6">
        <f>SUM($D$8:D297)</f>
        <v>28574658.039999973</v>
      </c>
      <c r="G297" s="6">
        <f t="shared" si="57"/>
        <v>151339.32</v>
      </c>
      <c r="H297" s="23">
        <f t="shared" si="58"/>
        <v>9.5535599999999943E-2</v>
      </c>
      <c r="I297" s="31">
        <f t="shared" si="59"/>
        <v>1.0006623801600001</v>
      </c>
      <c r="J297" s="16">
        <f t="shared" si="60"/>
        <v>390.30122643344737</v>
      </c>
      <c r="K297" s="24" t="s">
        <v>320</v>
      </c>
      <c r="L297" s="25">
        <f t="shared" si="50"/>
        <v>55671</v>
      </c>
      <c r="M297" s="26">
        <f t="shared" si="53"/>
        <v>0</v>
      </c>
      <c r="N297" s="27">
        <f t="shared" si="51"/>
        <v>0</v>
      </c>
      <c r="O297" s="27">
        <f t="shared" si="52"/>
        <v>0</v>
      </c>
    </row>
    <row r="298" spans="1:15" ht="13.2" x14ac:dyDescent="0.25">
      <c r="A298" s="13" t="s">
        <v>321</v>
      </c>
      <c r="B298" s="17">
        <f t="shared" si="54"/>
        <v>54847</v>
      </c>
      <c r="C298" s="5">
        <f>125</f>
        <v>125</v>
      </c>
      <c r="D298" s="6">
        <f t="shared" si="55"/>
        <v>148785.68</v>
      </c>
      <c r="E298" s="6">
        <f t="shared" si="56"/>
        <v>2.4767057777777777</v>
      </c>
      <c r="F298" s="6">
        <f>SUM($D$8:D298)</f>
        <v>28723443.719999973</v>
      </c>
      <c r="G298" s="6">
        <f t="shared" si="57"/>
        <v>151214.32</v>
      </c>
      <c r="H298" s="23">
        <f t="shared" si="58"/>
        <v>9.5952266666666619E-2</v>
      </c>
      <c r="I298" s="31">
        <f t="shared" si="59"/>
        <v>1.0006652690488889</v>
      </c>
      <c r="J298" s="16">
        <f t="shared" si="60"/>
        <v>392.16101437072672</v>
      </c>
      <c r="K298" s="24" t="s">
        <v>321</v>
      </c>
      <c r="L298" s="25">
        <f t="shared" si="50"/>
        <v>55701</v>
      </c>
      <c r="M298" s="26">
        <f t="shared" si="53"/>
        <v>0</v>
      </c>
      <c r="N298" s="27">
        <f t="shared" si="51"/>
        <v>0</v>
      </c>
      <c r="O298" s="27">
        <f t="shared" si="52"/>
        <v>0</v>
      </c>
    </row>
    <row r="299" spans="1:15" ht="13.2" x14ac:dyDescent="0.25">
      <c r="A299" s="13" t="s">
        <v>322</v>
      </c>
      <c r="B299" s="17">
        <f t="shared" si="54"/>
        <v>54877</v>
      </c>
      <c r="C299" s="5">
        <f>125</f>
        <v>125</v>
      </c>
      <c r="D299" s="6">
        <f t="shared" si="55"/>
        <v>148910.68</v>
      </c>
      <c r="E299" s="6">
        <f t="shared" si="56"/>
        <v>3.7165864444444443</v>
      </c>
      <c r="F299" s="6">
        <f>SUM($D$8:D299)</f>
        <v>28872354.399999972</v>
      </c>
      <c r="G299" s="6">
        <f t="shared" si="57"/>
        <v>151089.32</v>
      </c>
      <c r="H299" s="23">
        <f t="shared" si="58"/>
        <v>9.6368933333333295E-2</v>
      </c>
      <c r="I299" s="31">
        <f t="shared" si="59"/>
        <v>1.0006681579377779</v>
      </c>
      <c r="J299" s="16">
        <f t="shared" si="60"/>
        <v>394.02139106848728</v>
      </c>
      <c r="K299" s="24" t="s">
        <v>322</v>
      </c>
      <c r="L299" s="25">
        <f t="shared" si="50"/>
        <v>55732</v>
      </c>
      <c r="M299" s="26">
        <f t="shared" si="53"/>
        <v>0</v>
      </c>
      <c r="N299" s="27">
        <f t="shared" si="51"/>
        <v>0</v>
      </c>
      <c r="O299" s="27">
        <f t="shared" si="52"/>
        <v>0</v>
      </c>
    </row>
    <row r="300" spans="1:15" ht="13.2" x14ac:dyDescent="0.25">
      <c r="A300" s="13" t="s">
        <v>323</v>
      </c>
      <c r="B300" s="17">
        <f t="shared" si="54"/>
        <v>54908</v>
      </c>
      <c r="C300" s="5">
        <f>125</f>
        <v>125</v>
      </c>
      <c r="D300" s="6">
        <f t="shared" si="55"/>
        <v>149035.68</v>
      </c>
      <c r="E300" s="6">
        <f t="shared" si="56"/>
        <v>4.957508777777778</v>
      </c>
      <c r="F300" s="6">
        <f>SUM($D$8:D300)</f>
        <v>29021390.079999972</v>
      </c>
      <c r="G300" s="6">
        <f t="shared" si="57"/>
        <v>150964.32</v>
      </c>
      <c r="H300" s="23">
        <f t="shared" si="58"/>
        <v>9.6785599999999972E-2</v>
      </c>
      <c r="I300" s="31">
        <f t="shared" si="59"/>
        <v>1.0006710468266666</v>
      </c>
      <c r="J300" s="16">
        <f t="shared" si="60"/>
        <v>395.8823600984619</v>
      </c>
      <c r="K300" s="24" t="s">
        <v>323</v>
      </c>
      <c r="L300" s="25">
        <f t="shared" si="50"/>
        <v>55763</v>
      </c>
      <c r="M300" s="26">
        <f t="shared" si="53"/>
        <v>0</v>
      </c>
      <c r="N300" s="27">
        <f t="shared" si="51"/>
        <v>0</v>
      </c>
      <c r="O300" s="27">
        <f t="shared" si="52"/>
        <v>0</v>
      </c>
    </row>
    <row r="301" spans="1:15" ht="13.2" x14ac:dyDescent="0.25">
      <c r="A301" s="13" t="s">
        <v>324</v>
      </c>
      <c r="B301" s="17">
        <f t="shared" si="54"/>
        <v>54938</v>
      </c>
      <c r="C301" s="5">
        <f>125</f>
        <v>125</v>
      </c>
      <c r="D301" s="6">
        <f t="shared" si="55"/>
        <v>149160.68</v>
      </c>
      <c r="E301" s="6">
        <f t="shared" si="56"/>
        <v>6.1994727777777783</v>
      </c>
      <c r="F301" s="6">
        <f>SUM($D$8:D301)</f>
        <v>29170550.759999972</v>
      </c>
      <c r="G301" s="6">
        <f t="shared" si="57"/>
        <v>150839.32</v>
      </c>
      <c r="H301" s="23">
        <f t="shared" si="58"/>
        <v>9.7202266666666648E-2</v>
      </c>
      <c r="I301" s="31">
        <f t="shared" si="59"/>
        <v>1.0006739357155556</v>
      </c>
      <c r="J301" s="16">
        <f t="shared" si="60"/>
        <v>397.74392505591203</v>
      </c>
      <c r="K301" s="24" t="s">
        <v>324</v>
      </c>
      <c r="L301" s="25">
        <f t="shared" si="50"/>
        <v>55793</v>
      </c>
      <c r="M301" s="26">
        <f t="shared" si="53"/>
        <v>0</v>
      </c>
      <c r="N301" s="27">
        <f t="shared" si="51"/>
        <v>0</v>
      </c>
      <c r="O301" s="27">
        <f t="shared" si="52"/>
        <v>0</v>
      </c>
    </row>
    <row r="302" spans="1:15" ht="13.2" x14ac:dyDescent="0.25">
      <c r="A302" s="13" t="s">
        <v>325</v>
      </c>
      <c r="B302" s="17">
        <f t="shared" si="54"/>
        <v>54969</v>
      </c>
      <c r="C302" s="5">
        <f>125</f>
        <v>125</v>
      </c>
      <c r="D302" s="6">
        <f t="shared" si="55"/>
        <v>149285.68</v>
      </c>
      <c r="E302" s="6">
        <f t="shared" si="56"/>
        <v>7.4424784444444452</v>
      </c>
      <c r="F302" s="6">
        <f>SUM($D$8:D302)</f>
        <v>29319836.439999972</v>
      </c>
      <c r="G302" s="6">
        <f t="shared" si="57"/>
        <v>150714.32</v>
      </c>
      <c r="H302" s="23">
        <f t="shared" si="58"/>
        <v>9.7618933333333269E-2</v>
      </c>
      <c r="I302" s="31">
        <f t="shared" si="59"/>
        <v>1.0006768246044444</v>
      </c>
      <c r="J302" s="16">
        <f t="shared" si="60"/>
        <v>399.60608955962448</v>
      </c>
      <c r="K302" s="24" t="s">
        <v>325</v>
      </c>
      <c r="L302" s="25">
        <f t="shared" si="50"/>
        <v>55824</v>
      </c>
      <c r="M302" s="26">
        <f t="shared" si="53"/>
        <v>0</v>
      </c>
      <c r="N302" s="27">
        <f t="shared" si="51"/>
        <v>0</v>
      </c>
      <c r="O302" s="27">
        <f t="shared" si="52"/>
        <v>0</v>
      </c>
    </row>
    <row r="303" spans="1:15" ht="13.2" x14ac:dyDescent="0.25">
      <c r="A303" s="13" t="s">
        <v>326</v>
      </c>
      <c r="B303" s="17">
        <f t="shared" si="54"/>
        <v>54999</v>
      </c>
      <c r="C303" s="5">
        <f>125</f>
        <v>125</v>
      </c>
      <c r="D303" s="6">
        <f t="shared" si="55"/>
        <v>149410.68</v>
      </c>
      <c r="E303" s="6">
        <f t="shared" si="56"/>
        <v>8.6865257777777778</v>
      </c>
      <c r="F303" s="6">
        <f>SUM($D$8:D303)</f>
        <v>29469247.119999971</v>
      </c>
      <c r="G303" s="6">
        <f t="shared" si="57"/>
        <v>150589.32</v>
      </c>
      <c r="H303" s="23">
        <f t="shared" si="58"/>
        <v>9.8035599999999945E-2</v>
      </c>
      <c r="I303" s="31">
        <f t="shared" si="59"/>
        <v>1.0006797134933334</v>
      </c>
      <c r="J303" s="16">
        <f t="shared" si="60"/>
        <v>401.46885725191134</v>
      </c>
      <c r="K303" s="24" t="s">
        <v>326</v>
      </c>
      <c r="L303" s="25">
        <f t="shared" si="50"/>
        <v>55854</v>
      </c>
      <c r="M303" s="26">
        <f t="shared" si="53"/>
        <v>0</v>
      </c>
      <c r="N303" s="27">
        <f t="shared" si="51"/>
        <v>0</v>
      </c>
      <c r="O303" s="27">
        <f t="shared" si="52"/>
        <v>0</v>
      </c>
    </row>
    <row r="304" spans="1:15" ht="13.2" x14ac:dyDescent="0.25">
      <c r="A304" s="13" t="s">
        <v>327</v>
      </c>
      <c r="B304" s="17">
        <f t="shared" si="54"/>
        <v>55030</v>
      </c>
      <c r="C304" s="5">
        <f>125</f>
        <v>125</v>
      </c>
      <c r="D304" s="6">
        <f t="shared" si="55"/>
        <v>149535.67999999999</v>
      </c>
      <c r="E304" s="6">
        <f t="shared" si="56"/>
        <v>9.9316147777777779</v>
      </c>
      <c r="F304" s="6">
        <f>SUM($D$8:D304)</f>
        <v>29618782.799999971</v>
      </c>
      <c r="G304" s="6">
        <f t="shared" si="57"/>
        <v>150464.32000000001</v>
      </c>
      <c r="H304" s="23">
        <f t="shared" si="58"/>
        <v>9.8452266666666621E-2</v>
      </c>
      <c r="I304" s="31">
        <f t="shared" si="59"/>
        <v>1.0006826023822222</v>
      </c>
      <c r="J304" s="16">
        <f t="shared" si="60"/>
        <v>403.33223179860875</v>
      </c>
      <c r="K304" s="24" t="s">
        <v>327</v>
      </c>
      <c r="L304" s="25">
        <f t="shared" si="50"/>
        <v>55885</v>
      </c>
      <c r="M304" s="26">
        <f t="shared" si="53"/>
        <v>0</v>
      </c>
      <c r="N304" s="27">
        <f t="shared" si="51"/>
        <v>0</v>
      </c>
      <c r="O304" s="27">
        <f t="shared" si="52"/>
        <v>0</v>
      </c>
    </row>
    <row r="305" spans="1:15" ht="13.2" x14ac:dyDescent="0.25">
      <c r="A305" s="13" t="s">
        <v>328</v>
      </c>
      <c r="B305" s="17">
        <f t="shared" si="54"/>
        <v>55061</v>
      </c>
      <c r="C305" s="5">
        <f>125</f>
        <v>125</v>
      </c>
      <c r="D305" s="6">
        <f t="shared" si="55"/>
        <v>149660.68</v>
      </c>
      <c r="E305" s="6">
        <f t="shared" si="56"/>
        <v>11.177745444444444</v>
      </c>
      <c r="F305" s="6">
        <f>SUM($D$8:D305)</f>
        <v>29768443.479999971</v>
      </c>
      <c r="G305" s="6">
        <f t="shared" si="57"/>
        <v>150339.32</v>
      </c>
      <c r="H305" s="23">
        <f t="shared" si="58"/>
        <v>9.8868933333333298E-2</v>
      </c>
      <c r="I305" s="31">
        <f t="shared" si="59"/>
        <v>1.0006854912711112</v>
      </c>
      <c r="J305" s="16">
        <f t="shared" si="60"/>
        <v>405.19621688907682</v>
      </c>
      <c r="K305" s="24" t="s">
        <v>328</v>
      </c>
      <c r="L305" s="25">
        <f t="shared" si="50"/>
        <v>55916</v>
      </c>
      <c r="M305" s="26">
        <f t="shared" si="53"/>
        <v>0</v>
      </c>
      <c r="N305" s="27">
        <f t="shared" si="51"/>
        <v>0</v>
      </c>
      <c r="O305" s="27">
        <f t="shared" si="52"/>
        <v>0</v>
      </c>
    </row>
    <row r="306" spans="1:15" ht="13.2" x14ac:dyDescent="0.25">
      <c r="A306" s="13" t="s">
        <v>329</v>
      </c>
      <c r="B306" s="17">
        <f t="shared" si="54"/>
        <v>55091</v>
      </c>
      <c r="C306" s="5">
        <f>125</f>
        <v>125</v>
      </c>
      <c r="D306" s="6">
        <f t="shared" si="55"/>
        <v>149785.68</v>
      </c>
      <c r="E306" s="6">
        <f t="shared" si="56"/>
        <v>12.424917777777777</v>
      </c>
      <c r="F306" s="6">
        <f>SUM($D$8:D306)</f>
        <v>29918229.15999997</v>
      </c>
      <c r="G306" s="6">
        <f t="shared" si="57"/>
        <v>150214.32</v>
      </c>
      <c r="H306" s="23">
        <f t="shared" si="58"/>
        <v>9.9285599999999974E-2</v>
      </c>
      <c r="I306" s="31">
        <f t="shared" si="59"/>
        <v>1.0006883801599999</v>
      </c>
      <c r="J306" s="16">
        <f t="shared" si="60"/>
        <v>407.06081623619934</v>
      </c>
      <c r="K306" s="24" t="s">
        <v>329</v>
      </c>
      <c r="L306" s="25">
        <f t="shared" si="50"/>
        <v>55944</v>
      </c>
      <c r="M306" s="26">
        <f t="shared" si="53"/>
        <v>0</v>
      </c>
      <c r="N306" s="27">
        <f t="shared" si="51"/>
        <v>0</v>
      </c>
      <c r="O306" s="27">
        <f t="shared" si="52"/>
        <v>0</v>
      </c>
    </row>
    <row r="307" spans="1:15" ht="13.2" x14ac:dyDescent="0.25">
      <c r="A307" s="13" t="s">
        <v>330</v>
      </c>
      <c r="B307" s="17">
        <f t="shared" si="54"/>
        <v>55122</v>
      </c>
      <c r="C307" s="5">
        <f>125</f>
        <v>125</v>
      </c>
      <c r="D307" s="6">
        <f t="shared" si="55"/>
        <v>149910.68</v>
      </c>
      <c r="E307" s="6">
        <f t="shared" si="56"/>
        <v>13.673131777777776</v>
      </c>
      <c r="F307" s="6">
        <f>SUM($D$8:D307)</f>
        <v>30068139.83999997</v>
      </c>
      <c r="G307" s="6">
        <f t="shared" si="57"/>
        <v>150089.32</v>
      </c>
      <c r="H307" s="23">
        <f t="shared" si="58"/>
        <v>9.9702266666666595E-2</v>
      </c>
      <c r="I307" s="31">
        <f t="shared" si="59"/>
        <v>1.0006912690488889</v>
      </c>
      <c r="J307" s="16">
        <f t="shared" si="60"/>
        <v>408.92603357638529</v>
      </c>
      <c r="K307" s="24" t="s">
        <v>330</v>
      </c>
      <c r="L307" s="25">
        <f t="shared" si="50"/>
        <v>55975</v>
      </c>
      <c r="M307" s="26">
        <f t="shared" si="53"/>
        <v>0</v>
      </c>
      <c r="N307" s="27">
        <f t="shared" si="51"/>
        <v>0</v>
      </c>
      <c r="O307" s="27">
        <f t="shared" si="52"/>
        <v>0</v>
      </c>
    </row>
    <row r="308" spans="1:15" ht="13.2" x14ac:dyDescent="0.25">
      <c r="A308" s="13" t="s">
        <v>331</v>
      </c>
      <c r="B308" s="17">
        <f t="shared" si="54"/>
        <v>55152</v>
      </c>
      <c r="C308" s="5">
        <f>125</f>
        <v>125</v>
      </c>
      <c r="D308" s="6">
        <f t="shared" si="55"/>
        <v>150035.68</v>
      </c>
      <c r="E308" s="6">
        <f t="shared" si="56"/>
        <v>14.922387444444443</v>
      </c>
      <c r="F308" s="6">
        <f>SUM($D$8:D308)</f>
        <v>30218175.51999997</v>
      </c>
      <c r="G308" s="6">
        <f t="shared" si="57"/>
        <v>150000</v>
      </c>
      <c r="H308" s="23">
        <f t="shared" si="58"/>
        <v>0.10011893333333333</v>
      </c>
      <c r="I308" s="31">
        <f t="shared" si="59"/>
        <v>1.0006941579377777</v>
      </c>
      <c r="J308" s="16">
        <f t="shared" si="60"/>
        <v>410.63173365999177</v>
      </c>
      <c r="K308" s="24" t="s">
        <v>331</v>
      </c>
      <c r="L308" s="25">
        <f t="shared" si="50"/>
        <v>56005</v>
      </c>
      <c r="M308" s="26">
        <f t="shared" si="53"/>
        <v>0</v>
      </c>
      <c r="N308" s="27">
        <f t="shared" si="51"/>
        <v>0</v>
      </c>
      <c r="O308" s="27">
        <f t="shared" si="52"/>
        <v>0</v>
      </c>
    </row>
    <row r="309" spans="1:15" ht="13.2" x14ac:dyDescent="0.25">
      <c r="A309" s="13" t="s">
        <v>332</v>
      </c>
      <c r="B309" s="17">
        <f t="shared" si="54"/>
        <v>55183</v>
      </c>
      <c r="C309" s="5">
        <f>125</f>
        <v>125</v>
      </c>
      <c r="D309" s="6">
        <f t="shared" si="55"/>
        <v>150175.6</v>
      </c>
      <c r="E309" s="6">
        <f t="shared" si="56"/>
        <v>1.2504216666666668</v>
      </c>
      <c r="F309" s="6">
        <f>SUM($D$8:D309)</f>
        <v>30368351.119999971</v>
      </c>
      <c r="G309" s="6">
        <f t="shared" si="57"/>
        <v>150000</v>
      </c>
      <c r="H309" s="23">
        <f t="shared" si="58"/>
        <v>0.1005853333333333</v>
      </c>
      <c r="I309" s="31">
        <f t="shared" si="59"/>
        <v>1.0006973916444444</v>
      </c>
      <c r="J309" s="16">
        <f t="shared" si="60"/>
        <v>411.93486384429059</v>
      </c>
      <c r="K309" s="24" t="s">
        <v>332</v>
      </c>
      <c r="L309" s="25">
        <f t="shared" si="50"/>
        <v>56036</v>
      </c>
      <c r="M309" s="26">
        <f t="shared" si="53"/>
        <v>0</v>
      </c>
      <c r="N309" s="27">
        <f t="shared" si="51"/>
        <v>0</v>
      </c>
      <c r="O309" s="27">
        <f t="shared" si="52"/>
        <v>0</v>
      </c>
    </row>
    <row r="310" spans="1:15" ht="13.2" x14ac:dyDescent="0.25">
      <c r="A310" s="13" t="s">
        <v>333</v>
      </c>
      <c r="B310" s="17">
        <f t="shared" si="54"/>
        <v>55212</v>
      </c>
      <c r="C310" s="5">
        <f>125</f>
        <v>125</v>
      </c>
      <c r="D310" s="6">
        <f t="shared" si="55"/>
        <v>150300.6</v>
      </c>
      <c r="E310" s="6">
        <f t="shared" si="56"/>
        <v>2.5019544444444444</v>
      </c>
      <c r="F310" s="6">
        <f>SUM($D$8:D310)</f>
        <v>30518651.719999973</v>
      </c>
      <c r="G310" s="6">
        <f t="shared" si="57"/>
        <v>150000</v>
      </c>
      <c r="H310" s="23">
        <f t="shared" si="58"/>
        <v>0.10100200000000004</v>
      </c>
      <c r="I310" s="31">
        <f t="shared" si="59"/>
        <v>1.0007002805333334</v>
      </c>
      <c r="J310" s="16">
        <f t="shared" si="60"/>
        <v>413.23447234592032</v>
      </c>
      <c r="K310" s="24" t="s">
        <v>333</v>
      </c>
      <c r="L310" s="25">
        <f t="shared" si="50"/>
        <v>56066</v>
      </c>
      <c r="M310" s="26">
        <f t="shared" si="53"/>
        <v>0</v>
      </c>
      <c r="N310" s="27">
        <f t="shared" si="51"/>
        <v>0</v>
      </c>
      <c r="O310" s="27">
        <f t="shared" si="52"/>
        <v>0</v>
      </c>
    </row>
    <row r="311" spans="1:15" ht="13.2" x14ac:dyDescent="0.25">
      <c r="A311" s="13" t="s">
        <v>334</v>
      </c>
      <c r="B311" s="17">
        <f t="shared" si="54"/>
        <v>55242</v>
      </c>
      <c r="C311" s="5">
        <f>125</f>
        <v>125</v>
      </c>
      <c r="D311" s="6">
        <f t="shared" si="55"/>
        <v>150425.60000000001</v>
      </c>
      <c r="E311" s="6">
        <f t="shared" si="56"/>
        <v>3.7544594444444446</v>
      </c>
      <c r="F311" s="6">
        <f>SUM($D$8:D311)</f>
        <v>30669077.319999974</v>
      </c>
      <c r="G311" s="6">
        <f t="shared" si="57"/>
        <v>150000</v>
      </c>
      <c r="H311" s="23">
        <f t="shared" si="58"/>
        <v>0.10141866666666666</v>
      </c>
      <c r="I311" s="31">
        <f t="shared" si="59"/>
        <v>1.0007031694222221</v>
      </c>
      <c r="J311" s="16">
        <f t="shared" si="60"/>
        <v>414.53071249520502</v>
      </c>
      <c r="K311" s="24" t="s">
        <v>334</v>
      </c>
      <c r="L311" s="25">
        <f t="shared" si="50"/>
        <v>56097</v>
      </c>
      <c r="M311" s="26">
        <f t="shared" si="53"/>
        <v>0</v>
      </c>
      <c r="N311" s="27">
        <f t="shared" si="51"/>
        <v>0</v>
      </c>
      <c r="O311" s="27">
        <f t="shared" si="52"/>
        <v>0</v>
      </c>
    </row>
    <row r="312" spans="1:15" ht="13.2" x14ac:dyDescent="0.25">
      <c r="A312" s="13" t="s">
        <v>335</v>
      </c>
      <c r="B312" s="17">
        <f t="shared" si="54"/>
        <v>55273</v>
      </c>
      <c r="C312" s="5">
        <f>125</f>
        <v>125</v>
      </c>
      <c r="D312" s="6">
        <f t="shared" si="55"/>
        <v>150550.6</v>
      </c>
      <c r="E312" s="6">
        <f t="shared" si="56"/>
        <v>5.0080061111111114</v>
      </c>
      <c r="F312" s="6">
        <f>SUM($D$8:D312)</f>
        <v>30819627.919999976</v>
      </c>
      <c r="G312" s="6">
        <f t="shared" si="57"/>
        <v>150000</v>
      </c>
      <c r="H312" s="23">
        <f t="shared" si="58"/>
        <v>0.10183533333333328</v>
      </c>
      <c r="I312" s="31">
        <f t="shared" si="59"/>
        <v>1.0007060583111111</v>
      </c>
      <c r="J312" s="16">
        <f t="shared" si="60"/>
        <v>415.82359607529793</v>
      </c>
      <c r="K312" s="24" t="s">
        <v>335</v>
      </c>
      <c r="L312" s="25">
        <f t="shared" si="50"/>
        <v>56128</v>
      </c>
      <c r="M312" s="26">
        <f t="shared" si="53"/>
        <v>0</v>
      </c>
      <c r="N312" s="27">
        <f t="shared" si="51"/>
        <v>0</v>
      </c>
      <c r="O312" s="27">
        <f t="shared" si="52"/>
        <v>0</v>
      </c>
    </row>
    <row r="313" spans="1:15" ht="13.2" x14ac:dyDescent="0.25">
      <c r="A313" s="13" t="s">
        <v>336</v>
      </c>
      <c r="B313" s="17">
        <f t="shared" si="54"/>
        <v>55303</v>
      </c>
      <c r="C313" s="5">
        <f>125</f>
        <v>125</v>
      </c>
      <c r="D313" s="6">
        <f t="shared" si="55"/>
        <v>150675.6</v>
      </c>
      <c r="E313" s="6">
        <f t="shared" si="56"/>
        <v>6.2625944444444448</v>
      </c>
      <c r="F313" s="6">
        <f>SUM($D$8:D313)</f>
        <v>30970303.519999977</v>
      </c>
      <c r="G313" s="6">
        <f t="shared" si="57"/>
        <v>150000</v>
      </c>
      <c r="H313" s="23">
        <f t="shared" si="58"/>
        <v>0.10225200000000001</v>
      </c>
      <c r="I313" s="31">
        <f t="shared" si="59"/>
        <v>1.0007089471999999</v>
      </c>
      <c r="J313" s="16">
        <f t="shared" si="60"/>
        <v>417.11313481736289</v>
      </c>
      <c r="K313" s="24" t="s">
        <v>336</v>
      </c>
      <c r="L313" s="25">
        <f t="shared" si="50"/>
        <v>56158</v>
      </c>
      <c r="M313" s="26">
        <f t="shared" si="53"/>
        <v>0</v>
      </c>
      <c r="N313" s="27">
        <f t="shared" si="51"/>
        <v>0</v>
      </c>
      <c r="O313" s="27">
        <f t="shared" si="52"/>
        <v>0</v>
      </c>
    </row>
    <row r="314" spans="1:15" ht="13.2" x14ac:dyDescent="0.25">
      <c r="A314" s="13" t="s">
        <v>337</v>
      </c>
      <c r="B314" s="17">
        <f t="shared" si="54"/>
        <v>55334</v>
      </c>
      <c r="C314" s="5">
        <f>125</f>
        <v>125</v>
      </c>
      <c r="D314" s="6">
        <f t="shared" si="55"/>
        <v>150800.6</v>
      </c>
      <c r="E314" s="6">
        <f t="shared" si="56"/>
        <v>7.5182244444444448</v>
      </c>
      <c r="F314" s="6">
        <f>SUM($D$8:D314)</f>
        <v>31121104.119999979</v>
      </c>
      <c r="G314" s="6">
        <f t="shared" si="57"/>
        <v>150000</v>
      </c>
      <c r="H314" s="23">
        <f t="shared" si="58"/>
        <v>0.10266866666666663</v>
      </c>
      <c r="I314" s="31">
        <f t="shared" si="59"/>
        <v>1.0007118360888889</v>
      </c>
      <c r="J314" s="16">
        <f t="shared" si="60"/>
        <v>418.39934040085211</v>
      </c>
      <c r="K314" s="24" t="s">
        <v>337</v>
      </c>
      <c r="L314" s="25">
        <f t="shared" si="50"/>
        <v>56189</v>
      </c>
      <c r="M314" s="26">
        <f t="shared" si="53"/>
        <v>0</v>
      </c>
      <c r="N314" s="27">
        <f t="shared" si="51"/>
        <v>0</v>
      </c>
      <c r="O314" s="27">
        <f t="shared" si="52"/>
        <v>0</v>
      </c>
    </row>
    <row r="315" spans="1:15" ht="13.2" x14ac:dyDescent="0.25">
      <c r="A315" s="13" t="s">
        <v>338</v>
      </c>
      <c r="B315" s="17">
        <f t="shared" si="54"/>
        <v>55364</v>
      </c>
      <c r="C315" s="5">
        <f>125</f>
        <v>125</v>
      </c>
      <c r="D315" s="6">
        <f t="shared" si="55"/>
        <v>150925.6</v>
      </c>
      <c r="E315" s="6">
        <f t="shared" si="56"/>
        <v>8.7748961111111115</v>
      </c>
      <c r="F315" s="6">
        <f>SUM($D$8:D315)</f>
        <v>31272029.71999998</v>
      </c>
      <c r="G315" s="6">
        <f t="shared" si="57"/>
        <v>150000</v>
      </c>
      <c r="H315" s="23">
        <f t="shared" si="58"/>
        <v>0.10308533333333336</v>
      </c>
      <c r="I315" s="31">
        <f t="shared" si="59"/>
        <v>1.0007147249777777</v>
      </c>
      <c r="J315" s="16">
        <f t="shared" si="60"/>
        <v>419.68222445378171</v>
      </c>
      <c r="K315" s="24" t="s">
        <v>338</v>
      </c>
      <c r="L315" s="25">
        <f t="shared" si="50"/>
        <v>56219</v>
      </c>
      <c r="M315" s="26">
        <f t="shared" si="53"/>
        <v>0</v>
      </c>
      <c r="N315" s="27">
        <f t="shared" si="51"/>
        <v>0</v>
      </c>
      <c r="O315" s="27">
        <f t="shared" si="52"/>
        <v>0</v>
      </c>
    </row>
    <row r="316" spans="1:15" ht="13.2" x14ac:dyDescent="0.25">
      <c r="A316" s="13" t="s">
        <v>339</v>
      </c>
      <c r="B316" s="17">
        <f t="shared" si="54"/>
        <v>55395</v>
      </c>
      <c r="C316" s="5">
        <f>125</f>
        <v>125</v>
      </c>
      <c r="D316" s="6">
        <f t="shared" si="55"/>
        <v>151050.6</v>
      </c>
      <c r="E316" s="6">
        <f t="shared" si="56"/>
        <v>10.032609444444445</v>
      </c>
      <c r="F316" s="6">
        <f>SUM($D$8:D316)</f>
        <v>31423080.319999982</v>
      </c>
      <c r="G316" s="6">
        <f t="shared" si="57"/>
        <v>150000</v>
      </c>
      <c r="H316" s="23">
        <f t="shared" si="58"/>
        <v>0.10350199999999998</v>
      </c>
      <c r="I316" s="31">
        <f t="shared" si="59"/>
        <v>1.0007176138666667</v>
      </c>
      <c r="J316" s="16">
        <f t="shared" si="60"/>
        <v>420.96179855300596</v>
      </c>
      <c r="K316" s="24" t="s">
        <v>339</v>
      </c>
      <c r="L316" s="25">
        <f t="shared" si="50"/>
        <v>56250</v>
      </c>
      <c r="M316" s="26">
        <f t="shared" si="53"/>
        <v>0</v>
      </c>
      <c r="N316" s="27">
        <f t="shared" si="51"/>
        <v>0</v>
      </c>
      <c r="O316" s="27">
        <f t="shared" si="52"/>
        <v>0</v>
      </c>
    </row>
    <row r="317" spans="1:15" ht="13.2" x14ac:dyDescent="0.25">
      <c r="A317" s="13" t="s">
        <v>340</v>
      </c>
      <c r="B317" s="17">
        <f t="shared" si="54"/>
        <v>55426</v>
      </c>
      <c r="C317" s="5">
        <f>125</f>
        <v>125</v>
      </c>
      <c r="D317" s="6">
        <f t="shared" si="55"/>
        <v>151175.6</v>
      </c>
      <c r="E317" s="6">
        <f t="shared" si="56"/>
        <v>11.291364444444445</v>
      </c>
      <c r="F317" s="6">
        <f>SUM($D$8:D317)</f>
        <v>31574255.919999983</v>
      </c>
      <c r="G317" s="6">
        <f t="shared" si="57"/>
        <v>150000</v>
      </c>
      <c r="H317" s="23">
        <f t="shared" si="58"/>
        <v>0.10391866666666671</v>
      </c>
      <c r="I317" s="31">
        <f t="shared" si="59"/>
        <v>1.0007205027555555</v>
      </c>
      <c r="J317" s="16">
        <f t="shared" si="60"/>
        <v>422.23807422448965</v>
      </c>
      <c r="K317" s="24" t="s">
        <v>340</v>
      </c>
      <c r="L317" s="25">
        <f t="shared" si="50"/>
        <v>56281</v>
      </c>
      <c r="M317" s="26">
        <f t="shared" si="53"/>
        <v>0</v>
      </c>
      <c r="N317" s="27">
        <f t="shared" si="51"/>
        <v>0</v>
      </c>
      <c r="O317" s="27">
        <f t="shared" si="52"/>
        <v>0</v>
      </c>
    </row>
    <row r="318" spans="1:15" ht="13.2" x14ac:dyDescent="0.25">
      <c r="A318" s="13" t="s">
        <v>341</v>
      </c>
      <c r="B318" s="17">
        <f t="shared" si="54"/>
        <v>55456</v>
      </c>
      <c r="C318" s="5">
        <f>125</f>
        <v>125</v>
      </c>
      <c r="D318" s="6">
        <f t="shared" si="55"/>
        <v>151300.6</v>
      </c>
      <c r="E318" s="6">
        <f t="shared" si="56"/>
        <v>12.551161111111112</v>
      </c>
      <c r="F318" s="6">
        <f>SUM($D$8:D318)</f>
        <v>31725556.519999985</v>
      </c>
      <c r="G318" s="6">
        <f t="shared" si="57"/>
        <v>150000</v>
      </c>
      <c r="H318" s="23">
        <f t="shared" si="58"/>
        <v>0.10433533333333334</v>
      </c>
      <c r="I318" s="31">
        <f t="shared" si="59"/>
        <v>1.0007233916444445</v>
      </c>
      <c r="J318" s="16">
        <f t="shared" si="60"/>
        <v>423.51106294357908</v>
      </c>
      <c r="K318" s="24" t="s">
        <v>341</v>
      </c>
      <c r="L318" s="25">
        <f t="shared" si="50"/>
        <v>56309</v>
      </c>
      <c r="M318" s="26">
        <f t="shared" si="53"/>
        <v>0</v>
      </c>
      <c r="N318" s="27">
        <f t="shared" si="51"/>
        <v>0</v>
      </c>
      <c r="O318" s="27">
        <f t="shared" si="52"/>
        <v>0</v>
      </c>
    </row>
    <row r="319" spans="1:15" ht="13.2" x14ac:dyDescent="0.25">
      <c r="A319" s="13" t="s">
        <v>342</v>
      </c>
      <c r="B319" s="17">
        <f t="shared" si="54"/>
        <v>55487</v>
      </c>
      <c r="C319" s="5">
        <f>125</f>
        <v>125</v>
      </c>
      <c r="D319" s="6">
        <f t="shared" si="55"/>
        <v>151425.60000000001</v>
      </c>
      <c r="E319" s="6">
        <f t="shared" si="56"/>
        <v>13.811999444444446</v>
      </c>
      <c r="F319" s="6">
        <f>SUM($D$8:D319)</f>
        <v>31876982.119999986</v>
      </c>
      <c r="G319" s="6">
        <f t="shared" si="57"/>
        <v>150000</v>
      </c>
      <c r="H319" s="23">
        <f t="shared" si="58"/>
        <v>0.10475199999999996</v>
      </c>
      <c r="I319" s="31">
        <f t="shared" si="59"/>
        <v>1.0007262805333332</v>
      </c>
      <c r="J319" s="16">
        <f t="shared" si="60"/>
        <v>424.78077613527012</v>
      </c>
      <c r="K319" s="24" t="s">
        <v>342</v>
      </c>
      <c r="L319" s="25">
        <f t="shared" si="50"/>
        <v>56340</v>
      </c>
      <c r="M319" s="26">
        <f t="shared" si="53"/>
        <v>0</v>
      </c>
      <c r="N319" s="27">
        <f t="shared" si="51"/>
        <v>0</v>
      </c>
      <c r="O319" s="27">
        <f t="shared" si="52"/>
        <v>0</v>
      </c>
    </row>
    <row r="320" spans="1:15" ht="13.2" x14ac:dyDescent="0.25">
      <c r="A320" s="13" t="s">
        <v>343</v>
      </c>
      <c r="B320" s="17">
        <f t="shared" si="54"/>
        <v>55517</v>
      </c>
      <c r="C320" s="5">
        <f>125</f>
        <v>125</v>
      </c>
      <c r="D320" s="6">
        <f t="shared" si="55"/>
        <v>151550.6</v>
      </c>
      <c r="E320" s="6">
        <f t="shared" si="56"/>
        <v>15.073879444444445</v>
      </c>
      <c r="F320" s="6">
        <f>SUM($D$8:D320)</f>
        <v>32028532.719999988</v>
      </c>
      <c r="G320" s="6">
        <f t="shared" si="57"/>
        <v>150000</v>
      </c>
      <c r="H320" s="23">
        <f t="shared" si="58"/>
        <v>0.10516866666666669</v>
      </c>
      <c r="I320" s="31">
        <f t="shared" si="59"/>
        <v>1.0007291694222222</v>
      </c>
      <c r="J320" s="16">
        <f t="shared" si="60"/>
        <v>426.04722517447709</v>
      </c>
      <c r="K320" s="24" t="s">
        <v>343</v>
      </c>
      <c r="L320" s="25">
        <f t="shared" si="50"/>
        <v>56370</v>
      </c>
      <c r="M320" s="26">
        <f t="shared" si="53"/>
        <v>0</v>
      </c>
      <c r="N320" s="27">
        <f t="shared" si="51"/>
        <v>0</v>
      </c>
      <c r="O320" s="27">
        <f t="shared" si="52"/>
        <v>0</v>
      </c>
    </row>
    <row r="321" spans="1:15" ht="13.2" x14ac:dyDescent="0.25">
      <c r="A321" s="13" t="s">
        <v>344</v>
      </c>
      <c r="B321" s="17">
        <f t="shared" si="54"/>
        <v>55548</v>
      </c>
      <c r="C321" s="5">
        <f>125</f>
        <v>125</v>
      </c>
      <c r="D321" s="6">
        <f t="shared" si="55"/>
        <v>151690.67000000001</v>
      </c>
      <c r="E321" s="6">
        <f t="shared" si="56"/>
        <v>1.2630472500000003</v>
      </c>
      <c r="F321" s="6">
        <f>SUM($D$8:D321)</f>
        <v>32180223.389999989</v>
      </c>
      <c r="G321" s="6">
        <f t="shared" si="57"/>
        <v>150000</v>
      </c>
      <c r="H321" s="23">
        <f t="shared" si="58"/>
        <v>0.10563556666666674</v>
      </c>
      <c r="I321" s="31">
        <f t="shared" si="59"/>
        <v>1.0007324065955556</v>
      </c>
      <c r="J321" s="16">
        <f t="shared" si="60"/>
        <v>427.31069527477575</v>
      </c>
      <c r="K321" s="24" t="s">
        <v>344</v>
      </c>
      <c r="L321" s="25">
        <f t="shared" si="50"/>
        <v>56401</v>
      </c>
      <c r="M321" s="26">
        <f t="shared" si="53"/>
        <v>0</v>
      </c>
      <c r="N321" s="27">
        <f t="shared" si="51"/>
        <v>0</v>
      </c>
      <c r="O321" s="27">
        <f t="shared" si="52"/>
        <v>0</v>
      </c>
    </row>
    <row r="322" spans="1:15" ht="13.2" x14ac:dyDescent="0.25">
      <c r="A322" s="13" t="s">
        <v>345</v>
      </c>
      <c r="B322" s="17">
        <f t="shared" si="54"/>
        <v>55577</v>
      </c>
      <c r="C322" s="5">
        <f>125</f>
        <v>125</v>
      </c>
      <c r="D322" s="6">
        <f t="shared" si="55"/>
        <v>151815.67000000001</v>
      </c>
      <c r="E322" s="6">
        <f t="shared" si="56"/>
        <v>2.527205611111111</v>
      </c>
      <c r="F322" s="6">
        <f>SUM($D$8:D322)</f>
        <v>32332039.059999991</v>
      </c>
      <c r="G322" s="6">
        <f t="shared" si="57"/>
        <v>150000</v>
      </c>
      <c r="H322" s="23">
        <f t="shared" si="58"/>
        <v>0.10605223333333336</v>
      </c>
      <c r="I322" s="31">
        <f t="shared" si="59"/>
        <v>1.0007352954844444</v>
      </c>
      <c r="J322" s="16">
        <f t="shared" si="60"/>
        <v>428.57077469554594</v>
      </c>
      <c r="K322" s="24" t="s">
        <v>345</v>
      </c>
      <c r="L322" s="25">
        <f t="shared" si="50"/>
        <v>56431</v>
      </c>
      <c r="M322" s="26">
        <f t="shared" si="53"/>
        <v>0</v>
      </c>
      <c r="N322" s="27">
        <f t="shared" si="51"/>
        <v>0</v>
      </c>
      <c r="O322" s="27">
        <f t="shared" si="52"/>
        <v>0</v>
      </c>
    </row>
    <row r="323" spans="1:15" ht="13.2" x14ac:dyDescent="0.25">
      <c r="A323" s="13" t="s">
        <v>346</v>
      </c>
      <c r="B323" s="17">
        <f t="shared" si="54"/>
        <v>55608</v>
      </c>
      <c r="C323" s="5">
        <f>125</f>
        <v>125</v>
      </c>
      <c r="D323" s="6">
        <f t="shared" si="55"/>
        <v>151940.67000000001</v>
      </c>
      <c r="E323" s="6">
        <f t="shared" si="56"/>
        <v>3.7923361944444443</v>
      </c>
      <c r="F323" s="6">
        <f>SUM($D$8:D323)</f>
        <v>32483979.729999993</v>
      </c>
      <c r="G323" s="6">
        <f t="shared" si="57"/>
        <v>150000</v>
      </c>
      <c r="H323" s="23">
        <f t="shared" si="58"/>
        <v>0.10646889999999998</v>
      </c>
      <c r="I323" s="31">
        <f t="shared" si="59"/>
        <v>1.0007381843733334</v>
      </c>
      <c r="J323" s="16">
        <f t="shared" si="60"/>
        <v>429.82762294597757</v>
      </c>
      <c r="K323" s="24" t="s">
        <v>346</v>
      </c>
      <c r="L323" s="25">
        <f t="shared" si="50"/>
        <v>56462</v>
      </c>
      <c r="M323" s="26">
        <f t="shared" si="53"/>
        <v>0</v>
      </c>
      <c r="N323" s="27">
        <f t="shared" si="51"/>
        <v>0</v>
      </c>
      <c r="O323" s="27">
        <f t="shared" si="52"/>
        <v>0</v>
      </c>
    </row>
    <row r="324" spans="1:15" ht="13.2" x14ac:dyDescent="0.25">
      <c r="A324" s="13" t="s">
        <v>347</v>
      </c>
      <c r="B324" s="17">
        <f t="shared" si="54"/>
        <v>55639</v>
      </c>
      <c r="C324" s="5">
        <f>125</f>
        <v>125</v>
      </c>
      <c r="D324" s="6">
        <f t="shared" si="55"/>
        <v>152065.67000000001</v>
      </c>
      <c r="E324" s="6">
        <f t="shared" si="56"/>
        <v>5.0585084444444446</v>
      </c>
      <c r="F324" s="6">
        <f>SUM($D$8:D324)</f>
        <v>32636045.399999995</v>
      </c>
      <c r="G324" s="6">
        <f t="shared" si="57"/>
        <v>150000</v>
      </c>
      <c r="H324" s="23">
        <f t="shared" si="58"/>
        <v>0.10688556666666671</v>
      </c>
      <c r="I324" s="31">
        <f t="shared" si="59"/>
        <v>1.0007410732622222</v>
      </c>
      <c r="J324" s="16">
        <f t="shared" si="60"/>
        <v>431.08125120869119</v>
      </c>
      <c r="K324" s="24" t="s">
        <v>347</v>
      </c>
      <c r="L324" s="25">
        <f t="shared" si="50"/>
        <v>56493</v>
      </c>
      <c r="M324" s="26">
        <f t="shared" si="53"/>
        <v>0</v>
      </c>
      <c r="N324" s="27">
        <f t="shared" si="51"/>
        <v>0</v>
      </c>
      <c r="O324" s="27">
        <f t="shared" si="52"/>
        <v>0</v>
      </c>
    </row>
    <row r="325" spans="1:15" ht="13.2" x14ac:dyDescent="0.25">
      <c r="A325" s="13" t="s">
        <v>348</v>
      </c>
      <c r="B325" s="17">
        <f t="shared" si="54"/>
        <v>55669</v>
      </c>
      <c r="C325" s="5">
        <f>125</f>
        <v>125</v>
      </c>
      <c r="D325" s="6">
        <f t="shared" si="55"/>
        <v>152190.67000000001</v>
      </c>
      <c r="E325" s="6">
        <f t="shared" si="56"/>
        <v>6.3257223611111115</v>
      </c>
      <c r="F325" s="6">
        <f>SUM($D$8:D325)</f>
        <v>32788236.069999997</v>
      </c>
      <c r="G325" s="6">
        <f t="shared" si="57"/>
        <v>150000</v>
      </c>
      <c r="H325" s="23">
        <f t="shared" si="58"/>
        <v>0.10730223333333333</v>
      </c>
      <c r="I325" s="31">
        <f t="shared" si="59"/>
        <v>1.0007439621511112</v>
      </c>
      <c r="J325" s="16">
        <f t="shared" si="60"/>
        <v>432.33167061750027</v>
      </c>
      <c r="K325" s="24" t="s">
        <v>348</v>
      </c>
      <c r="L325" s="25">
        <f t="shared" si="50"/>
        <v>56523</v>
      </c>
      <c r="M325" s="26">
        <f t="shared" si="53"/>
        <v>0</v>
      </c>
      <c r="N325" s="27">
        <f t="shared" si="51"/>
        <v>0</v>
      </c>
      <c r="O325" s="27">
        <f t="shared" si="52"/>
        <v>0</v>
      </c>
    </row>
    <row r="326" spans="1:15" ht="13.2" x14ac:dyDescent="0.25">
      <c r="A326" s="13" t="s">
        <v>349</v>
      </c>
      <c r="B326" s="17">
        <f t="shared" si="54"/>
        <v>55700</v>
      </c>
      <c r="C326" s="5">
        <f>125</f>
        <v>125</v>
      </c>
      <c r="D326" s="6">
        <f t="shared" si="55"/>
        <v>152315.67000000001</v>
      </c>
      <c r="E326" s="6">
        <f t="shared" si="56"/>
        <v>7.5939779444444451</v>
      </c>
      <c r="F326" s="6">
        <f>SUM($D$8:D326)</f>
        <v>32940551.739999998</v>
      </c>
      <c r="G326" s="6">
        <f t="shared" si="57"/>
        <v>150000</v>
      </c>
      <c r="H326" s="23">
        <f t="shared" si="58"/>
        <v>0.10771890000000006</v>
      </c>
      <c r="I326" s="31">
        <f t="shared" si="59"/>
        <v>1.0007468510399999</v>
      </c>
      <c r="J326" s="16">
        <f t="shared" si="60"/>
        <v>433.57889225766758</v>
      </c>
      <c r="K326" s="24" t="s">
        <v>349</v>
      </c>
      <c r="L326" s="25">
        <f t="shared" si="50"/>
        <v>56554</v>
      </c>
      <c r="M326" s="26">
        <f t="shared" si="53"/>
        <v>0</v>
      </c>
      <c r="N326" s="27">
        <f t="shared" si="51"/>
        <v>0</v>
      </c>
      <c r="O326" s="27">
        <f t="shared" si="52"/>
        <v>0</v>
      </c>
    </row>
    <row r="327" spans="1:15" ht="13.2" x14ac:dyDescent="0.25">
      <c r="A327" s="13" t="s">
        <v>350</v>
      </c>
      <c r="B327" s="17">
        <f t="shared" si="54"/>
        <v>55730</v>
      </c>
      <c r="C327" s="5">
        <f>125</f>
        <v>125</v>
      </c>
      <c r="D327" s="6">
        <f t="shared" si="55"/>
        <v>152440.67000000001</v>
      </c>
      <c r="E327" s="6">
        <f t="shared" si="56"/>
        <v>8.8632751944444443</v>
      </c>
      <c r="F327" s="6">
        <f>SUM($D$8:D327)</f>
        <v>33092992.41</v>
      </c>
      <c r="G327" s="6">
        <f t="shared" si="57"/>
        <v>150000</v>
      </c>
      <c r="H327" s="23">
        <f t="shared" si="58"/>
        <v>0.10813556666666668</v>
      </c>
      <c r="I327" s="31">
        <f t="shared" si="59"/>
        <v>1.0007497399288889</v>
      </c>
      <c r="J327" s="16">
        <f t="shared" si="60"/>
        <v>434.82292716616314</v>
      </c>
      <c r="K327" s="24" t="s">
        <v>350</v>
      </c>
      <c r="L327" s="25">
        <f t="shared" si="50"/>
        <v>56584</v>
      </c>
      <c r="M327" s="26">
        <f t="shared" si="53"/>
        <v>0</v>
      </c>
      <c r="N327" s="27">
        <f t="shared" si="51"/>
        <v>0</v>
      </c>
      <c r="O327" s="27">
        <f t="shared" si="52"/>
        <v>0</v>
      </c>
    </row>
    <row r="328" spans="1:15" ht="13.2" x14ac:dyDescent="0.25">
      <c r="A328" s="13" t="s">
        <v>351</v>
      </c>
      <c r="B328" s="17">
        <f t="shared" si="54"/>
        <v>55761</v>
      </c>
      <c r="C328" s="5">
        <f>125</f>
        <v>125</v>
      </c>
      <c r="D328" s="6">
        <f t="shared" si="55"/>
        <v>152565.67000000001</v>
      </c>
      <c r="E328" s="6">
        <f t="shared" si="56"/>
        <v>10.133614111111111</v>
      </c>
      <c r="F328" s="6">
        <f>SUM($D$8:D328)</f>
        <v>33245558.080000002</v>
      </c>
      <c r="G328" s="6">
        <f t="shared" si="57"/>
        <v>150000</v>
      </c>
      <c r="H328" s="23">
        <f t="shared" si="58"/>
        <v>0.1085522333333333</v>
      </c>
      <c r="I328" s="31">
        <f t="shared" si="59"/>
        <v>1.0007526288177777</v>
      </c>
      <c r="J328" s="16">
        <f t="shared" si="60"/>
        <v>436.06378633191684</v>
      </c>
      <c r="K328" s="24" t="s">
        <v>351</v>
      </c>
      <c r="L328" s="25">
        <f t="shared" si="50"/>
        <v>56615</v>
      </c>
      <c r="M328" s="26">
        <f t="shared" si="53"/>
        <v>0</v>
      </c>
      <c r="N328" s="27">
        <f t="shared" si="51"/>
        <v>0</v>
      </c>
      <c r="O328" s="27">
        <f t="shared" si="52"/>
        <v>0</v>
      </c>
    </row>
    <row r="329" spans="1:15" ht="13.2" x14ac:dyDescent="0.25">
      <c r="A329" s="13" t="s">
        <v>352</v>
      </c>
      <c r="B329" s="17">
        <f t="shared" si="54"/>
        <v>55792</v>
      </c>
      <c r="C329" s="5">
        <f>125</f>
        <v>125</v>
      </c>
      <c r="D329" s="6">
        <f t="shared" si="55"/>
        <v>152690.67000000001</v>
      </c>
      <c r="E329" s="6">
        <f t="shared" si="56"/>
        <v>11.404994694444445</v>
      </c>
      <c r="F329" s="6">
        <f>SUM($D$8:D329)</f>
        <v>33398248.750000004</v>
      </c>
      <c r="G329" s="6">
        <f t="shared" si="57"/>
        <v>150000</v>
      </c>
      <c r="H329" s="23">
        <f t="shared" si="58"/>
        <v>0.10896890000000004</v>
      </c>
      <c r="I329" s="31">
        <f t="shared" si="59"/>
        <v>1.0007555177066667</v>
      </c>
      <c r="J329" s="16">
        <f t="shared" si="60"/>
        <v>437.30148069607321</v>
      </c>
      <c r="K329" s="24" t="s">
        <v>352</v>
      </c>
      <c r="L329" s="25">
        <f t="shared" si="50"/>
        <v>56646</v>
      </c>
      <c r="M329" s="26">
        <f t="shared" si="53"/>
        <v>0</v>
      </c>
      <c r="N329" s="27">
        <f t="shared" si="51"/>
        <v>0</v>
      </c>
      <c r="O329" s="27">
        <f t="shared" si="52"/>
        <v>0</v>
      </c>
    </row>
    <row r="330" spans="1:15" ht="13.2" x14ac:dyDescent="0.25">
      <c r="A330" s="13" t="s">
        <v>353</v>
      </c>
      <c r="B330" s="17">
        <f t="shared" si="54"/>
        <v>55822</v>
      </c>
      <c r="C330" s="5">
        <f>125</f>
        <v>125</v>
      </c>
      <c r="D330" s="6">
        <f t="shared" si="55"/>
        <v>152815.67000000001</v>
      </c>
      <c r="E330" s="6">
        <f t="shared" si="56"/>
        <v>12.677416944444445</v>
      </c>
      <c r="F330" s="6">
        <f>SUM($D$8:D330)</f>
        <v>33551064.420000006</v>
      </c>
      <c r="G330" s="6">
        <f t="shared" si="57"/>
        <v>150000</v>
      </c>
      <c r="H330" s="23">
        <f t="shared" si="58"/>
        <v>0.10938556666666666</v>
      </c>
      <c r="I330" s="31">
        <f t="shared" si="59"/>
        <v>1.0007584065955555</v>
      </c>
      <c r="J330" s="16">
        <f t="shared" si="60"/>
        <v>438.53602115224135</v>
      </c>
      <c r="K330" s="24" t="s">
        <v>353</v>
      </c>
      <c r="L330" s="25">
        <f t="shared" ref="L330:L393" si="61">DATE(YEAR(L329),MONTH(L329)+1,1)</f>
        <v>56674</v>
      </c>
      <c r="M330" s="26">
        <f t="shared" si="53"/>
        <v>0</v>
      </c>
      <c r="N330" s="27">
        <f t="shared" ref="N330:N393" si="62">M330+N329+O329</f>
        <v>0</v>
      </c>
      <c r="O330" s="27">
        <f t="shared" ref="O330:O393" si="63">N330*$M$6/12</f>
        <v>0</v>
      </c>
    </row>
    <row r="331" spans="1:15" ht="13.2" x14ac:dyDescent="0.25">
      <c r="A331" s="13" t="s">
        <v>354</v>
      </c>
      <c r="B331" s="17">
        <f t="shared" si="54"/>
        <v>55853</v>
      </c>
      <c r="C331" s="5">
        <f>125</f>
        <v>125</v>
      </c>
      <c r="D331" s="6">
        <f t="shared" si="55"/>
        <v>152940.67000000001</v>
      </c>
      <c r="E331" s="6">
        <f t="shared" si="56"/>
        <v>13.950880861111113</v>
      </c>
      <c r="F331" s="6">
        <f>SUM($D$8:D331)</f>
        <v>33704005.090000004</v>
      </c>
      <c r="G331" s="6">
        <f t="shared" si="57"/>
        <v>150000</v>
      </c>
      <c r="H331" s="23">
        <f t="shared" si="58"/>
        <v>0.10980223333333339</v>
      </c>
      <c r="I331" s="31">
        <f t="shared" si="59"/>
        <v>1.0007612954844445</v>
      </c>
      <c r="J331" s="16">
        <f t="shared" si="60"/>
        <v>439.76741854674589</v>
      </c>
      <c r="K331" s="24" t="s">
        <v>354</v>
      </c>
      <c r="L331" s="25">
        <f t="shared" si="61"/>
        <v>56705</v>
      </c>
      <c r="M331" s="26">
        <f t="shared" ref="M331:M394" si="64">MIN($M$5,-N330-O330)</f>
        <v>0</v>
      </c>
      <c r="N331" s="27">
        <f t="shared" si="62"/>
        <v>0</v>
      </c>
      <c r="O331" s="27">
        <f t="shared" si="63"/>
        <v>0</v>
      </c>
    </row>
    <row r="332" spans="1:15" ht="13.2" x14ac:dyDescent="0.25">
      <c r="A332" s="13" t="s">
        <v>355</v>
      </c>
      <c r="B332" s="17">
        <f t="shared" si="54"/>
        <v>55883</v>
      </c>
      <c r="C332" s="5">
        <f>125</f>
        <v>125</v>
      </c>
      <c r="D332" s="6">
        <f t="shared" si="55"/>
        <v>153065.67000000001</v>
      </c>
      <c r="E332" s="6">
        <f t="shared" si="56"/>
        <v>15.225386444444446</v>
      </c>
      <c r="F332" s="6">
        <f>SUM($D$8:D332)</f>
        <v>33857070.760000005</v>
      </c>
      <c r="G332" s="6">
        <f t="shared" si="57"/>
        <v>150000</v>
      </c>
      <c r="H332" s="23">
        <f t="shared" si="58"/>
        <v>0.11021890000000001</v>
      </c>
      <c r="I332" s="31">
        <f t="shared" si="59"/>
        <v>1.0007641843733333</v>
      </c>
      <c r="J332" s="16">
        <f t="shared" si="60"/>
        <v>440.99568367887463</v>
      </c>
      <c r="K332" s="24" t="s">
        <v>355</v>
      </c>
      <c r="L332" s="25">
        <f t="shared" si="61"/>
        <v>56735</v>
      </c>
      <c r="M332" s="26">
        <f t="shared" si="64"/>
        <v>0</v>
      </c>
      <c r="N332" s="27">
        <f t="shared" si="62"/>
        <v>0</v>
      </c>
      <c r="O332" s="27">
        <f t="shared" si="63"/>
        <v>0</v>
      </c>
    </row>
    <row r="333" spans="1:15" ht="13.2" x14ac:dyDescent="0.25">
      <c r="A333" s="13" t="s">
        <v>356</v>
      </c>
      <c r="B333" s="17">
        <f t="shared" si="54"/>
        <v>55914</v>
      </c>
      <c r="C333" s="5">
        <f>125</f>
        <v>125</v>
      </c>
      <c r="D333" s="6">
        <f t="shared" si="55"/>
        <v>153205.90000000002</v>
      </c>
      <c r="E333" s="6">
        <f t="shared" si="56"/>
        <v>1.2756741666666671</v>
      </c>
      <c r="F333" s="6">
        <f>SUM($D$8:D333)</f>
        <v>34010276.660000004</v>
      </c>
      <c r="G333" s="6">
        <f t="shared" si="57"/>
        <v>150000</v>
      </c>
      <c r="H333" s="23">
        <f t="shared" si="58"/>
        <v>0.11068633333333344</v>
      </c>
      <c r="I333" s="31">
        <f t="shared" si="59"/>
        <v>1.0007674252444445</v>
      </c>
      <c r="J333" s="16">
        <f t="shared" si="60"/>
        <v>442.2211043064753</v>
      </c>
      <c r="K333" s="24" t="s">
        <v>356</v>
      </c>
      <c r="L333" s="25">
        <f t="shared" si="61"/>
        <v>56766</v>
      </c>
      <c r="M333" s="26">
        <f t="shared" si="64"/>
        <v>0</v>
      </c>
      <c r="N333" s="27">
        <f t="shared" si="62"/>
        <v>0</v>
      </c>
      <c r="O333" s="27">
        <f t="shared" si="63"/>
        <v>0</v>
      </c>
    </row>
    <row r="334" spans="1:15" ht="13.2" x14ac:dyDescent="0.25">
      <c r="A334" s="13" t="s">
        <v>357</v>
      </c>
      <c r="B334" s="17">
        <f t="shared" ref="B334:B397" si="65">DATE(YEAR(B333),MONTH(B333)+1,IF(MONTH(B333)=1,28,30))</f>
        <v>55943</v>
      </c>
      <c r="C334" s="5">
        <f>125</f>
        <v>125</v>
      </c>
      <c r="D334" s="6">
        <f t="shared" ref="D334:D397" si="66">C334+D333+IF(MONTH(B334)=1,ROUND(E333,2),0)</f>
        <v>153330.90000000002</v>
      </c>
      <c r="E334" s="6">
        <f t="shared" ref="E334:E397" si="67">MAX(0,IF(MONTH(B334)=1,0,E333)+(D334-C334)*$C$5*30/360+C334*$C$5*(30-DAY(B334))/360)</f>
        <v>2.5524594444444451</v>
      </c>
      <c r="F334" s="6">
        <f>SUM($D$8:D334)</f>
        <v>34163607.560000002</v>
      </c>
      <c r="G334" s="6">
        <f t="shared" ref="G334:G397" si="68">MAX($C$2-D334,50%*$C$2)</f>
        <v>150000</v>
      </c>
      <c r="H334" s="23">
        <f t="shared" ref="H334:H397" si="69">D334/$C$2-$H$3</f>
        <v>0.11110300000000006</v>
      </c>
      <c r="I334" s="31">
        <f t="shared" ref="I334:I397" si="70">1-64*($M$5-0.004*$C$2)/$C$2*H334</f>
        <v>1.0007703141333333</v>
      </c>
      <c r="J334" s="16">
        <f t="shared" ref="J334:J397" si="71">(200*$M$5*I334)/(G334/750+$H$2*G334*G334/(F334+3*G334))</f>
        <v>443.44325820948285</v>
      </c>
      <c r="K334" s="24" t="s">
        <v>357</v>
      </c>
      <c r="L334" s="25">
        <f t="shared" si="61"/>
        <v>56796</v>
      </c>
      <c r="M334" s="26">
        <f t="shared" si="64"/>
        <v>0</v>
      </c>
      <c r="N334" s="27">
        <f t="shared" si="62"/>
        <v>0</v>
      </c>
      <c r="O334" s="27">
        <f t="shared" si="63"/>
        <v>0</v>
      </c>
    </row>
    <row r="335" spans="1:15" ht="13.2" x14ac:dyDescent="0.25">
      <c r="A335" s="13" t="s">
        <v>358</v>
      </c>
      <c r="B335" s="17">
        <f t="shared" si="65"/>
        <v>55973</v>
      </c>
      <c r="C335" s="5">
        <f>125</f>
        <v>125</v>
      </c>
      <c r="D335" s="6">
        <f t="shared" si="66"/>
        <v>153455.90000000002</v>
      </c>
      <c r="E335" s="6">
        <f t="shared" si="67"/>
        <v>3.8302169444444454</v>
      </c>
      <c r="F335" s="6">
        <f>SUM($D$8:D335)</f>
        <v>34317063.460000001</v>
      </c>
      <c r="G335" s="6">
        <f t="shared" si="68"/>
        <v>150000</v>
      </c>
      <c r="H335" s="23">
        <f t="shared" si="69"/>
        <v>0.11151966666666668</v>
      </c>
      <c r="I335" s="31">
        <f t="shared" si="70"/>
        <v>1.0007732030222223</v>
      </c>
      <c r="J335" s="16">
        <f t="shared" si="71"/>
        <v>444.6623111568278</v>
      </c>
      <c r="K335" s="24" t="s">
        <v>358</v>
      </c>
      <c r="L335" s="25">
        <f t="shared" si="61"/>
        <v>56827</v>
      </c>
      <c r="M335" s="26">
        <f t="shared" si="64"/>
        <v>0</v>
      </c>
      <c r="N335" s="27">
        <f t="shared" si="62"/>
        <v>0</v>
      </c>
      <c r="O335" s="27">
        <f t="shared" si="63"/>
        <v>0</v>
      </c>
    </row>
    <row r="336" spans="1:15" ht="13.2" x14ac:dyDescent="0.25">
      <c r="A336" s="13" t="s">
        <v>359</v>
      </c>
      <c r="B336" s="17">
        <f t="shared" si="65"/>
        <v>56004</v>
      </c>
      <c r="C336" s="5">
        <f>125</f>
        <v>125</v>
      </c>
      <c r="D336" s="6">
        <f t="shared" si="66"/>
        <v>153580.90000000002</v>
      </c>
      <c r="E336" s="6">
        <f t="shared" si="67"/>
        <v>5.1090161111111119</v>
      </c>
      <c r="F336" s="6">
        <f>SUM($D$8:D336)</f>
        <v>34470644.359999999</v>
      </c>
      <c r="G336" s="6">
        <f t="shared" si="68"/>
        <v>150000</v>
      </c>
      <c r="H336" s="23">
        <f t="shared" si="69"/>
        <v>0.11193633333333342</v>
      </c>
      <c r="I336" s="31">
        <f t="shared" si="70"/>
        <v>1.0007760919111111</v>
      </c>
      <c r="J336" s="16">
        <f t="shared" si="71"/>
        <v>445.87827376723448</v>
      </c>
      <c r="K336" s="24" t="s">
        <v>359</v>
      </c>
      <c r="L336" s="25">
        <f t="shared" si="61"/>
        <v>56858</v>
      </c>
      <c r="M336" s="26">
        <f t="shared" si="64"/>
        <v>0</v>
      </c>
      <c r="N336" s="27">
        <f t="shared" si="62"/>
        <v>0</v>
      </c>
      <c r="O336" s="27">
        <f t="shared" si="63"/>
        <v>0</v>
      </c>
    </row>
    <row r="337" spans="1:15" ht="13.2" x14ac:dyDescent="0.25">
      <c r="A337" s="13" t="s">
        <v>360</v>
      </c>
      <c r="B337" s="17">
        <f t="shared" si="65"/>
        <v>56034</v>
      </c>
      <c r="C337" s="5">
        <f>125</f>
        <v>125</v>
      </c>
      <c r="D337" s="6">
        <f t="shared" si="66"/>
        <v>153705.90000000002</v>
      </c>
      <c r="E337" s="6">
        <f t="shared" si="67"/>
        <v>6.388856944444445</v>
      </c>
      <c r="F337" s="6">
        <f>SUM($D$8:D337)</f>
        <v>34624350.259999998</v>
      </c>
      <c r="G337" s="6">
        <f t="shared" si="68"/>
        <v>150000</v>
      </c>
      <c r="H337" s="23">
        <f t="shared" si="69"/>
        <v>0.11235300000000004</v>
      </c>
      <c r="I337" s="31">
        <f t="shared" si="70"/>
        <v>1.0007789808000001</v>
      </c>
      <c r="J337" s="16">
        <f t="shared" si="71"/>
        <v>447.09115661357481</v>
      </c>
      <c r="K337" s="24" t="s">
        <v>360</v>
      </c>
      <c r="L337" s="25">
        <f t="shared" si="61"/>
        <v>56888</v>
      </c>
      <c r="M337" s="26">
        <f t="shared" si="64"/>
        <v>0</v>
      </c>
      <c r="N337" s="27">
        <f t="shared" si="62"/>
        <v>0</v>
      </c>
      <c r="O337" s="27">
        <f t="shared" si="63"/>
        <v>0</v>
      </c>
    </row>
    <row r="338" spans="1:15" ht="13.2" x14ac:dyDescent="0.25">
      <c r="A338" s="13" t="s">
        <v>361</v>
      </c>
      <c r="B338" s="17">
        <f t="shared" si="65"/>
        <v>56065</v>
      </c>
      <c r="C338" s="5">
        <f>125</f>
        <v>125</v>
      </c>
      <c r="D338" s="6">
        <f t="shared" si="66"/>
        <v>153830.90000000002</v>
      </c>
      <c r="E338" s="6">
        <f t="shared" si="67"/>
        <v>7.6697394444444456</v>
      </c>
      <c r="F338" s="6">
        <f>SUM($D$8:D338)</f>
        <v>34778181.159999996</v>
      </c>
      <c r="G338" s="6">
        <f t="shared" si="68"/>
        <v>150000</v>
      </c>
      <c r="H338" s="23">
        <f t="shared" si="69"/>
        <v>0.11276966666666677</v>
      </c>
      <c r="I338" s="31">
        <f t="shared" si="70"/>
        <v>1.0007818696888888</v>
      </c>
      <c r="J338" s="16">
        <f t="shared" si="71"/>
        <v>448.30097022310764</v>
      </c>
      <c r="K338" s="24" t="s">
        <v>361</v>
      </c>
      <c r="L338" s="25">
        <f t="shared" si="61"/>
        <v>56919</v>
      </c>
      <c r="M338" s="26">
        <f t="shared" si="64"/>
        <v>0</v>
      </c>
      <c r="N338" s="27">
        <f t="shared" si="62"/>
        <v>0</v>
      </c>
      <c r="O338" s="27">
        <f t="shared" si="63"/>
        <v>0</v>
      </c>
    </row>
    <row r="339" spans="1:15" ht="13.2" x14ac:dyDescent="0.25">
      <c r="A339" s="13" t="s">
        <v>362</v>
      </c>
      <c r="B339" s="17">
        <f t="shared" si="65"/>
        <v>56095</v>
      </c>
      <c r="C339" s="5">
        <f>125</f>
        <v>125</v>
      </c>
      <c r="D339" s="6">
        <f t="shared" si="66"/>
        <v>153955.90000000002</v>
      </c>
      <c r="E339" s="6">
        <f t="shared" si="67"/>
        <v>8.9516636111111119</v>
      </c>
      <c r="F339" s="6">
        <f>SUM($D$8:D339)</f>
        <v>34932137.059999995</v>
      </c>
      <c r="G339" s="6">
        <f t="shared" si="68"/>
        <v>150000</v>
      </c>
      <c r="H339" s="23">
        <f t="shared" si="69"/>
        <v>0.11318633333333339</v>
      </c>
      <c r="I339" s="31">
        <f t="shared" si="70"/>
        <v>1.0007847585777778</v>
      </c>
      <c r="J339" s="16">
        <f t="shared" si="71"/>
        <v>449.50772507771705</v>
      </c>
      <c r="K339" s="24" t="s">
        <v>362</v>
      </c>
      <c r="L339" s="25">
        <f t="shared" si="61"/>
        <v>56949</v>
      </c>
      <c r="M339" s="26">
        <f t="shared" si="64"/>
        <v>0</v>
      </c>
      <c r="N339" s="27">
        <f t="shared" si="62"/>
        <v>0</v>
      </c>
      <c r="O339" s="27">
        <f t="shared" si="63"/>
        <v>0</v>
      </c>
    </row>
    <row r="340" spans="1:15" ht="13.2" x14ac:dyDescent="0.25">
      <c r="A340" s="13" t="s">
        <v>363</v>
      </c>
      <c r="B340" s="17">
        <f t="shared" si="65"/>
        <v>56126</v>
      </c>
      <c r="C340" s="5">
        <f>125</f>
        <v>125</v>
      </c>
      <c r="D340" s="6">
        <f t="shared" si="66"/>
        <v>154080.90000000002</v>
      </c>
      <c r="E340" s="6">
        <f t="shared" si="67"/>
        <v>10.234629444444446</v>
      </c>
      <c r="F340" s="6">
        <f>SUM($D$8:D340)</f>
        <v>35086217.959999993</v>
      </c>
      <c r="G340" s="6">
        <f t="shared" si="68"/>
        <v>150000</v>
      </c>
      <c r="H340" s="23">
        <f t="shared" si="69"/>
        <v>0.11360300000000001</v>
      </c>
      <c r="I340" s="31">
        <f t="shared" si="70"/>
        <v>1.0007876474666666</v>
      </c>
      <c r="J340" s="16">
        <f t="shared" si="71"/>
        <v>450.71143161414875</v>
      </c>
      <c r="K340" s="24" t="s">
        <v>363</v>
      </c>
      <c r="L340" s="25">
        <f t="shared" si="61"/>
        <v>56980</v>
      </c>
      <c r="M340" s="26">
        <f t="shared" si="64"/>
        <v>0</v>
      </c>
      <c r="N340" s="27">
        <f t="shared" si="62"/>
        <v>0</v>
      </c>
      <c r="O340" s="27">
        <f t="shared" si="63"/>
        <v>0</v>
      </c>
    </row>
    <row r="341" spans="1:15" ht="13.2" x14ac:dyDescent="0.25">
      <c r="A341" s="13" t="s">
        <v>364</v>
      </c>
      <c r="B341" s="17">
        <f t="shared" si="65"/>
        <v>56157</v>
      </c>
      <c r="C341" s="5">
        <f>125</f>
        <v>125</v>
      </c>
      <c r="D341" s="6">
        <f t="shared" si="66"/>
        <v>154205.90000000002</v>
      </c>
      <c r="E341" s="6">
        <f t="shared" si="67"/>
        <v>11.518636944444445</v>
      </c>
      <c r="F341" s="6">
        <f>SUM($D$8:D341)</f>
        <v>35240423.859999992</v>
      </c>
      <c r="G341" s="6">
        <f t="shared" si="68"/>
        <v>150000</v>
      </c>
      <c r="H341" s="23">
        <f t="shared" si="69"/>
        <v>0.11401966666666674</v>
      </c>
      <c r="I341" s="31">
        <f t="shared" si="70"/>
        <v>1.0007905363555556</v>
      </c>
      <c r="J341" s="16">
        <f t="shared" si="71"/>
        <v>451.91210022424531</v>
      </c>
      <c r="K341" s="24" t="s">
        <v>364</v>
      </c>
      <c r="L341" s="25">
        <f t="shared" si="61"/>
        <v>57011</v>
      </c>
      <c r="M341" s="26">
        <f t="shared" si="64"/>
        <v>0</v>
      </c>
      <c r="N341" s="27">
        <f t="shared" si="62"/>
        <v>0</v>
      </c>
      <c r="O341" s="27">
        <f t="shared" si="63"/>
        <v>0</v>
      </c>
    </row>
    <row r="342" spans="1:15" ht="13.2" x14ac:dyDescent="0.25">
      <c r="A342" s="13" t="s">
        <v>365</v>
      </c>
      <c r="B342" s="17">
        <f t="shared" si="65"/>
        <v>56187</v>
      </c>
      <c r="C342" s="5">
        <f>125</f>
        <v>125</v>
      </c>
      <c r="D342" s="6">
        <f t="shared" si="66"/>
        <v>154330.90000000002</v>
      </c>
      <c r="E342" s="6">
        <f t="shared" si="67"/>
        <v>12.803686111111112</v>
      </c>
      <c r="F342" s="6">
        <f>SUM($D$8:D342)</f>
        <v>35394754.75999999</v>
      </c>
      <c r="G342" s="6">
        <f t="shared" si="68"/>
        <v>150000</v>
      </c>
      <c r="H342" s="23">
        <f t="shared" si="69"/>
        <v>0.11443633333333336</v>
      </c>
      <c r="I342" s="31">
        <f t="shared" si="70"/>
        <v>1.0007934252444444</v>
      </c>
      <c r="J342" s="16">
        <f t="shared" si="71"/>
        <v>453.10974125518021</v>
      </c>
      <c r="K342" s="24" t="s">
        <v>365</v>
      </c>
      <c r="L342" s="25">
        <f t="shared" si="61"/>
        <v>57040</v>
      </c>
      <c r="M342" s="26">
        <f t="shared" si="64"/>
        <v>0</v>
      </c>
      <c r="N342" s="27">
        <f t="shared" si="62"/>
        <v>0</v>
      </c>
      <c r="O342" s="27">
        <f t="shared" si="63"/>
        <v>0</v>
      </c>
    </row>
    <row r="343" spans="1:15" ht="13.2" x14ac:dyDescent="0.25">
      <c r="A343" s="13" t="s">
        <v>366</v>
      </c>
      <c r="B343" s="17">
        <f t="shared" si="65"/>
        <v>56218</v>
      </c>
      <c r="C343" s="5">
        <f>125</f>
        <v>125</v>
      </c>
      <c r="D343" s="6">
        <f t="shared" si="66"/>
        <v>154455.90000000002</v>
      </c>
      <c r="E343" s="6">
        <f t="shared" si="67"/>
        <v>14.089776944444445</v>
      </c>
      <c r="F343" s="6">
        <f>SUM($D$8:D343)</f>
        <v>35549210.659999989</v>
      </c>
      <c r="G343" s="6">
        <f t="shared" si="68"/>
        <v>150000</v>
      </c>
      <c r="H343" s="23">
        <f t="shared" si="69"/>
        <v>0.11485300000000009</v>
      </c>
      <c r="I343" s="31">
        <f t="shared" si="70"/>
        <v>1.0007963141333334</v>
      </c>
      <c r="J343" s="16">
        <f t="shared" si="71"/>
        <v>454.30436500968972</v>
      </c>
      <c r="K343" s="24" t="s">
        <v>366</v>
      </c>
      <c r="L343" s="25">
        <f t="shared" si="61"/>
        <v>57071</v>
      </c>
      <c r="M343" s="26">
        <f t="shared" si="64"/>
        <v>0</v>
      </c>
      <c r="N343" s="27">
        <f t="shared" si="62"/>
        <v>0</v>
      </c>
      <c r="O343" s="27">
        <f t="shared" si="63"/>
        <v>0</v>
      </c>
    </row>
    <row r="344" spans="1:15" ht="13.2" x14ac:dyDescent="0.25">
      <c r="A344" s="13" t="s">
        <v>367</v>
      </c>
      <c r="B344" s="17">
        <f t="shared" si="65"/>
        <v>56248</v>
      </c>
      <c r="C344" s="5">
        <f>125</f>
        <v>125</v>
      </c>
      <c r="D344" s="6">
        <f t="shared" si="66"/>
        <v>154580.90000000002</v>
      </c>
      <c r="E344" s="6">
        <f t="shared" si="67"/>
        <v>15.376909444444445</v>
      </c>
      <c r="F344" s="6">
        <f>SUM($D$8:D344)</f>
        <v>35703791.559999987</v>
      </c>
      <c r="G344" s="6">
        <f t="shared" si="68"/>
        <v>150000</v>
      </c>
      <c r="H344" s="23">
        <f t="shared" si="69"/>
        <v>0.11526966666666671</v>
      </c>
      <c r="I344" s="31">
        <f t="shared" si="70"/>
        <v>1.0007992030222221</v>
      </c>
      <c r="J344" s="16">
        <f t="shared" si="71"/>
        <v>455.49598174630336</v>
      </c>
      <c r="K344" s="24" t="s">
        <v>367</v>
      </c>
      <c r="L344" s="25">
        <f t="shared" si="61"/>
        <v>57101</v>
      </c>
      <c r="M344" s="26">
        <f t="shared" si="64"/>
        <v>0</v>
      </c>
      <c r="N344" s="27">
        <f t="shared" si="62"/>
        <v>0</v>
      </c>
      <c r="O344" s="27">
        <f t="shared" si="63"/>
        <v>0</v>
      </c>
    </row>
    <row r="345" spans="1:15" ht="13.2" x14ac:dyDescent="0.25">
      <c r="A345" s="13" t="s">
        <v>368</v>
      </c>
      <c r="B345" s="17">
        <f t="shared" si="65"/>
        <v>56279</v>
      </c>
      <c r="C345" s="5">
        <f>125</f>
        <v>125</v>
      </c>
      <c r="D345" s="6">
        <f t="shared" si="66"/>
        <v>154721.28000000003</v>
      </c>
      <c r="E345" s="6">
        <f t="shared" si="67"/>
        <v>1.2883023333333337</v>
      </c>
      <c r="F345" s="6">
        <f>SUM($D$8:D345)</f>
        <v>35858512.839999989</v>
      </c>
      <c r="G345" s="6">
        <f t="shared" si="68"/>
        <v>150000</v>
      </c>
      <c r="H345" s="23">
        <f t="shared" si="69"/>
        <v>0.11573760000000011</v>
      </c>
      <c r="I345" s="31">
        <f t="shared" si="70"/>
        <v>1.0008024473599999</v>
      </c>
      <c r="J345" s="16">
        <f t="shared" si="71"/>
        <v>456.68488171623085</v>
      </c>
      <c r="K345" s="24" t="s">
        <v>368</v>
      </c>
      <c r="L345" s="25">
        <f t="shared" si="61"/>
        <v>57132</v>
      </c>
      <c r="M345" s="26">
        <f t="shared" si="64"/>
        <v>0</v>
      </c>
      <c r="N345" s="27">
        <f t="shared" si="62"/>
        <v>0</v>
      </c>
      <c r="O345" s="27">
        <f t="shared" si="63"/>
        <v>0</v>
      </c>
    </row>
    <row r="346" spans="1:15" ht="13.2" x14ac:dyDescent="0.25">
      <c r="A346" s="13" t="s">
        <v>369</v>
      </c>
      <c r="B346" s="17">
        <f t="shared" si="65"/>
        <v>56308</v>
      </c>
      <c r="C346" s="5">
        <f>125</f>
        <v>125</v>
      </c>
      <c r="D346" s="6">
        <f t="shared" si="66"/>
        <v>154846.28000000003</v>
      </c>
      <c r="E346" s="6">
        <f t="shared" si="67"/>
        <v>2.5777157777777782</v>
      </c>
      <c r="F346" s="6">
        <f>SUM($D$8:D346)</f>
        <v>36013359.11999999</v>
      </c>
      <c r="G346" s="6">
        <f t="shared" si="68"/>
        <v>150000</v>
      </c>
      <c r="H346" s="23">
        <f t="shared" si="69"/>
        <v>0.11615426666666673</v>
      </c>
      <c r="I346" s="31">
        <f t="shared" si="70"/>
        <v>1.0008053362488889</v>
      </c>
      <c r="J346" s="16">
        <f t="shared" si="71"/>
        <v>457.87063249329509</v>
      </c>
      <c r="K346" s="24" t="s">
        <v>369</v>
      </c>
      <c r="L346" s="25">
        <f t="shared" si="61"/>
        <v>57162</v>
      </c>
      <c r="M346" s="26">
        <f t="shared" si="64"/>
        <v>0</v>
      </c>
      <c r="N346" s="27">
        <f t="shared" si="62"/>
        <v>0</v>
      </c>
      <c r="O346" s="27">
        <f t="shared" si="63"/>
        <v>0</v>
      </c>
    </row>
    <row r="347" spans="1:15" ht="13.2" x14ac:dyDescent="0.25">
      <c r="A347" s="13" t="s">
        <v>370</v>
      </c>
      <c r="B347" s="17">
        <f t="shared" si="65"/>
        <v>56338</v>
      </c>
      <c r="C347" s="5">
        <f>125</f>
        <v>125</v>
      </c>
      <c r="D347" s="6">
        <f t="shared" si="66"/>
        <v>154971.28000000003</v>
      </c>
      <c r="E347" s="6">
        <f t="shared" si="67"/>
        <v>3.868101444444445</v>
      </c>
      <c r="F347" s="6">
        <f>SUM($D$8:D347)</f>
        <v>36168330.399999991</v>
      </c>
      <c r="G347" s="6">
        <f t="shared" si="68"/>
        <v>150000</v>
      </c>
      <c r="H347" s="23">
        <f t="shared" si="69"/>
        <v>0.11657093333333346</v>
      </c>
      <c r="I347" s="31">
        <f t="shared" si="70"/>
        <v>1.0008082251377777</v>
      </c>
      <c r="J347" s="16">
        <f t="shared" si="71"/>
        <v>459.05340598593551</v>
      </c>
      <c r="K347" s="24" t="s">
        <v>370</v>
      </c>
      <c r="L347" s="25">
        <f t="shared" si="61"/>
        <v>57193</v>
      </c>
      <c r="M347" s="26">
        <f t="shared" si="64"/>
        <v>0</v>
      </c>
      <c r="N347" s="27">
        <f t="shared" si="62"/>
        <v>0</v>
      </c>
      <c r="O347" s="27">
        <f t="shared" si="63"/>
        <v>0</v>
      </c>
    </row>
    <row r="348" spans="1:15" ht="13.2" x14ac:dyDescent="0.25">
      <c r="A348" s="13" t="s">
        <v>371</v>
      </c>
      <c r="B348" s="17">
        <f t="shared" si="65"/>
        <v>56369</v>
      </c>
      <c r="C348" s="5">
        <f>125</f>
        <v>125</v>
      </c>
      <c r="D348" s="6">
        <f t="shared" si="66"/>
        <v>155096.28000000003</v>
      </c>
      <c r="E348" s="6">
        <f t="shared" si="67"/>
        <v>5.159528777777779</v>
      </c>
      <c r="F348" s="6">
        <f>SUM($D$8:D348)</f>
        <v>36323426.679999992</v>
      </c>
      <c r="G348" s="6">
        <f t="shared" si="68"/>
        <v>150000</v>
      </c>
      <c r="H348" s="23">
        <f t="shared" si="69"/>
        <v>0.11698760000000008</v>
      </c>
      <c r="I348" s="31">
        <f t="shared" si="70"/>
        <v>1.0008111140266667</v>
      </c>
      <c r="J348" s="16">
        <f t="shared" si="71"/>
        <v>460.23321228301415</v>
      </c>
      <c r="K348" s="24" t="s">
        <v>371</v>
      </c>
      <c r="L348" s="25">
        <f t="shared" si="61"/>
        <v>57224</v>
      </c>
      <c r="M348" s="26">
        <f t="shared" si="64"/>
        <v>0</v>
      </c>
      <c r="N348" s="27">
        <f t="shared" si="62"/>
        <v>0</v>
      </c>
      <c r="O348" s="27">
        <f t="shared" si="63"/>
        <v>0</v>
      </c>
    </row>
    <row r="349" spans="1:15" ht="13.2" x14ac:dyDescent="0.25">
      <c r="A349" s="13" t="s">
        <v>372</v>
      </c>
      <c r="B349" s="17">
        <f t="shared" si="65"/>
        <v>56399</v>
      </c>
      <c r="C349" s="5">
        <f>125</f>
        <v>125</v>
      </c>
      <c r="D349" s="6">
        <f t="shared" si="66"/>
        <v>155221.28000000003</v>
      </c>
      <c r="E349" s="6">
        <f t="shared" si="67"/>
        <v>6.4519977777777795</v>
      </c>
      <c r="F349" s="6">
        <f>SUM($D$8:D349)</f>
        <v>36478647.959999993</v>
      </c>
      <c r="G349" s="6">
        <f t="shared" si="68"/>
        <v>150000</v>
      </c>
      <c r="H349" s="23">
        <f t="shared" si="69"/>
        <v>0.1174042666666667</v>
      </c>
      <c r="I349" s="31">
        <f t="shared" si="70"/>
        <v>1.0008140029155554</v>
      </c>
      <c r="J349" s="16">
        <f t="shared" si="71"/>
        <v>461.41006143028665</v>
      </c>
      <c r="K349" s="24" t="s">
        <v>372</v>
      </c>
      <c r="L349" s="25">
        <f t="shared" si="61"/>
        <v>57254</v>
      </c>
      <c r="M349" s="26">
        <f t="shared" si="64"/>
        <v>0</v>
      </c>
      <c r="N349" s="27">
        <f t="shared" si="62"/>
        <v>0</v>
      </c>
      <c r="O349" s="27">
        <f t="shared" si="63"/>
        <v>0</v>
      </c>
    </row>
    <row r="350" spans="1:15" ht="13.2" x14ac:dyDescent="0.25">
      <c r="A350" s="13" t="s">
        <v>373</v>
      </c>
      <c r="B350" s="17">
        <f t="shared" si="65"/>
        <v>56430</v>
      </c>
      <c r="C350" s="5">
        <f>125</f>
        <v>125</v>
      </c>
      <c r="D350" s="6">
        <f t="shared" si="66"/>
        <v>155346.28000000003</v>
      </c>
      <c r="E350" s="6">
        <f t="shared" si="67"/>
        <v>7.7455084444444466</v>
      </c>
      <c r="F350" s="6">
        <f>SUM($D$8:D350)</f>
        <v>36633994.239999995</v>
      </c>
      <c r="G350" s="6">
        <f t="shared" si="68"/>
        <v>150000</v>
      </c>
      <c r="H350" s="23">
        <f t="shared" si="69"/>
        <v>0.11782093333333343</v>
      </c>
      <c r="I350" s="31">
        <f t="shared" si="70"/>
        <v>1.0008168918044444</v>
      </c>
      <c r="J350" s="16">
        <f t="shared" si="71"/>
        <v>462.58396343062662</v>
      </c>
      <c r="K350" s="24" t="s">
        <v>373</v>
      </c>
      <c r="L350" s="25">
        <f t="shared" si="61"/>
        <v>57285</v>
      </c>
      <c r="M350" s="26">
        <f t="shared" si="64"/>
        <v>0</v>
      </c>
      <c r="N350" s="27">
        <f t="shared" si="62"/>
        <v>0</v>
      </c>
      <c r="O350" s="27">
        <f t="shared" si="63"/>
        <v>0</v>
      </c>
    </row>
    <row r="351" spans="1:15" ht="13.2" x14ac:dyDescent="0.25">
      <c r="A351" s="13" t="s">
        <v>374</v>
      </c>
      <c r="B351" s="17">
        <f t="shared" si="65"/>
        <v>56460</v>
      </c>
      <c r="C351" s="5">
        <f>125</f>
        <v>125</v>
      </c>
      <c r="D351" s="6">
        <f t="shared" si="66"/>
        <v>155471.28000000003</v>
      </c>
      <c r="E351" s="6">
        <f t="shared" si="67"/>
        <v>9.0400607777777804</v>
      </c>
      <c r="F351" s="6">
        <f>SUM($D$8:D351)</f>
        <v>36789465.519999996</v>
      </c>
      <c r="G351" s="6">
        <f t="shared" si="68"/>
        <v>150000</v>
      </c>
      <c r="H351" s="23">
        <f t="shared" si="69"/>
        <v>0.11823760000000005</v>
      </c>
      <c r="I351" s="31">
        <f t="shared" si="70"/>
        <v>1.0008197806933334</v>
      </c>
      <c r="J351" s="16">
        <f t="shared" si="71"/>
        <v>463.75492824424617</v>
      </c>
      <c r="K351" s="24" t="s">
        <v>374</v>
      </c>
      <c r="L351" s="25">
        <f t="shared" si="61"/>
        <v>57315</v>
      </c>
      <c r="M351" s="26">
        <f t="shared" si="64"/>
        <v>0</v>
      </c>
      <c r="N351" s="27">
        <f t="shared" si="62"/>
        <v>0</v>
      </c>
      <c r="O351" s="27">
        <f t="shared" si="63"/>
        <v>0</v>
      </c>
    </row>
    <row r="352" spans="1:15" ht="13.2" x14ac:dyDescent="0.25">
      <c r="A352" s="13" t="s">
        <v>375</v>
      </c>
      <c r="B352" s="17">
        <f t="shared" si="65"/>
        <v>56491</v>
      </c>
      <c r="C352" s="5">
        <f>125</f>
        <v>125</v>
      </c>
      <c r="D352" s="6">
        <f t="shared" si="66"/>
        <v>155596.28000000003</v>
      </c>
      <c r="E352" s="6">
        <f t="shared" si="67"/>
        <v>10.33565477777778</v>
      </c>
      <c r="F352" s="6">
        <f>SUM($D$8:D352)</f>
        <v>36945061.799999997</v>
      </c>
      <c r="G352" s="6">
        <f t="shared" si="68"/>
        <v>150000</v>
      </c>
      <c r="H352" s="23">
        <f t="shared" si="69"/>
        <v>0.11865426666666679</v>
      </c>
      <c r="I352" s="31">
        <f t="shared" si="70"/>
        <v>1.0008226695822222</v>
      </c>
      <c r="J352" s="16">
        <f t="shared" si="71"/>
        <v>464.92296578891614</v>
      </c>
      <c r="K352" s="24" t="s">
        <v>375</v>
      </c>
      <c r="L352" s="25">
        <f t="shared" si="61"/>
        <v>57346</v>
      </c>
      <c r="M352" s="26">
        <f t="shared" si="64"/>
        <v>0</v>
      </c>
      <c r="N352" s="27">
        <f t="shared" si="62"/>
        <v>0</v>
      </c>
      <c r="O352" s="27">
        <f t="shared" si="63"/>
        <v>0</v>
      </c>
    </row>
    <row r="353" spans="1:15" ht="13.2" x14ac:dyDescent="0.25">
      <c r="A353" s="13" t="s">
        <v>376</v>
      </c>
      <c r="B353" s="17">
        <f t="shared" si="65"/>
        <v>56522</v>
      </c>
      <c r="C353" s="5">
        <f>125</f>
        <v>125</v>
      </c>
      <c r="D353" s="6">
        <f t="shared" si="66"/>
        <v>155721.28000000003</v>
      </c>
      <c r="E353" s="6">
        <f t="shared" si="67"/>
        <v>11.632290444444447</v>
      </c>
      <c r="F353" s="6">
        <f>SUM($D$8:D353)</f>
        <v>37100783.079999998</v>
      </c>
      <c r="G353" s="6">
        <f t="shared" si="68"/>
        <v>150000</v>
      </c>
      <c r="H353" s="23">
        <f t="shared" si="69"/>
        <v>0.11907093333333341</v>
      </c>
      <c r="I353" s="31">
        <f t="shared" si="70"/>
        <v>1.0008255584711112</v>
      </c>
      <c r="J353" s="16">
        <f t="shared" si="71"/>
        <v>466.08808594018541</v>
      </c>
      <c r="K353" s="24" t="s">
        <v>376</v>
      </c>
      <c r="L353" s="25">
        <f t="shared" si="61"/>
        <v>57377</v>
      </c>
      <c r="M353" s="26">
        <f t="shared" si="64"/>
        <v>0</v>
      </c>
      <c r="N353" s="27">
        <f t="shared" si="62"/>
        <v>0</v>
      </c>
      <c r="O353" s="27">
        <f t="shared" si="63"/>
        <v>0</v>
      </c>
    </row>
    <row r="354" spans="1:15" ht="13.2" x14ac:dyDescent="0.25">
      <c r="A354" s="13" t="s">
        <v>377</v>
      </c>
      <c r="B354" s="17">
        <f t="shared" si="65"/>
        <v>56552</v>
      </c>
      <c r="C354" s="5">
        <f>125</f>
        <v>125</v>
      </c>
      <c r="D354" s="6">
        <f t="shared" si="66"/>
        <v>155846.28000000003</v>
      </c>
      <c r="E354" s="6">
        <f t="shared" si="67"/>
        <v>12.92996777777778</v>
      </c>
      <c r="F354" s="6">
        <f>SUM($D$8:D354)</f>
        <v>37256629.359999999</v>
      </c>
      <c r="G354" s="6">
        <f t="shared" si="68"/>
        <v>150000</v>
      </c>
      <c r="H354" s="23">
        <f t="shared" si="69"/>
        <v>0.11948760000000003</v>
      </c>
      <c r="I354" s="31">
        <f t="shared" si="70"/>
        <v>1.00082844736</v>
      </c>
      <c r="J354" s="16">
        <f t="shared" si="71"/>
        <v>467.2502985315972</v>
      </c>
      <c r="K354" s="24" t="s">
        <v>377</v>
      </c>
      <c r="L354" s="25">
        <f t="shared" si="61"/>
        <v>57405</v>
      </c>
      <c r="M354" s="26">
        <f t="shared" si="64"/>
        <v>0</v>
      </c>
      <c r="N354" s="27">
        <f t="shared" si="62"/>
        <v>0</v>
      </c>
      <c r="O354" s="27">
        <f t="shared" si="63"/>
        <v>0</v>
      </c>
    </row>
    <row r="355" spans="1:15" ht="13.2" x14ac:dyDescent="0.25">
      <c r="A355" s="13" t="s">
        <v>378</v>
      </c>
      <c r="B355" s="17">
        <f t="shared" si="65"/>
        <v>56583</v>
      </c>
      <c r="C355" s="5">
        <f>125</f>
        <v>125</v>
      </c>
      <c r="D355" s="6">
        <f t="shared" si="66"/>
        <v>155971.28000000003</v>
      </c>
      <c r="E355" s="6">
        <f t="shared" si="67"/>
        <v>14.22868677777778</v>
      </c>
      <c r="F355" s="6">
        <f>SUM($D$8:D355)</f>
        <v>37412600.640000001</v>
      </c>
      <c r="G355" s="6">
        <f t="shared" si="68"/>
        <v>150000</v>
      </c>
      <c r="H355" s="23">
        <f t="shared" si="69"/>
        <v>0.11990426666666676</v>
      </c>
      <c r="I355" s="31">
        <f t="shared" si="70"/>
        <v>1.000831336248889</v>
      </c>
      <c r="J355" s="16">
        <f t="shared" si="71"/>
        <v>468.40961335490681</v>
      </c>
      <c r="K355" s="24" t="s">
        <v>378</v>
      </c>
      <c r="L355" s="25">
        <f t="shared" si="61"/>
        <v>57436</v>
      </c>
      <c r="M355" s="26">
        <f t="shared" si="64"/>
        <v>0</v>
      </c>
      <c r="N355" s="27">
        <f t="shared" si="62"/>
        <v>0</v>
      </c>
      <c r="O355" s="27">
        <f t="shared" si="63"/>
        <v>0</v>
      </c>
    </row>
    <row r="356" spans="1:15" ht="13.2" x14ac:dyDescent="0.25">
      <c r="A356" s="13" t="s">
        <v>379</v>
      </c>
      <c r="B356" s="17">
        <f t="shared" si="65"/>
        <v>56613</v>
      </c>
      <c r="C356" s="5">
        <f>125</f>
        <v>125</v>
      </c>
      <c r="D356" s="6">
        <f t="shared" si="66"/>
        <v>156096.28000000003</v>
      </c>
      <c r="E356" s="6">
        <f t="shared" si="67"/>
        <v>15.528447444444447</v>
      </c>
      <c r="F356" s="6">
        <f>SUM($D$8:D356)</f>
        <v>37568696.920000002</v>
      </c>
      <c r="G356" s="6">
        <f t="shared" si="68"/>
        <v>150000</v>
      </c>
      <c r="H356" s="23">
        <f t="shared" si="69"/>
        <v>0.12032093333333338</v>
      </c>
      <c r="I356" s="31">
        <f t="shared" si="70"/>
        <v>1.0008342251377778</v>
      </c>
      <c r="J356" s="16">
        <f t="shared" si="71"/>
        <v>469.56604016029485</v>
      </c>
      <c r="K356" s="24" t="s">
        <v>379</v>
      </c>
      <c r="L356" s="25">
        <f t="shared" si="61"/>
        <v>57466</v>
      </c>
      <c r="M356" s="26">
        <f t="shared" si="64"/>
        <v>0</v>
      </c>
      <c r="N356" s="27">
        <f t="shared" si="62"/>
        <v>0</v>
      </c>
      <c r="O356" s="27">
        <f t="shared" si="63"/>
        <v>0</v>
      </c>
    </row>
    <row r="357" spans="1:15" ht="13.2" x14ac:dyDescent="0.25">
      <c r="A357" s="13" t="s">
        <v>380</v>
      </c>
      <c r="B357" s="17">
        <f t="shared" si="65"/>
        <v>56644</v>
      </c>
      <c r="C357" s="5">
        <f>125</f>
        <v>125</v>
      </c>
      <c r="D357" s="6">
        <f t="shared" si="66"/>
        <v>156236.81000000003</v>
      </c>
      <c r="E357" s="6">
        <f t="shared" si="67"/>
        <v>1.3009317500000002</v>
      </c>
      <c r="F357" s="6">
        <f>SUM($D$8:D357)</f>
        <v>37724933.730000004</v>
      </c>
      <c r="G357" s="6">
        <f t="shared" si="68"/>
        <v>150000</v>
      </c>
      <c r="H357" s="23">
        <f t="shared" si="69"/>
        <v>0.12078936666666673</v>
      </c>
      <c r="I357" s="31">
        <f t="shared" si="70"/>
        <v>1.0008374729422223</v>
      </c>
      <c r="J357" s="16">
        <f t="shared" si="71"/>
        <v>470.71987181488078</v>
      </c>
      <c r="K357" s="24" t="s">
        <v>380</v>
      </c>
      <c r="L357" s="25">
        <f t="shared" si="61"/>
        <v>57497</v>
      </c>
      <c r="M357" s="26">
        <f t="shared" si="64"/>
        <v>0</v>
      </c>
      <c r="N357" s="27">
        <f t="shared" si="62"/>
        <v>0</v>
      </c>
      <c r="O357" s="27">
        <f t="shared" si="63"/>
        <v>0</v>
      </c>
    </row>
    <row r="358" spans="1:15" ht="13.2" x14ac:dyDescent="0.25">
      <c r="A358" s="13" t="s">
        <v>381</v>
      </c>
      <c r="B358" s="17">
        <f t="shared" si="65"/>
        <v>56673</v>
      </c>
      <c r="C358" s="5">
        <f>125</f>
        <v>125</v>
      </c>
      <c r="D358" s="6">
        <f t="shared" si="66"/>
        <v>156361.81000000003</v>
      </c>
      <c r="E358" s="6">
        <f t="shared" si="67"/>
        <v>2.6029746111111112</v>
      </c>
      <c r="F358" s="6">
        <f>SUM($D$8:D358)</f>
        <v>37881295.540000007</v>
      </c>
      <c r="G358" s="6">
        <f t="shared" si="68"/>
        <v>150000</v>
      </c>
      <c r="H358" s="23">
        <f t="shared" si="69"/>
        <v>0.12120603333333335</v>
      </c>
      <c r="I358" s="31">
        <f t="shared" si="70"/>
        <v>1.000840361831111</v>
      </c>
      <c r="J358" s="16">
        <f t="shared" si="71"/>
        <v>471.87066568075295</v>
      </c>
      <c r="K358" s="24" t="s">
        <v>381</v>
      </c>
      <c r="L358" s="25">
        <f t="shared" si="61"/>
        <v>57527</v>
      </c>
      <c r="M358" s="26">
        <f t="shared" si="64"/>
        <v>0</v>
      </c>
      <c r="N358" s="27">
        <f t="shared" si="62"/>
        <v>0</v>
      </c>
      <c r="O358" s="27">
        <f t="shared" si="63"/>
        <v>0</v>
      </c>
    </row>
    <row r="359" spans="1:15" ht="13.2" x14ac:dyDescent="0.25">
      <c r="A359" s="13" t="s">
        <v>382</v>
      </c>
      <c r="B359" s="17">
        <f t="shared" si="65"/>
        <v>56703</v>
      </c>
      <c r="C359" s="5">
        <f>125</f>
        <v>125</v>
      </c>
      <c r="D359" s="6">
        <f t="shared" si="66"/>
        <v>156486.81000000003</v>
      </c>
      <c r="E359" s="6">
        <f t="shared" si="67"/>
        <v>3.905989694444445</v>
      </c>
      <c r="F359" s="6">
        <f>SUM($D$8:D359)</f>
        <v>38037782.350000009</v>
      </c>
      <c r="G359" s="6">
        <f t="shared" si="68"/>
        <v>150000</v>
      </c>
      <c r="H359" s="23">
        <f t="shared" si="69"/>
        <v>0.12162270000000008</v>
      </c>
      <c r="I359" s="31">
        <f t="shared" si="70"/>
        <v>1.00084325072</v>
      </c>
      <c r="J359" s="16">
        <f t="shared" si="71"/>
        <v>473.01859978339189</v>
      </c>
      <c r="K359" s="24" t="s">
        <v>382</v>
      </c>
      <c r="L359" s="25">
        <f t="shared" si="61"/>
        <v>57558</v>
      </c>
      <c r="M359" s="26">
        <f t="shared" si="64"/>
        <v>0</v>
      </c>
      <c r="N359" s="27">
        <f t="shared" si="62"/>
        <v>0</v>
      </c>
      <c r="O359" s="27">
        <f t="shared" si="63"/>
        <v>0</v>
      </c>
    </row>
    <row r="360" spans="1:15" ht="13.2" x14ac:dyDescent="0.25">
      <c r="A360" s="13" t="s">
        <v>383</v>
      </c>
      <c r="B360" s="17">
        <f t="shared" si="65"/>
        <v>56734</v>
      </c>
      <c r="C360" s="5">
        <f>125</f>
        <v>125</v>
      </c>
      <c r="D360" s="6">
        <f t="shared" si="66"/>
        <v>156611.81000000003</v>
      </c>
      <c r="E360" s="6">
        <f t="shared" si="67"/>
        <v>5.210046444444445</v>
      </c>
      <c r="F360" s="6">
        <f>SUM($D$8:D360)</f>
        <v>38194394.160000011</v>
      </c>
      <c r="G360" s="6">
        <f t="shared" si="68"/>
        <v>150000</v>
      </c>
      <c r="H360" s="23">
        <f t="shared" si="69"/>
        <v>0.1220393666666667</v>
      </c>
      <c r="I360" s="31">
        <f t="shared" si="70"/>
        <v>1.0008461396088888</v>
      </c>
      <c r="J360" s="16">
        <f t="shared" si="71"/>
        <v>474.16368371344117</v>
      </c>
      <c r="K360" s="24" t="s">
        <v>383</v>
      </c>
      <c r="L360" s="25">
        <f t="shared" si="61"/>
        <v>57589</v>
      </c>
      <c r="M360" s="26">
        <f t="shared" si="64"/>
        <v>0</v>
      </c>
      <c r="N360" s="27">
        <f t="shared" si="62"/>
        <v>0</v>
      </c>
      <c r="O360" s="27">
        <f t="shared" si="63"/>
        <v>0</v>
      </c>
    </row>
    <row r="361" spans="1:15" ht="13.2" x14ac:dyDescent="0.25">
      <c r="A361" s="13" t="s">
        <v>384</v>
      </c>
      <c r="B361" s="17">
        <f t="shared" si="65"/>
        <v>56764</v>
      </c>
      <c r="C361" s="5">
        <f>125</f>
        <v>125</v>
      </c>
      <c r="D361" s="6">
        <f t="shared" si="66"/>
        <v>156736.81000000003</v>
      </c>
      <c r="E361" s="6">
        <f t="shared" si="67"/>
        <v>6.5151448611111116</v>
      </c>
      <c r="F361" s="6">
        <f>SUM($D$8:D361)</f>
        <v>38351130.970000014</v>
      </c>
      <c r="G361" s="6">
        <f t="shared" si="68"/>
        <v>150000</v>
      </c>
      <c r="H361" s="23">
        <f t="shared" si="69"/>
        <v>0.12245603333333344</v>
      </c>
      <c r="I361" s="31">
        <f t="shared" si="70"/>
        <v>1.0008490284977778</v>
      </c>
      <c r="J361" s="16">
        <f t="shared" si="71"/>
        <v>475.30592702099477</v>
      </c>
      <c r="K361" s="24" t="s">
        <v>384</v>
      </c>
      <c r="L361" s="25">
        <f t="shared" si="61"/>
        <v>57619</v>
      </c>
      <c r="M361" s="26">
        <f t="shared" si="64"/>
        <v>0</v>
      </c>
      <c r="N361" s="27">
        <f t="shared" si="62"/>
        <v>0</v>
      </c>
      <c r="O361" s="27">
        <f t="shared" si="63"/>
        <v>0</v>
      </c>
    </row>
    <row r="362" spans="1:15" ht="13.2" x14ac:dyDescent="0.25">
      <c r="A362" s="13" t="s">
        <v>385</v>
      </c>
      <c r="B362" s="17">
        <f t="shared" si="65"/>
        <v>56795</v>
      </c>
      <c r="C362" s="5">
        <f>125</f>
        <v>125</v>
      </c>
      <c r="D362" s="6">
        <f t="shared" si="66"/>
        <v>156861.81000000003</v>
      </c>
      <c r="E362" s="6">
        <f t="shared" si="67"/>
        <v>7.8212849444444448</v>
      </c>
      <c r="F362" s="6">
        <f>SUM($D$8:D362)</f>
        <v>38507992.780000016</v>
      </c>
      <c r="G362" s="6">
        <f t="shared" si="68"/>
        <v>150000</v>
      </c>
      <c r="H362" s="23">
        <f t="shared" si="69"/>
        <v>0.12287270000000006</v>
      </c>
      <c r="I362" s="31">
        <f t="shared" si="70"/>
        <v>1.0008519173866666</v>
      </c>
      <c r="J362" s="16">
        <f t="shared" si="71"/>
        <v>476.44533921580393</v>
      </c>
      <c r="K362" s="24" t="s">
        <v>385</v>
      </c>
      <c r="L362" s="25">
        <f t="shared" si="61"/>
        <v>57650</v>
      </c>
      <c r="M362" s="26">
        <f t="shared" si="64"/>
        <v>0</v>
      </c>
      <c r="N362" s="27">
        <f t="shared" si="62"/>
        <v>0</v>
      </c>
      <c r="O362" s="27">
        <f t="shared" si="63"/>
        <v>0</v>
      </c>
    </row>
    <row r="363" spans="1:15" ht="13.2" x14ac:dyDescent="0.25">
      <c r="A363" s="13" t="s">
        <v>386</v>
      </c>
      <c r="B363" s="17">
        <f t="shared" si="65"/>
        <v>56825</v>
      </c>
      <c r="C363" s="5">
        <f>125</f>
        <v>125</v>
      </c>
      <c r="D363" s="6">
        <f t="shared" si="66"/>
        <v>156986.81000000003</v>
      </c>
      <c r="E363" s="6">
        <f t="shared" si="67"/>
        <v>9.1284666944444446</v>
      </c>
      <c r="F363" s="6">
        <f>SUM($D$8:D363)</f>
        <v>38664979.590000018</v>
      </c>
      <c r="G363" s="6">
        <f t="shared" si="68"/>
        <v>150000</v>
      </c>
      <c r="H363" s="23">
        <f t="shared" si="69"/>
        <v>0.12328936666666679</v>
      </c>
      <c r="I363" s="31">
        <f t="shared" si="70"/>
        <v>1.0008548062755556</v>
      </c>
      <c r="J363" s="16">
        <f t="shared" si="71"/>
        <v>477.58192976748364</v>
      </c>
      <c r="K363" s="24" t="s">
        <v>386</v>
      </c>
      <c r="L363" s="25">
        <f t="shared" si="61"/>
        <v>57680</v>
      </c>
      <c r="M363" s="26">
        <f t="shared" si="64"/>
        <v>0</v>
      </c>
      <c r="N363" s="27">
        <f t="shared" si="62"/>
        <v>0</v>
      </c>
      <c r="O363" s="27">
        <f t="shared" si="63"/>
        <v>0</v>
      </c>
    </row>
    <row r="364" spans="1:15" ht="13.2" x14ac:dyDescent="0.25">
      <c r="A364" s="13" t="s">
        <v>387</v>
      </c>
      <c r="B364" s="17">
        <f t="shared" si="65"/>
        <v>56856</v>
      </c>
      <c r="C364" s="5">
        <f>125</f>
        <v>125</v>
      </c>
      <c r="D364" s="6">
        <f t="shared" si="66"/>
        <v>157111.81000000003</v>
      </c>
      <c r="E364" s="6">
        <f t="shared" si="67"/>
        <v>10.436690111111112</v>
      </c>
      <c r="F364" s="6">
        <f>SUM($D$8:D364)</f>
        <v>38822091.400000021</v>
      </c>
      <c r="G364" s="6">
        <f t="shared" si="68"/>
        <v>150000</v>
      </c>
      <c r="H364" s="23">
        <f t="shared" si="69"/>
        <v>0.12370603333333341</v>
      </c>
      <c r="I364" s="31">
        <f t="shared" si="70"/>
        <v>1.0008576951644443</v>
      </c>
      <c r="J364" s="16">
        <f t="shared" si="71"/>
        <v>478.71570810571723</v>
      </c>
      <c r="K364" s="24" t="s">
        <v>387</v>
      </c>
      <c r="L364" s="25">
        <f t="shared" si="61"/>
        <v>57711</v>
      </c>
      <c r="M364" s="26">
        <f t="shared" si="64"/>
        <v>0</v>
      </c>
      <c r="N364" s="27">
        <f t="shared" si="62"/>
        <v>0</v>
      </c>
      <c r="O364" s="27">
        <f t="shared" si="63"/>
        <v>0</v>
      </c>
    </row>
    <row r="365" spans="1:15" ht="13.2" x14ac:dyDescent="0.25">
      <c r="A365" s="13" t="s">
        <v>388</v>
      </c>
      <c r="B365" s="17">
        <f t="shared" si="65"/>
        <v>56887</v>
      </c>
      <c r="C365" s="5">
        <f>125</f>
        <v>125</v>
      </c>
      <c r="D365" s="6">
        <f t="shared" si="66"/>
        <v>157236.81000000003</v>
      </c>
      <c r="E365" s="6">
        <f t="shared" si="67"/>
        <v>11.745955194444445</v>
      </c>
      <c r="F365" s="6">
        <f>SUM($D$8:D365)</f>
        <v>38979328.210000023</v>
      </c>
      <c r="G365" s="6">
        <f t="shared" si="68"/>
        <v>150000</v>
      </c>
      <c r="H365" s="23">
        <f t="shared" si="69"/>
        <v>0.12412270000000003</v>
      </c>
      <c r="I365" s="31">
        <f t="shared" si="70"/>
        <v>1.0008605840533333</v>
      </c>
      <c r="J365" s="16">
        <f t="shared" si="71"/>
        <v>479.84668362046034</v>
      </c>
      <c r="K365" s="24" t="s">
        <v>388</v>
      </c>
      <c r="L365" s="25">
        <f t="shared" si="61"/>
        <v>57742</v>
      </c>
      <c r="M365" s="26">
        <f t="shared" si="64"/>
        <v>0</v>
      </c>
      <c r="N365" s="27">
        <f t="shared" si="62"/>
        <v>0</v>
      </c>
      <c r="O365" s="27">
        <f t="shared" si="63"/>
        <v>0</v>
      </c>
    </row>
    <row r="366" spans="1:15" ht="13.2" x14ac:dyDescent="0.25">
      <c r="A366" s="13" t="s">
        <v>389</v>
      </c>
      <c r="B366" s="17">
        <f t="shared" si="65"/>
        <v>56917</v>
      </c>
      <c r="C366" s="5">
        <f>125</f>
        <v>125</v>
      </c>
      <c r="D366" s="6">
        <f t="shared" si="66"/>
        <v>157361.81000000003</v>
      </c>
      <c r="E366" s="6">
        <f t="shared" si="67"/>
        <v>13.056261944444445</v>
      </c>
      <c r="F366" s="6">
        <f>SUM($D$8:D366)</f>
        <v>39136690.020000026</v>
      </c>
      <c r="G366" s="6">
        <f t="shared" si="68"/>
        <v>150000</v>
      </c>
      <c r="H366" s="23">
        <f t="shared" si="69"/>
        <v>0.12453936666666676</v>
      </c>
      <c r="I366" s="31">
        <f t="shared" si="70"/>
        <v>1.0008634729422223</v>
      </c>
      <c r="J366" s="16">
        <f t="shared" si="71"/>
        <v>480.97486566214309</v>
      </c>
      <c r="K366" s="24" t="s">
        <v>389</v>
      </c>
      <c r="L366" s="25">
        <f t="shared" si="61"/>
        <v>57770</v>
      </c>
      <c r="M366" s="26">
        <f t="shared" si="64"/>
        <v>0</v>
      </c>
      <c r="N366" s="27">
        <f t="shared" si="62"/>
        <v>0</v>
      </c>
      <c r="O366" s="27">
        <f t="shared" si="63"/>
        <v>0</v>
      </c>
    </row>
    <row r="367" spans="1:15" ht="13.2" x14ac:dyDescent="0.25">
      <c r="A367" s="13" t="s">
        <v>390</v>
      </c>
      <c r="B367" s="17">
        <f t="shared" si="65"/>
        <v>56948</v>
      </c>
      <c r="C367" s="5">
        <f>125</f>
        <v>125</v>
      </c>
      <c r="D367" s="6">
        <f t="shared" si="66"/>
        <v>157486.81000000003</v>
      </c>
      <c r="E367" s="6">
        <f t="shared" si="67"/>
        <v>14.367610361111112</v>
      </c>
      <c r="F367" s="6">
        <f>SUM($D$8:D367)</f>
        <v>39294176.830000028</v>
      </c>
      <c r="G367" s="6">
        <f t="shared" si="68"/>
        <v>150000</v>
      </c>
      <c r="H367" s="23">
        <f t="shared" si="69"/>
        <v>0.12495603333333338</v>
      </c>
      <c r="I367" s="31">
        <f t="shared" si="70"/>
        <v>1.0008663618311111</v>
      </c>
      <c r="J367" s="16">
        <f t="shared" si="71"/>
        <v>482.10026354187136</v>
      </c>
      <c r="K367" s="24" t="s">
        <v>390</v>
      </c>
      <c r="L367" s="25">
        <f t="shared" si="61"/>
        <v>57801</v>
      </c>
      <c r="M367" s="26">
        <f t="shared" si="64"/>
        <v>0</v>
      </c>
      <c r="N367" s="27">
        <f t="shared" si="62"/>
        <v>0</v>
      </c>
      <c r="O367" s="27">
        <f t="shared" si="63"/>
        <v>0</v>
      </c>
    </row>
    <row r="368" spans="1:15" ht="13.2" x14ac:dyDescent="0.25">
      <c r="A368" s="13" t="s">
        <v>391</v>
      </c>
      <c r="B368" s="17">
        <f t="shared" si="65"/>
        <v>56978</v>
      </c>
      <c r="C368" s="5">
        <f>125</f>
        <v>125</v>
      </c>
      <c r="D368" s="6">
        <f t="shared" si="66"/>
        <v>157611.81000000003</v>
      </c>
      <c r="E368" s="6">
        <f t="shared" si="67"/>
        <v>15.680000444444445</v>
      </c>
      <c r="F368" s="6">
        <f>SUM($D$8:D368)</f>
        <v>39451788.64000003</v>
      </c>
      <c r="G368" s="6">
        <f t="shared" si="68"/>
        <v>150000</v>
      </c>
      <c r="H368" s="23">
        <f t="shared" si="69"/>
        <v>0.12537270000000011</v>
      </c>
      <c r="I368" s="31">
        <f t="shared" si="70"/>
        <v>1.0008692507200001</v>
      </c>
      <c r="J368" s="16">
        <f t="shared" si="71"/>
        <v>483.22288653162735</v>
      </c>
      <c r="K368" s="24" t="s">
        <v>391</v>
      </c>
      <c r="L368" s="25">
        <f t="shared" si="61"/>
        <v>57831</v>
      </c>
      <c r="M368" s="26">
        <f t="shared" si="64"/>
        <v>0</v>
      </c>
      <c r="N368" s="27">
        <f t="shared" si="62"/>
        <v>0</v>
      </c>
      <c r="O368" s="27">
        <f t="shared" si="63"/>
        <v>0</v>
      </c>
    </row>
    <row r="369" spans="1:15" ht="13.2" x14ac:dyDescent="0.25">
      <c r="A369" s="13" t="s">
        <v>392</v>
      </c>
      <c r="B369" s="17">
        <f t="shared" si="65"/>
        <v>57009</v>
      </c>
      <c r="C369" s="5">
        <f>125</f>
        <v>125</v>
      </c>
      <c r="D369" s="6">
        <f t="shared" si="66"/>
        <v>157752.49000000002</v>
      </c>
      <c r="E369" s="6">
        <f t="shared" si="67"/>
        <v>1.3135624166666668</v>
      </c>
      <c r="F369" s="6">
        <f>SUM($D$8:D369)</f>
        <v>39609541.130000032</v>
      </c>
      <c r="G369" s="6">
        <f t="shared" si="68"/>
        <v>150000</v>
      </c>
      <c r="H369" s="23">
        <f t="shared" si="69"/>
        <v>0.12584163333333342</v>
      </c>
      <c r="I369" s="31">
        <f t="shared" si="70"/>
        <v>1.0008725019911111</v>
      </c>
      <c r="J369" s="16">
        <f t="shared" si="71"/>
        <v>484.34303022928214</v>
      </c>
      <c r="K369" s="24" t="s">
        <v>392</v>
      </c>
      <c r="L369" s="25">
        <f t="shared" si="61"/>
        <v>57862</v>
      </c>
      <c r="M369" s="26">
        <f t="shared" si="64"/>
        <v>0</v>
      </c>
      <c r="N369" s="27">
        <f t="shared" si="62"/>
        <v>0</v>
      </c>
      <c r="O369" s="27">
        <f t="shared" si="63"/>
        <v>0</v>
      </c>
    </row>
    <row r="370" spans="1:15" ht="13.2" x14ac:dyDescent="0.25">
      <c r="A370" s="13" t="s">
        <v>393</v>
      </c>
      <c r="B370" s="17">
        <f t="shared" si="65"/>
        <v>57038</v>
      </c>
      <c r="C370" s="5">
        <f>125</f>
        <v>125</v>
      </c>
      <c r="D370" s="6">
        <f t="shared" si="66"/>
        <v>157877.49000000002</v>
      </c>
      <c r="E370" s="6">
        <f t="shared" si="67"/>
        <v>2.6282359444444445</v>
      </c>
      <c r="F370" s="6">
        <f>SUM($D$8:D370)</f>
        <v>39767418.620000035</v>
      </c>
      <c r="G370" s="6">
        <f t="shared" si="68"/>
        <v>150000</v>
      </c>
      <c r="H370" s="23">
        <f t="shared" si="69"/>
        <v>0.12625830000000005</v>
      </c>
      <c r="I370" s="31">
        <f t="shared" si="70"/>
        <v>1.0008753908800001</v>
      </c>
      <c r="J370" s="16">
        <f t="shared" si="71"/>
        <v>485.46024178119939</v>
      </c>
      <c r="K370" s="24" t="s">
        <v>393</v>
      </c>
      <c r="L370" s="25">
        <f t="shared" si="61"/>
        <v>57892</v>
      </c>
      <c r="M370" s="26">
        <f t="shared" si="64"/>
        <v>0</v>
      </c>
      <c r="N370" s="27">
        <f t="shared" si="62"/>
        <v>0</v>
      </c>
      <c r="O370" s="27">
        <f t="shared" si="63"/>
        <v>0</v>
      </c>
    </row>
    <row r="371" spans="1:15" ht="13.2" x14ac:dyDescent="0.25">
      <c r="A371" s="13" t="s">
        <v>394</v>
      </c>
      <c r="B371" s="17">
        <f t="shared" si="65"/>
        <v>57069</v>
      </c>
      <c r="C371" s="5">
        <f>125</f>
        <v>125</v>
      </c>
      <c r="D371" s="6">
        <f t="shared" si="66"/>
        <v>158002.49000000002</v>
      </c>
      <c r="E371" s="6">
        <f t="shared" si="67"/>
        <v>3.9438816944444448</v>
      </c>
      <c r="F371" s="6">
        <f>SUM($D$8:D371)</f>
        <v>39925421.110000037</v>
      </c>
      <c r="G371" s="6">
        <f t="shared" si="68"/>
        <v>150000</v>
      </c>
      <c r="H371" s="23">
        <f t="shared" si="69"/>
        <v>0.12667496666666667</v>
      </c>
      <c r="I371" s="31">
        <f t="shared" si="70"/>
        <v>1.0008782797688889</v>
      </c>
      <c r="J371" s="16">
        <f t="shared" si="71"/>
        <v>486.57470530691728</v>
      </c>
      <c r="K371" s="24" t="s">
        <v>394</v>
      </c>
      <c r="L371" s="25">
        <f t="shared" si="61"/>
        <v>57923</v>
      </c>
      <c r="M371" s="26">
        <f t="shared" si="64"/>
        <v>0</v>
      </c>
      <c r="N371" s="27">
        <f t="shared" si="62"/>
        <v>0</v>
      </c>
      <c r="O371" s="27">
        <f t="shared" si="63"/>
        <v>0</v>
      </c>
    </row>
    <row r="372" spans="1:15" ht="13.2" x14ac:dyDescent="0.25">
      <c r="A372" s="13" t="s">
        <v>395</v>
      </c>
      <c r="B372" s="17">
        <f t="shared" si="65"/>
        <v>57100</v>
      </c>
      <c r="C372" s="5">
        <f>125</f>
        <v>125</v>
      </c>
      <c r="D372" s="6">
        <f t="shared" si="66"/>
        <v>158127.49000000002</v>
      </c>
      <c r="E372" s="6">
        <f t="shared" si="67"/>
        <v>5.2605691111111117</v>
      </c>
      <c r="F372" s="6">
        <f>SUM($D$8:D372)</f>
        <v>40083548.600000039</v>
      </c>
      <c r="G372" s="6">
        <f t="shared" si="68"/>
        <v>150000</v>
      </c>
      <c r="H372" s="23">
        <f t="shared" si="69"/>
        <v>0.1270916333333334</v>
      </c>
      <c r="I372" s="31">
        <f t="shared" si="70"/>
        <v>1.0008811686577779</v>
      </c>
      <c r="J372" s="16">
        <f t="shared" si="71"/>
        <v>487.68642992830956</v>
      </c>
      <c r="K372" s="24" t="s">
        <v>395</v>
      </c>
      <c r="L372" s="25">
        <f t="shared" si="61"/>
        <v>57954</v>
      </c>
      <c r="M372" s="26">
        <f t="shared" si="64"/>
        <v>0</v>
      </c>
      <c r="N372" s="27">
        <f t="shared" si="62"/>
        <v>0</v>
      </c>
      <c r="O372" s="27">
        <f t="shared" si="63"/>
        <v>0</v>
      </c>
    </row>
    <row r="373" spans="1:15" ht="13.2" x14ac:dyDescent="0.25">
      <c r="A373" s="13" t="s">
        <v>396</v>
      </c>
      <c r="B373" s="17">
        <f t="shared" si="65"/>
        <v>57130</v>
      </c>
      <c r="C373" s="5">
        <f>125</f>
        <v>125</v>
      </c>
      <c r="D373" s="6">
        <f t="shared" si="66"/>
        <v>158252.49000000002</v>
      </c>
      <c r="E373" s="6">
        <f t="shared" si="67"/>
        <v>6.5782981944444447</v>
      </c>
      <c r="F373" s="6">
        <f>SUM($D$8:D373)</f>
        <v>40241801.090000041</v>
      </c>
      <c r="G373" s="6">
        <f t="shared" si="68"/>
        <v>150000</v>
      </c>
      <c r="H373" s="23">
        <f t="shared" si="69"/>
        <v>0.12750830000000002</v>
      </c>
      <c r="I373" s="31">
        <f t="shared" si="70"/>
        <v>1.0008840575466667</v>
      </c>
      <c r="J373" s="16">
        <f t="shared" si="71"/>
        <v>488.79542472907872</v>
      </c>
      <c r="K373" s="24" t="s">
        <v>396</v>
      </c>
      <c r="L373" s="25">
        <f t="shared" si="61"/>
        <v>57984</v>
      </c>
      <c r="M373" s="26">
        <f t="shared" si="64"/>
        <v>0</v>
      </c>
      <c r="N373" s="27">
        <f t="shared" si="62"/>
        <v>0</v>
      </c>
      <c r="O373" s="27">
        <f t="shared" si="63"/>
        <v>0</v>
      </c>
    </row>
    <row r="374" spans="1:15" ht="13.2" x14ac:dyDescent="0.25">
      <c r="A374" s="13" t="s">
        <v>397</v>
      </c>
      <c r="B374" s="17">
        <f t="shared" si="65"/>
        <v>57161</v>
      </c>
      <c r="C374" s="5">
        <f>125</f>
        <v>125</v>
      </c>
      <c r="D374" s="6">
        <f t="shared" si="66"/>
        <v>158377.49000000002</v>
      </c>
      <c r="E374" s="6">
        <f t="shared" si="67"/>
        <v>7.8970689444444453</v>
      </c>
      <c r="F374" s="6">
        <f>SUM($D$8:D374)</f>
        <v>40400178.580000043</v>
      </c>
      <c r="G374" s="6">
        <f t="shared" si="68"/>
        <v>150000</v>
      </c>
      <c r="H374" s="23">
        <f t="shared" si="69"/>
        <v>0.12792496666666675</v>
      </c>
      <c r="I374" s="31">
        <f t="shared" si="70"/>
        <v>1.0008869464355556</v>
      </c>
      <c r="J374" s="16">
        <f t="shared" si="71"/>
        <v>489.9016987549503</v>
      </c>
      <c r="K374" s="24" t="s">
        <v>397</v>
      </c>
      <c r="L374" s="25">
        <f t="shared" si="61"/>
        <v>58015</v>
      </c>
      <c r="M374" s="26">
        <f t="shared" si="64"/>
        <v>0</v>
      </c>
      <c r="N374" s="27">
        <f t="shared" si="62"/>
        <v>0</v>
      </c>
      <c r="O374" s="27">
        <f t="shared" si="63"/>
        <v>0</v>
      </c>
    </row>
    <row r="375" spans="1:15" ht="13.2" x14ac:dyDescent="0.25">
      <c r="A375" s="13" t="s">
        <v>398</v>
      </c>
      <c r="B375" s="17">
        <f t="shared" si="65"/>
        <v>57191</v>
      </c>
      <c r="C375" s="5">
        <f>125</f>
        <v>125</v>
      </c>
      <c r="D375" s="6">
        <f t="shared" si="66"/>
        <v>158502.49000000002</v>
      </c>
      <c r="E375" s="6">
        <f t="shared" si="67"/>
        <v>9.2168813611111116</v>
      </c>
      <c r="F375" s="6">
        <f>SUM($D$8:D375)</f>
        <v>40558681.070000045</v>
      </c>
      <c r="G375" s="6">
        <f t="shared" si="68"/>
        <v>150000</v>
      </c>
      <c r="H375" s="23">
        <f t="shared" si="69"/>
        <v>0.12834163333333337</v>
      </c>
      <c r="I375" s="31">
        <f t="shared" si="70"/>
        <v>1.0008898353244444</v>
      </c>
      <c r="J375" s="16">
        <f t="shared" si="71"/>
        <v>491.0052610138639</v>
      </c>
      <c r="K375" s="24" t="s">
        <v>398</v>
      </c>
      <c r="L375" s="25">
        <f t="shared" si="61"/>
        <v>58045</v>
      </c>
      <c r="M375" s="26">
        <f t="shared" si="64"/>
        <v>0</v>
      </c>
      <c r="N375" s="27">
        <f t="shared" si="62"/>
        <v>0</v>
      </c>
      <c r="O375" s="27">
        <f t="shared" si="63"/>
        <v>0</v>
      </c>
    </row>
    <row r="376" spans="1:15" ht="13.2" x14ac:dyDescent="0.25">
      <c r="A376" s="13" t="s">
        <v>399</v>
      </c>
      <c r="B376" s="17">
        <f t="shared" si="65"/>
        <v>57222</v>
      </c>
      <c r="C376" s="5">
        <f>125</f>
        <v>125</v>
      </c>
      <c r="D376" s="6">
        <f t="shared" si="66"/>
        <v>158627.49000000002</v>
      </c>
      <c r="E376" s="6">
        <f t="shared" si="67"/>
        <v>10.537735444444445</v>
      </c>
      <c r="F376" s="6">
        <f>SUM($D$8:D376)</f>
        <v>40717308.560000047</v>
      </c>
      <c r="G376" s="6">
        <f t="shared" si="68"/>
        <v>150000</v>
      </c>
      <c r="H376" s="23">
        <f t="shared" si="69"/>
        <v>0.12875829999999999</v>
      </c>
      <c r="I376" s="31">
        <f t="shared" si="70"/>
        <v>1.0008927242133334</v>
      </c>
      <c r="J376" s="16">
        <f t="shared" si="71"/>
        <v>492.10612047616513</v>
      </c>
      <c r="K376" s="24" t="s">
        <v>399</v>
      </c>
      <c r="L376" s="25">
        <f t="shared" si="61"/>
        <v>58076</v>
      </c>
      <c r="M376" s="26">
        <f t="shared" si="64"/>
        <v>0</v>
      </c>
      <c r="N376" s="27">
        <f t="shared" si="62"/>
        <v>0</v>
      </c>
      <c r="O376" s="27">
        <f t="shared" si="63"/>
        <v>0</v>
      </c>
    </row>
    <row r="377" spans="1:15" ht="13.2" x14ac:dyDescent="0.25">
      <c r="A377" s="13" t="s">
        <v>400</v>
      </c>
      <c r="B377" s="17">
        <f t="shared" si="65"/>
        <v>57253</v>
      </c>
      <c r="C377" s="5">
        <f>125</f>
        <v>125</v>
      </c>
      <c r="D377" s="6">
        <f t="shared" si="66"/>
        <v>158752.49000000002</v>
      </c>
      <c r="E377" s="6">
        <f t="shared" si="67"/>
        <v>11.859631194444445</v>
      </c>
      <c r="F377" s="6">
        <f>SUM($D$8:D377)</f>
        <v>40876061.050000049</v>
      </c>
      <c r="G377" s="6">
        <f t="shared" si="68"/>
        <v>150000</v>
      </c>
      <c r="H377" s="23">
        <f t="shared" si="69"/>
        <v>0.12917496666666672</v>
      </c>
      <c r="I377" s="31">
        <f t="shared" si="70"/>
        <v>1.0008956131022222</v>
      </c>
      <c r="J377" s="16">
        <f t="shared" si="71"/>
        <v>493.20428607479425</v>
      </c>
      <c r="K377" s="24" t="s">
        <v>400</v>
      </c>
      <c r="L377" s="25">
        <f t="shared" si="61"/>
        <v>58107</v>
      </c>
      <c r="M377" s="26">
        <f t="shared" si="64"/>
        <v>0</v>
      </c>
      <c r="N377" s="27">
        <f t="shared" si="62"/>
        <v>0</v>
      </c>
      <c r="O377" s="27">
        <f t="shared" si="63"/>
        <v>0</v>
      </c>
    </row>
    <row r="378" spans="1:15" ht="13.2" x14ac:dyDescent="0.25">
      <c r="A378" s="13" t="s">
        <v>401</v>
      </c>
      <c r="B378" s="17">
        <f t="shared" si="65"/>
        <v>57283</v>
      </c>
      <c r="C378" s="5">
        <f>125</f>
        <v>125</v>
      </c>
      <c r="D378" s="6">
        <f t="shared" si="66"/>
        <v>158877.49000000002</v>
      </c>
      <c r="E378" s="6">
        <f t="shared" si="67"/>
        <v>13.182568611111112</v>
      </c>
      <c r="F378" s="6">
        <f>SUM($D$8:D378)</f>
        <v>41034938.540000051</v>
      </c>
      <c r="G378" s="6">
        <f t="shared" si="68"/>
        <v>150000</v>
      </c>
      <c r="H378" s="23">
        <f t="shared" si="69"/>
        <v>0.12959163333333334</v>
      </c>
      <c r="I378" s="31">
        <f t="shared" si="70"/>
        <v>1.0008985019911112</v>
      </c>
      <c r="J378" s="16">
        <f t="shared" si="71"/>
        <v>494.29976670547603</v>
      </c>
      <c r="K378" s="24" t="s">
        <v>401</v>
      </c>
      <c r="L378" s="25">
        <f t="shared" si="61"/>
        <v>58135</v>
      </c>
      <c r="M378" s="26">
        <f t="shared" si="64"/>
        <v>0</v>
      </c>
      <c r="N378" s="27">
        <f t="shared" si="62"/>
        <v>0</v>
      </c>
      <c r="O378" s="27">
        <f t="shared" si="63"/>
        <v>0</v>
      </c>
    </row>
    <row r="379" spans="1:15" ht="13.2" x14ac:dyDescent="0.25">
      <c r="A379" s="13" t="s">
        <v>402</v>
      </c>
      <c r="B379" s="17">
        <f t="shared" si="65"/>
        <v>57314</v>
      </c>
      <c r="C379" s="5">
        <f>125</f>
        <v>125</v>
      </c>
      <c r="D379" s="6">
        <f t="shared" si="66"/>
        <v>159002.49000000002</v>
      </c>
      <c r="E379" s="6">
        <f t="shared" si="67"/>
        <v>14.506547694444446</v>
      </c>
      <c r="F379" s="6">
        <f>SUM($D$8:D379)</f>
        <v>41193941.030000053</v>
      </c>
      <c r="G379" s="6">
        <f t="shared" si="68"/>
        <v>150000</v>
      </c>
      <c r="H379" s="23">
        <f t="shared" si="69"/>
        <v>0.13000830000000008</v>
      </c>
      <c r="I379" s="31">
        <f t="shared" si="70"/>
        <v>1.00090139088</v>
      </c>
      <c r="J379" s="16">
        <f t="shared" si="71"/>
        <v>495.392571226906</v>
      </c>
      <c r="K379" s="24" t="s">
        <v>402</v>
      </c>
      <c r="L379" s="25">
        <f t="shared" si="61"/>
        <v>58166</v>
      </c>
      <c r="M379" s="26">
        <f t="shared" si="64"/>
        <v>0</v>
      </c>
      <c r="N379" s="27">
        <f t="shared" si="62"/>
        <v>0</v>
      </c>
      <c r="O379" s="27">
        <f t="shared" si="63"/>
        <v>0</v>
      </c>
    </row>
    <row r="380" spans="1:15" ht="13.2" x14ac:dyDescent="0.25">
      <c r="A380" s="13" t="s">
        <v>403</v>
      </c>
      <c r="B380" s="17">
        <f t="shared" si="65"/>
        <v>57344</v>
      </c>
      <c r="C380" s="5">
        <f>125</f>
        <v>125</v>
      </c>
      <c r="D380" s="6">
        <f t="shared" si="66"/>
        <v>159127.49000000002</v>
      </c>
      <c r="E380" s="6">
        <f t="shared" si="67"/>
        <v>15.831568444444446</v>
      </c>
      <c r="F380" s="6">
        <f>SUM($D$8:D380)</f>
        <v>41353068.520000055</v>
      </c>
      <c r="G380" s="6">
        <f t="shared" si="68"/>
        <v>150000</v>
      </c>
      <c r="H380" s="23">
        <f t="shared" si="69"/>
        <v>0.1304249666666667</v>
      </c>
      <c r="I380" s="31">
        <f t="shared" si="70"/>
        <v>1.000904279768889</v>
      </c>
      <c r="J380" s="16">
        <f t="shared" si="71"/>
        <v>496.48270846093823</v>
      </c>
      <c r="K380" s="24" t="s">
        <v>403</v>
      </c>
      <c r="L380" s="25">
        <f t="shared" si="61"/>
        <v>58196</v>
      </c>
      <c r="M380" s="26">
        <f t="shared" si="64"/>
        <v>0</v>
      </c>
      <c r="N380" s="27">
        <f t="shared" si="62"/>
        <v>0</v>
      </c>
      <c r="O380" s="27">
        <f t="shared" si="63"/>
        <v>0</v>
      </c>
    </row>
    <row r="381" spans="1:15" ht="13.2" x14ac:dyDescent="0.25">
      <c r="A381" s="13" t="s">
        <v>404</v>
      </c>
      <c r="B381" s="17">
        <f t="shared" si="65"/>
        <v>57375</v>
      </c>
      <c r="C381" s="5">
        <f>125</f>
        <v>125</v>
      </c>
      <c r="D381" s="6">
        <f t="shared" si="66"/>
        <v>159268.32</v>
      </c>
      <c r="E381" s="6">
        <f t="shared" si="67"/>
        <v>1.3261943333333335</v>
      </c>
      <c r="F381" s="6">
        <f>SUM($D$8:D381)</f>
        <v>41512336.840000056</v>
      </c>
      <c r="G381" s="6">
        <f t="shared" si="68"/>
        <v>150000</v>
      </c>
      <c r="H381" s="23">
        <f t="shared" si="69"/>
        <v>0.13089439999999997</v>
      </c>
      <c r="I381" s="31">
        <f t="shared" si="70"/>
        <v>1.0009075345066667</v>
      </c>
      <c r="J381" s="16">
        <f t="shared" si="71"/>
        <v>497.57047684386305</v>
      </c>
      <c r="K381" s="24" t="s">
        <v>404</v>
      </c>
      <c r="L381" s="25">
        <f t="shared" si="61"/>
        <v>58227</v>
      </c>
      <c r="M381" s="26">
        <f t="shared" si="64"/>
        <v>0</v>
      </c>
      <c r="N381" s="27">
        <f t="shared" si="62"/>
        <v>0</v>
      </c>
      <c r="O381" s="27">
        <f t="shared" si="63"/>
        <v>0</v>
      </c>
    </row>
    <row r="382" spans="1:15" ht="13.2" x14ac:dyDescent="0.25">
      <c r="A382" s="13" t="s">
        <v>405</v>
      </c>
      <c r="B382" s="17">
        <f t="shared" si="65"/>
        <v>57404</v>
      </c>
      <c r="C382" s="5">
        <f>125</f>
        <v>125</v>
      </c>
      <c r="D382" s="6">
        <f t="shared" si="66"/>
        <v>159393.32</v>
      </c>
      <c r="E382" s="6">
        <f t="shared" si="67"/>
        <v>2.6534997777777778</v>
      </c>
      <c r="F382" s="6">
        <f>SUM($D$8:D382)</f>
        <v>41671730.160000056</v>
      </c>
      <c r="G382" s="6">
        <f t="shared" si="68"/>
        <v>150000</v>
      </c>
      <c r="H382" s="23">
        <f t="shared" si="69"/>
        <v>0.1313110666666667</v>
      </c>
      <c r="I382" s="31">
        <f t="shared" si="70"/>
        <v>1.0009104233955555</v>
      </c>
      <c r="J382" s="16">
        <f t="shared" si="71"/>
        <v>498.65541330384639</v>
      </c>
      <c r="K382" s="24" t="s">
        <v>405</v>
      </c>
      <c r="L382" s="25">
        <f t="shared" si="61"/>
        <v>58257</v>
      </c>
      <c r="M382" s="26">
        <f t="shared" si="64"/>
        <v>0</v>
      </c>
      <c r="N382" s="27">
        <f t="shared" si="62"/>
        <v>0</v>
      </c>
      <c r="O382" s="27">
        <f t="shared" si="63"/>
        <v>0</v>
      </c>
    </row>
    <row r="383" spans="1:15" ht="13.2" x14ac:dyDescent="0.25">
      <c r="A383" s="13" t="s">
        <v>406</v>
      </c>
      <c r="B383" s="17">
        <f t="shared" si="65"/>
        <v>57434</v>
      </c>
      <c r="C383" s="5">
        <f>125</f>
        <v>125</v>
      </c>
      <c r="D383" s="6">
        <f t="shared" si="66"/>
        <v>159518.32</v>
      </c>
      <c r="E383" s="6">
        <f t="shared" si="67"/>
        <v>3.9817774444444449</v>
      </c>
      <c r="F383" s="6">
        <f>SUM($D$8:D383)</f>
        <v>41831248.480000056</v>
      </c>
      <c r="G383" s="6">
        <f t="shared" si="68"/>
        <v>150000</v>
      </c>
      <c r="H383" s="23">
        <f t="shared" si="69"/>
        <v>0.13172773333333332</v>
      </c>
      <c r="I383" s="31">
        <f t="shared" si="70"/>
        <v>1.0009133122844445</v>
      </c>
      <c r="J383" s="16">
        <f t="shared" si="71"/>
        <v>499.73770803109403</v>
      </c>
      <c r="K383" s="24" t="s">
        <v>406</v>
      </c>
      <c r="L383" s="25">
        <f t="shared" si="61"/>
        <v>58288</v>
      </c>
      <c r="M383" s="26">
        <f t="shared" si="64"/>
        <v>0</v>
      </c>
      <c r="N383" s="27">
        <f t="shared" si="62"/>
        <v>0</v>
      </c>
      <c r="O383" s="27">
        <f t="shared" si="63"/>
        <v>0</v>
      </c>
    </row>
    <row r="384" spans="1:15" ht="13.2" x14ac:dyDescent="0.25">
      <c r="A384" s="13" t="s">
        <v>407</v>
      </c>
      <c r="B384" s="17">
        <f t="shared" si="65"/>
        <v>57465</v>
      </c>
      <c r="C384" s="5">
        <f>125</f>
        <v>125</v>
      </c>
      <c r="D384" s="6">
        <f t="shared" si="66"/>
        <v>159643.32</v>
      </c>
      <c r="E384" s="6">
        <f t="shared" si="67"/>
        <v>5.3110967777777782</v>
      </c>
      <c r="F384" s="6">
        <f>SUM($D$8:D384)</f>
        <v>41990891.800000057</v>
      </c>
      <c r="G384" s="6">
        <f t="shared" si="68"/>
        <v>150000</v>
      </c>
      <c r="H384" s="23">
        <f t="shared" si="69"/>
        <v>0.13214440000000005</v>
      </c>
      <c r="I384" s="31">
        <f t="shared" si="70"/>
        <v>1.0009162011733332</v>
      </c>
      <c r="J384" s="16">
        <f t="shared" si="71"/>
        <v>500.81736970613213</v>
      </c>
      <c r="K384" s="24" t="s">
        <v>407</v>
      </c>
      <c r="L384" s="25">
        <f t="shared" si="61"/>
        <v>58319</v>
      </c>
      <c r="M384" s="26">
        <f t="shared" si="64"/>
        <v>0</v>
      </c>
      <c r="N384" s="27">
        <f t="shared" si="62"/>
        <v>0</v>
      </c>
      <c r="O384" s="27">
        <f t="shared" si="63"/>
        <v>0</v>
      </c>
    </row>
    <row r="385" spans="1:15" ht="13.2" x14ac:dyDescent="0.25">
      <c r="A385" s="13" t="s">
        <v>408</v>
      </c>
      <c r="B385" s="17">
        <f t="shared" si="65"/>
        <v>57495</v>
      </c>
      <c r="C385" s="5">
        <f>125</f>
        <v>125</v>
      </c>
      <c r="D385" s="6">
        <f t="shared" si="66"/>
        <v>159768.32000000001</v>
      </c>
      <c r="E385" s="6">
        <f t="shared" si="67"/>
        <v>6.6414577777777781</v>
      </c>
      <c r="F385" s="6">
        <f>SUM($D$8:D385)</f>
        <v>42150660.120000057</v>
      </c>
      <c r="G385" s="6">
        <f t="shared" si="68"/>
        <v>150000</v>
      </c>
      <c r="H385" s="23">
        <f t="shared" si="69"/>
        <v>0.13256106666666667</v>
      </c>
      <c r="I385" s="31">
        <f t="shared" si="70"/>
        <v>1.0009190900622222</v>
      </c>
      <c r="J385" s="16">
        <f t="shared" si="71"/>
        <v>501.89440697353371</v>
      </c>
      <c r="K385" s="24" t="s">
        <v>408</v>
      </c>
      <c r="L385" s="25">
        <f t="shared" si="61"/>
        <v>58349</v>
      </c>
      <c r="M385" s="26">
        <f t="shared" si="64"/>
        <v>0</v>
      </c>
      <c r="N385" s="27">
        <f t="shared" si="62"/>
        <v>0</v>
      </c>
      <c r="O385" s="27">
        <f t="shared" si="63"/>
        <v>0</v>
      </c>
    </row>
    <row r="386" spans="1:15" ht="13.2" x14ac:dyDescent="0.25">
      <c r="A386" s="13" t="s">
        <v>409</v>
      </c>
      <c r="B386" s="17">
        <f t="shared" si="65"/>
        <v>57526</v>
      </c>
      <c r="C386" s="5">
        <f>125</f>
        <v>125</v>
      </c>
      <c r="D386" s="6">
        <f t="shared" si="66"/>
        <v>159893.32</v>
      </c>
      <c r="E386" s="6">
        <f t="shared" si="67"/>
        <v>7.9728604444444446</v>
      </c>
      <c r="F386" s="6">
        <f>SUM($D$8:D386)</f>
        <v>42310553.440000057</v>
      </c>
      <c r="G386" s="6">
        <f t="shared" si="68"/>
        <v>150000</v>
      </c>
      <c r="H386" s="23">
        <f t="shared" si="69"/>
        <v>0.13297773333333329</v>
      </c>
      <c r="I386" s="31">
        <f t="shared" si="70"/>
        <v>1.000921978951111</v>
      </c>
      <c r="J386" s="16">
        <f t="shared" si="71"/>
        <v>502.96882844209728</v>
      </c>
      <c r="K386" s="24" t="s">
        <v>409</v>
      </c>
      <c r="L386" s="25">
        <f t="shared" si="61"/>
        <v>58380</v>
      </c>
      <c r="M386" s="26">
        <f t="shared" si="64"/>
        <v>0</v>
      </c>
      <c r="N386" s="27">
        <f t="shared" si="62"/>
        <v>0</v>
      </c>
      <c r="O386" s="27">
        <f t="shared" si="63"/>
        <v>0</v>
      </c>
    </row>
    <row r="387" spans="1:15" ht="13.2" x14ac:dyDescent="0.25">
      <c r="A387" s="13" t="s">
        <v>410</v>
      </c>
      <c r="B387" s="17">
        <f t="shared" si="65"/>
        <v>57556</v>
      </c>
      <c r="C387" s="5">
        <f>125</f>
        <v>125</v>
      </c>
      <c r="D387" s="6">
        <f t="shared" si="66"/>
        <v>160018.32</v>
      </c>
      <c r="E387" s="6">
        <f t="shared" si="67"/>
        <v>9.3053047777777778</v>
      </c>
      <c r="F387" s="6">
        <f>SUM($D$8:D387)</f>
        <v>42470571.760000058</v>
      </c>
      <c r="G387" s="6">
        <f t="shared" si="68"/>
        <v>150000</v>
      </c>
      <c r="H387" s="23">
        <f t="shared" si="69"/>
        <v>0.13339440000000002</v>
      </c>
      <c r="I387" s="31">
        <f t="shared" si="70"/>
        <v>1.00092486784</v>
      </c>
      <c r="J387" s="16">
        <f t="shared" si="71"/>
        <v>504.04064268502742</v>
      </c>
      <c r="K387" s="24" t="s">
        <v>410</v>
      </c>
      <c r="L387" s="25">
        <f t="shared" si="61"/>
        <v>58410</v>
      </c>
      <c r="M387" s="26">
        <f t="shared" si="64"/>
        <v>0</v>
      </c>
      <c r="N387" s="27">
        <f t="shared" si="62"/>
        <v>0</v>
      </c>
      <c r="O387" s="27">
        <f t="shared" si="63"/>
        <v>0</v>
      </c>
    </row>
    <row r="388" spans="1:15" ht="13.2" x14ac:dyDescent="0.25">
      <c r="A388" s="13" t="s">
        <v>411</v>
      </c>
      <c r="B388" s="17">
        <f t="shared" si="65"/>
        <v>57587</v>
      </c>
      <c r="C388" s="5">
        <f>125</f>
        <v>125</v>
      </c>
      <c r="D388" s="6">
        <f t="shared" si="66"/>
        <v>160143.32</v>
      </c>
      <c r="E388" s="6">
        <f t="shared" si="67"/>
        <v>10.638790777777778</v>
      </c>
      <c r="F388" s="6">
        <f>SUM($D$8:D388)</f>
        <v>42630715.080000058</v>
      </c>
      <c r="G388" s="6">
        <f t="shared" si="68"/>
        <v>150000</v>
      </c>
      <c r="H388" s="23">
        <f t="shared" si="69"/>
        <v>0.13381106666666664</v>
      </c>
      <c r="I388" s="31">
        <f t="shared" si="70"/>
        <v>1.0009277567288888</v>
      </c>
      <c r="J388" s="16">
        <f t="shared" si="71"/>
        <v>505.10985824011141</v>
      </c>
      <c r="K388" s="24" t="s">
        <v>411</v>
      </c>
      <c r="L388" s="25">
        <f t="shared" si="61"/>
        <v>58441</v>
      </c>
      <c r="M388" s="26">
        <f t="shared" si="64"/>
        <v>0</v>
      </c>
      <c r="N388" s="27">
        <f t="shared" si="62"/>
        <v>0</v>
      </c>
      <c r="O388" s="27">
        <f t="shared" si="63"/>
        <v>0</v>
      </c>
    </row>
    <row r="389" spans="1:15" ht="13.2" x14ac:dyDescent="0.25">
      <c r="A389" s="13" t="s">
        <v>412</v>
      </c>
      <c r="B389" s="17">
        <f t="shared" si="65"/>
        <v>57618</v>
      </c>
      <c r="C389" s="5">
        <f>125</f>
        <v>125</v>
      </c>
      <c r="D389" s="6">
        <f t="shared" si="66"/>
        <v>160268.32</v>
      </c>
      <c r="E389" s="6">
        <f t="shared" si="67"/>
        <v>11.973318444444445</v>
      </c>
      <c r="F389" s="6">
        <f>SUM($D$8:D389)</f>
        <v>42790983.400000058</v>
      </c>
      <c r="G389" s="6">
        <f t="shared" si="68"/>
        <v>150000</v>
      </c>
      <c r="H389" s="23">
        <f t="shared" si="69"/>
        <v>0.13422773333333338</v>
      </c>
      <c r="I389" s="31">
        <f t="shared" si="70"/>
        <v>1.0009306456177778</v>
      </c>
      <c r="J389" s="16">
        <f t="shared" si="71"/>
        <v>506.17648360989733</v>
      </c>
      <c r="K389" s="24" t="s">
        <v>412</v>
      </c>
      <c r="L389" s="25">
        <f t="shared" si="61"/>
        <v>58472</v>
      </c>
      <c r="M389" s="26">
        <f t="shared" si="64"/>
        <v>0</v>
      </c>
      <c r="N389" s="27">
        <f t="shared" si="62"/>
        <v>0</v>
      </c>
      <c r="O389" s="27">
        <f t="shared" si="63"/>
        <v>0</v>
      </c>
    </row>
    <row r="390" spans="1:15" ht="13.2" x14ac:dyDescent="0.25">
      <c r="A390" s="13" t="s">
        <v>413</v>
      </c>
      <c r="B390" s="17">
        <f t="shared" si="65"/>
        <v>57648</v>
      </c>
      <c r="C390" s="5">
        <f>125</f>
        <v>125</v>
      </c>
      <c r="D390" s="6">
        <f t="shared" si="66"/>
        <v>160393.32</v>
      </c>
      <c r="E390" s="6">
        <f t="shared" si="67"/>
        <v>13.308887777777779</v>
      </c>
      <c r="F390" s="6">
        <f>SUM($D$8:D390)</f>
        <v>42951376.720000058</v>
      </c>
      <c r="G390" s="6">
        <f t="shared" si="68"/>
        <v>150000</v>
      </c>
      <c r="H390" s="23">
        <f t="shared" si="69"/>
        <v>0.1346444</v>
      </c>
      <c r="I390" s="31">
        <f t="shared" si="70"/>
        <v>1.0009335345066666</v>
      </c>
      <c r="J390" s="16">
        <f t="shared" si="71"/>
        <v>507.24052726186898</v>
      </c>
      <c r="K390" s="24" t="s">
        <v>413</v>
      </c>
      <c r="L390" s="25">
        <f t="shared" si="61"/>
        <v>58501</v>
      </c>
      <c r="M390" s="26">
        <f t="shared" si="64"/>
        <v>0</v>
      </c>
      <c r="N390" s="27">
        <f t="shared" si="62"/>
        <v>0</v>
      </c>
      <c r="O390" s="27">
        <f t="shared" si="63"/>
        <v>0</v>
      </c>
    </row>
    <row r="391" spans="1:15" ht="13.2" x14ac:dyDescent="0.25">
      <c r="A391" s="13" t="s">
        <v>414</v>
      </c>
      <c r="B391" s="17">
        <f t="shared" si="65"/>
        <v>57679</v>
      </c>
      <c r="C391" s="5">
        <f>125</f>
        <v>125</v>
      </c>
      <c r="D391" s="6">
        <f t="shared" si="66"/>
        <v>160518.32</v>
      </c>
      <c r="E391" s="6">
        <f t="shared" si="67"/>
        <v>14.645498777777778</v>
      </c>
      <c r="F391" s="6">
        <f>SUM($D$8:D391)</f>
        <v>43111895.040000059</v>
      </c>
      <c r="G391" s="6">
        <f t="shared" si="68"/>
        <v>150000</v>
      </c>
      <c r="H391" s="23">
        <f t="shared" si="69"/>
        <v>0.13506106666666662</v>
      </c>
      <c r="I391" s="31">
        <f t="shared" si="70"/>
        <v>1.0009364233955556</v>
      </c>
      <c r="J391" s="16">
        <f t="shared" si="71"/>
        <v>508.30199762862179</v>
      </c>
      <c r="K391" s="24" t="s">
        <v>414</v>
      </c>
      <c r="L391" s="25">
        <f t="shared" si="61"/>
        <v>58532</v>
      </c>
      <c r="M391" s="26">
        <f t="shared" si="64"/>
        <v>0</v>
      </c>
      <c r="N391" s="27">
        <f t="shared" si="62"/>
        <v>0</v>
      </c>
      <c r="O391" s="27">
        <f t="shared" si="63"/>
        <v>0</v>
      </c>
    </row>
    <row r="392" spans="1:15" ht="13.2" x14ac:dyDescent="0.25">
      <c r="A392" s="13" t="s">
        <v>415</v>
      </c>
      <c r="B392" s="17">
        <f t="shared" si="65"/>
        <v>57709</v>
      </c>
      <c r="C392" s="5">
        <f>125</f>
        <v>125</v>
      </c>
      <c r="D392" s="6">
        <f t="shared" si="66"/>
        <v>160643.32</v>
      </c>
      <c r="E392" s="6">
        <f t="shared" si="67"/>
        <v>15.983151444444445</v>
      </c>
      <c r="F392" s="6">
        <f>SUM($D$8:D392)</f>
        <v>43272538.360000059</v>
      </c>
      <c r="G392" s="6">
        <f t="shared" si="68"/>
        <v>150000</v>
      </c>
      <c r="H392" s="23">
        <f t="shared" si="69"/>
        <v>0.13547773333333335</v>
      </c>
      <c r="I392" s="31">
        <f t="shared" si="70"/>
        <v>1.0009393122844445</v>
      </c>
      <c r="J392" s="16">
        <f t="shared" si="71"/>
        <v>509.36090310803547</v>
      </c>
      <c r="K392" s="24" t="s">
        <v>415</v>
      </c>
      <c r="L392" s="25">
        <f t="shared" si="61"/>
        <v>58562</v>
      </c>
      <c r="M392" s="26">
        <f t="shared" si="64"/>
        <v>0</v>
      </c>
      <c r="N392" s="27">
        <f t="shared" si="62"/>
        <v>0</v>
      </c>
      <c r="O392" s="27">
        <f t="shared" si="63"/>
        <v>0</v>
      </c>
    </row>
    <row r="393" spans="1:15" ht="13.2" x14ac:dyDescent="0.25">
      <c r="A393" s="13" t="s">
        <v>416</v>
      </c>
      <c r="B393" s="17">
        <f t="shared" si="65"/>
        <v>57740</v>
      </c>
      <c r="C393" s="5">
        <f>125</f>
        <v>125</v>
      </c>
      <c r="D393" s="6">
        <f t="shared" si="66"/>
        <v>160784.30000000002</v>
      </c>
      <c r="E393" s="6">
        <f t="shared" si="67"/>
        <v>1.3388275000000001</v>
      </c>
      <c r="F393" s="6">
        <f>SUM($D$8:D393)</f>
        <v>43433322.660000056</v>
      </c>
      <c r="G393" s="6">
        <f t="shared" si="68"/>
        <v>150000</v>
      </c>
      <c r="H393" s="23">
        <f t="shared" si="69"/>
        <v>0.13594766666666669</v>
      </c>
      <c r="I393" s="31">
        <f t="shared" si="70"/>
        <v>1.0009425704888888</v>
      </c>
      <c r="J393" s="16">
        <f t="shared" si="71"/>
        <v>510.41754507580174</v>
      </c>
      <c r="K393" s="24" t="s">
        <v>416</v>
      </c>
      <c r="L393" s="25">
        <f t="shared" si="61"/>
        <v>58593</v>
      </c>
      <c r="M393" s="26">
        <f t="shared" si="64"/>
        <v>0</v>
      </c>
      <c r="N393" s="27">
        <f t="shared" si="62"/>
        <v>0</v>
      </c>
      <c r="O393" s="27">
        <f t="shared" si="63"/>
        <v>0</v>
      </c>
    </row>
    <row r="394" spans="1:15" ht="13.2" x14ac:dyDescent="0.25">
      <c r="A394" s="13" t="s">
        <v>417</v>
      </c>
      <c r="B394" s="17">
        <f t="shared" si="65"/>
        <v>57769</v>
      </c>
      <c r="C394" s="5">
        <f>125</f>
        <v>125</v>
      </c>
      <c r="D394" s="6">
        <f t="shared" si="66"/>
        <v>160909.30000000002</v>
      </c>
      <c r="E394" s="6">
        <f t="shared" si="67"/>
        <v>2.678766111111111</v>
      </c>
      <c r="F394" s="6">
        <f>SUM($D$8:D394)</f>
        <v>43594231.960000053</v>
      </c>
      <c r="G394" s="6">
        <f t="shared" si="68"/>
        <v>150000</v>
      </c>
      <c r="H394" s="23">
        <f t="shared" si="69"/>
        <v>0.13636433333333342</v>
      </c>
      <c r="I394" s="31">
        <f t="shared" si="70"/>
        <v>1.0009454593777778</v>
      </c>
      <c r="J394" s="16">
        <f t="shared" si="71"/>
        <v>511.47145024083011</v>
      </c>
      <c r="K394" s="24" t="s">
        <v>417</v>
      </c>
      <c r="L394" s="25">
        <f t="shared" ref="L394:L457" si="72">DATE(YEAR(L393),MONTH(L393)+1,1)</f>
        <v>58623</v>
      </c>
      <c r="M394" s="26">
        <f t="shared" si="64"/>
        <v>0</v>
      </c>
      <c r="N394" s="27">
        <f t="shared" ref="N394:N457" si="73">M394+N393+O393</f>
        <v>0</v>
      </c>
      <c r="O394" s="27">
        <f t="shared" ref="O394:O457" si="74">N394*$M$6/12</f>
        <v>0</v>
      </c>
    </row>
    <row r="395" spans="1:15" ht="13.2" x14ac:dyDescent="0.25">
      <c r="A395" s="13" t="s">
        <v>418</v>
      </c>
      <c r="B395" s="17">
        <f t="shared" si="65"/>
        <v>57799</v>
      </c>
      <c r="C395" s="5">
        <f>125</f>
        <v>125</v>
      </c>
      <c r="D395" s="6">
        <f t="shared" si="66"/>
        <v>161034.30000000002</v>
      </c>
      <c r="E395" s="6">
        <f t="shared" si="67"/>
        <v>4.0196769444444449</v>
      </c>
      <c r="F395" s="6">
        <f>SUM($D$8:D395)</f>
        <v>43755266.26000005</v>
      </c>
      <c r="G395" s="6">
        <f t="shared" si="68"/>
        <v>150000</v>
      </c>
      <c r="H395" s="23">
        <f t="shared" si="69"/>
        <v>0.13678100000000004</v>
      </c>
      <c r="I395" s="31">
        <f t="shared" si="70"/>
        <v>1.0009483482666666</v>
      </c>
      <c r="J395" s="16">
        <f t="shared" si="71"/>
        <v>512.52281484028526</v>
      </c>
      <c r="K395" s="24" t="s">
        <v>418</v>
      </c>
      <c r="L395" s="25">
        <f t="shared" si="72"/>
        <v>58654</v>
      </c>
      <c r="M395" s="26">
        <f t="shared" ref="M395:M458" si="75">MIN($M$5,-N394-O394)</f>
        <v>0</v>
      </c>
      <c r="N395" s="27">
        <f t="shared" si="73"/>
        <v>0</v>
      </c>
      <c r="O395" s="27">
        <f t="shared" si="74"/>
        <v>0</v>
      </c>
    </row>
    <row r="396" spans="1:15" ht="13.2" x14ac:dyDescent="0.25">
      <c r="A396" s="13" t="s">
        <v>419</v>
      </c>
      <c r="B396" s="17">
        <f t="shared" si="65"/>
        <v>57830</v>
      </c>
      <c r="C396" s="5">
        <f>125</f>
        <v>125</v>
      </c>
      <c r="D396" s="6">
        <f t="shared" si="66"/>
        <v>161159.30000000002</v>
      </c>
      <c r="E396" s="6">
        <f t="shared" si="67"/>
        <v>5.3616294444444454</v>
      </c>
      <c r="F396" s="6">
        <f>SUM($D$8:D396)</f>
        <v>43916425.560000047</v>
      </c>
      <c r="G396" s="6">
        <f t="shared" si="68"/>
        <v>150000</v>
      </c>
      <c r="H396" s="23">
        <f t="shared" si="69"/>
        <v>0.13719766666666666</v>
      </c>
      <c r="I396" s="31">
        <f t="shared" si="70"/>
        <v>1.0009512371555556</v>
      </c>
      <c r="J396" s="16">
        <f t="shared" si="71"/>
        <v>513.57164713890472</v>
      </c>
      <c r="K396" s="24" t="s">
        <v>419</v>
      </c>
      <c r="L396" s="25">
        <f t="shared" si="72"/>
        <v>58685</v>
      </c>
      <c r="M396" s="26">
        <f t="shared" si="75"/>
        <v>0</v>
      </c>
      <c r="N396" s="27">
        <f t="shared" si="73"/>
        <v>0</v>
      </c>
      <c r="O396" s="27">
        <f t="shared" si="74"/>
        <v>0</v>
      </c>
    </row>
    <row r="397" spans="1:15" ht="13.2" x14ac:dyDescent="0.25">
      <c r="A397" s="13" t="s">
        <v>420</v>
      </c>
      <c r="B397" s="17">
        <f t="shared" si="65"/>
        <v>57860</v>
      </c>
      <c r="C397" s="5">
        <f>125</f>
        <v>125</v>
      </c>
      <c r="D397" s="6">
        <f t="shared" si="66"/>
        <v>161284.30000000002</v>
      </c>
      <c r="E397" s="6">
        <f t="shared" si="67"/>
        <v>6.7046236111111126</v>
      </c>
      <c r="F397" s="6">
        <f>SUM($D$8:D397)</f>
        <v>44077709.860000044</v>
      </c>
      <c r="G397" s="6">
        <f t="shared" si="68"/>
        <v>150000</v>
      </c>
      <c r="H397" s="23">
        <f t="shared" si="69"/>
        <v>0.13761433333333339</v>
      </c>
      <c r="I397" s="31">
        <f t="shared" si="70"/>
        <v>1.0009541260444443</v>
      </c>
      <c r="J397" s="16">
        <f t="shared" si="71"/>
        <v>514.6179553675388</v>
      </c>
      <c r="K397" s="24" t="s">
        <v>420</v>
      </c>
      <c r="L397" s="25">
        <f t="shared" si="72"/>
        <v>58715</v>
      </c>
      <c r="M397" s="26">
        <f t="shared" si="75"/>
        <v>0</v>
      </c>
      <c r="N397" s="27">
        <f t="shared" si="73"/>
        <v>0</v>
      </c>
      <c r="O397" s="27">
        <f t="shared" si="74"/>
        <v>0</v>
      </c>
    </row>
    <row r="398" spans="1:15" ht="13.2" x14ac:dyDescent="0.25">
      <c r="A398" s="13" t="s">
        <v>421</v>
      </c>
      <c r="B398" s="17">
        <f t="shared" ref="B398:B461" si="76">DATE(YEAR(B397),MONTH(B397)+1,IF(MONTH(B397)=1,28,30))</f>
        <v>57891</v>
      </c>
      <c r="C398" s="5">
        <f>125</f>
        <v>125</v>
      </c>
      <c r="D398" s="6">
        <f t="shared" ref="D398:D461" si="77">C398+D397+IF(MONTH(B398)=1,ROUND(E397,2),0)</f>
        <v>161409.30000000002</v>
      </c>
      <c r="E398" s="6">
        <f t="shared" ref="E398:E461" si="78">MAX(0,IF(MONTH(B398)=1,0,E397)+(D398-C398)*$C$5*30/360+C398*$C$5*(30-DAY(B398))/360)</f>
        <v>8.0486594444444464</v>
      </c>
      <c r="F398" s="6">
        <f>SUM($D$8:D398)</f>
        <v>44239119.160000041</v>
      </c>
      <c r="G398" s="6">
        <f t="shared" ref="G398:G461" si="79">MAX($C$2-D398,50%*$C$2)</f>
        <v>150000</v>
      </c>
      <c r="H398" s="23">
        <f t="shared" ref="H398:H461" si="80">D398/$C$2-$H$3</f>
        <v>0.13803100000000001</v>
      </c>
      <c r="I398" s="31">
        <f t="shared" ref="I398:I461" si="81">1-64*($M$5-0.004*$C$2)/$C$2*H398</f>
        <v>1.0009570149333333</v>
      </c>
      <c r="J398" s="16">
        <f t="shared" ref="J398:J461" si="82">(200*$M$5*I398)/(G398/750+$H$2*G398*G398/(F398+3*G398))</f>
        <v>515.66174772331908</v>
      </c>
      <c r="K398" s="24" t="s">
        <v>421</v>
      </c>
      <c r="L398" s="25">
        <f t="shared" si="72"/>
        <v>58746</v>
      </c>
      <c r="M398" s="26">
        <f t="shared" si="75"/>
        <v>0</v>
      </c>
      <c r="N398" s="27">
        <f t="shared" si="73"/>
        <v>0</v>
      </c>
      <c r="O398" s="27">
        <f t="shared" si="74"/>
        <v>0</v>
      </c>
    </row>
    <row r="399" spans="1:15" ht="13.2" x14ac:dyDescent="0.25">
      <c r="A399" s="13" t="s">
        <v>422</v>
      </c>
      <c r="B399" s="17">
        <f t="shared" si="76"/>
        <v>57921</v>
      </c>
      <c r="C399" s="5">
        <f>125</f>
        <v>125</v>
      </c>
      <c r="D399" s="6">
        <f t="shared" si="77"/>
        <v>161534.30000000002</v>
      </c>
      <c r="E399" s="6">
        <f t="shared" si="78"/>
        <v>9.3937369444444467</v>
      </c>
      <c r="F399" s="6">
        <f>SUM($D$8:D399)</f>
        <v>44400653.460000038</v>
      </c>
      <c r="G399" s="6">
        <f t="shared" si="79"/>
        <v>150000</v>
      </c>
      <c r="H399" s="23">
        <f t="shared" si="80"/>
        <v>0.13844766666666675</v>
      </c>
      <c r="I399" s="31">
        <f t="shared" si="81"/>
        <v>1.0009599038222223</v>
      </c>
      <c r="J399" s="16">
        <f t="shared" si="82"/>
        <v>516.70303236982602</v>
      </c>
      <c r="K399" s="24" t="s">
        <v>422</v>
      </c>
      <c r="L399" s="25">
        <f t="shared" si="72"/>
        <v>58776</v>
      </c>
      <c r="M399" s="26">
        <f t="shared" si="75"/>
        <v>0</v>
      </c>
      <c r="N399" s="27">
        <f t="shared" si="73"/>
        <v>0</v>
      </c>
      <c r="O399" s="27">
        <f t="shared" si="74"/>
        <v>0</v>
      </c>
    </row>
    <row r="400" spans="1:15" ht="13.2" x14ac:dyDescent="0.25">
      <c r="A400" s="13" t="s">
        <v>423</v>
      </c>
      <c r="B400" s="17">
        <f t="shared" si="76"/>
        <v>57952</v>
      </c>
      <c r="C400" s="5">
        <f>125</f>
        <v>125</v>
      </c>
      <c r="D400" s="6">
        <f t="shared" si="77"/>
        <v>161659.30000000002</v>
      </c>
      <c r="E400" s="6">
        <f t="shared" si="78"/>
        <v>10.739856111111113</v>
      </c>
      <c r="F400" s="6">
        <f>SUM($D$8:D400)</f>
        <v>44562312.760000035</v>
      </c>
      <c r="G400" s="6">
        <f t="shared" si="79"/>
        <v>150000</v>
      </c>
      <c r="H400" s="23">
        <f t="shared" si="80"/>
        <v>0.13886433333333337</v>
      </c>
      <c r="I400" s="31">
        <f t="shared" si="81"/>
        <v>1.0009627927111111</v>
      </c>
      <c r="J400" s="16">
        <f t="shared" si="82"/>
        <v>517.74181743725353</v>
      </c>
      <c r="K400" s="24" t="s">
        <v>423</v>
      </c>
      <c r="L400" s="25">
        <f t="shared" si="72"/>
        <v>58807</v>
      </c>
      <c r="M400" s="26">
        <f t="shared" si="75"/>
        <v>0</v>
      </c>
      <c r="N400" s="27">
        <f t="shared" si="73"/>
        <v>0</v>
      </c>
      <c r="O400" s="27">
        <f t="shared" si="74"/>
        <v>0</v>
      </c>
    </row>
    <row r="401" spans="1:15" ht="13.2" x14ac:dyDescent="0.25">
      <c r="A401" s="13" t="s">
        <v>424</v>
      </c>
      <c r="B401" s="17">
        <f t="shared" si="76"/>
        <v>57983</v>
      </c>
      <c r="C401" s="5">
        <f>125</f>
        <v>125</v>
      </c>
      <c r="D401" s="6">
        <f t="shared" si="77"/>
        <v>161784.30000000002</v>
      </c>
      <c r="E401" s="6">
        <f t="shared" si="78"/>
        <v>12.087016944444446</v>
      </c>
      <c r="F401" s="6">
        <f>SUM($D$8:D401)</f>
        <v>44724097.060000032</v>
      </c>
      <c r="G401" s="6">
        <f t="shared" si="79"/>
        <v>150000</v>
      </c>
      <c r="H401" s="23">
        <f t="shared" si="80"/>
        <v>0.13928099999999999</v>
      </c>
      <c r="I401" s="31">
        <f t="shared" si="81"/>
        <v>1.0009656816000001</v>
      </c>
      <c r="J401" s="16">
        <f t="shared" si="82"/>
        <v>518.77811102257601</v>
      </c>
      <c r="K401" s="24" t="s">
        <v>424</v>
      </c>
      <c r="L401" s="25">
        <f t="shared" si="72"/>
        <v>58838</v>
      </c>
      <c r="M401" s="26">
        <f t="shared" si="75"/>
        <v>0</v>
      </c>
      <c r="N401" s="27">
        <f t="shared" si="73"/>
        <v>0</v>
      </c>
      <c r="O401" s="27">
        <f t="shared" si="74"/>
        <v>0</v>
      </c>
    </row>
    <row r="402" spans="1:15" ht="13.2" x14ac:dyDescent="0.25">
      <c r="A402" s="13" t="s">
        <v>425</v>
      </c>
      <c r="B402" s="17">
        <f t="shared" si="76"/>
        <v>58013</v>
      </c>
      <c r="C402" s="5">
        <f>125</f>
        <v>125</v>
      </c>
      <c r="D402" s="6">
        <f t="shared" si="77"/>
        <v>161909.30000000002</v>
      </c>
      <c r="E402" s="6">
        <f t="shared" si="78"/>
        <v>13.435219444444446</v>
      </c>
      <c r="F402" s="6">
        <f>SUM($D$8:D402)</f>
        <v>44886006.360000029</v>
      </c>
      <c r="G402" s="6">
        <f t="shared" si="79"/>
        <v>150000</v>
      </c>
      <c r="H402" s="23">
        <f t="shared" si="80"/>
        <v>0.13969766666666672</v>
      </c>
      <c r="I402" s="31">
        <f t="shared" si="81"/>
        <v>1.0009685704888889</v>
      </c>
      <c r="J402" s="16">
        <f t="shared" si="82"/>
        <v>519.81192118971092</v>
      </c>
      <c r="K402" s="24" t="s">
        <v>425</v>
      </c>
      <c r="L402" s="25">
        <f t="shared" si="72"/>
        <v>58866</v>
      </c>
      <c r="M402" s="26">
        <f t="shared" si="75"/>
        <v>0</v>
      </c>
      <c r="N402" s="27">
        <f t="shared" si="73"/>
        <v>0</v>
      </c>
      <c r="O402" s="27">
        <f t="shared" si="74"/>
        <v>0</v>
      </c>
    </row>
    <row r="403" spans="1:15" ht="13.2" x14ac:dyDescent="0.25">
      <c r="A403" s="13" t="s">
        <v>426</v>
      </c>
      <c r="B403" s="17">
        <f t="shared" si="76"/>
        <v>58044</v>
      </c>
      <c r="C403" s="5">
        <f>125</f>
        <v>125</v>
      </c>
      <c r="D403" s="6">
        <f t="shared" si="77"/>
        <v>162034.30000000002</v>
      </c>
      <c r="E403" s="6">
        <f t="shared" si="78"/>
        <v>14.784463611111113</v>
      </c>
      <c r="F403" s="6">
        <f>SUM($D$8:D403)</f>
        <v>45048040.660000026</v>
      </c>
      <c r="G403" s="6">
        <f t="shared" si="79"/>
        <v>150000</v>
      </c>
      <c r="H403" s="23">
        <f t="shared" si="80"/>
        <v>0.14011433333333334</v>
      </c>
      <c r="I403" s="31">
        <f t="shared" si="81"/>
        <v>1.0009714593777779</v>
      </c>
      <c r="J403" s="16">
        <f t="shared" si="82"/>
        <v>520.84325596968301</v>
      </c>
      <c r="K403" s="24" t="s">
        <v>426</v>
      </c>
      <c r="L403" s="25">
        <f t="shared" si="72"/>
        <v>58897</v>
      </c>
      <c r="M403" s="26">
        <f t="shared" si="75"/>
        <v>0</v>
      </c>
      <c r="N403" s="27">
        <f t="shared" si="73"/>
        <v>0</v>
      </c>
      <c r="O403" s="27">
        <f t="shared" si="74"/>
        <v>0</v>
      </c>
    </row>
    <row r="404" spans="1:15" ht="13.2" x14ac:dyDescent="0.25">
      <c r="A404" s="13" t="s">
        <v>427</v>
      </c>
      <c r="B404" s="17">
        <f t="shared" si="76"/>
        <v>58074</v>
      </c>
      <c r="C404" s="5">
        <f>125</f>
        <v>125</v>
      </c>
      <c r="D404" s="6">
        <f t="shared" si="77"/>
        <v>162159.30000000002</v>
      </c>
      <c r="E404" s="6">
        <f t="shared" si="78"/>
        <v>16.134749444444445</v>
      </c>
      <c r="F404" s="6">
        <f>SUM($D$8:D404)</f>
        <v>45210199.960000023</v>
      </c>
      <c r="G404" s="6">
        <f t="shared" si="79"/>
        <v>150000</v>
      </c>
      <c r="H404" s="23">
        <f t="shared" si="80"/>
        <v>0.14053100000000007</v>
      </c>
      <c r="I404" s="31">
        <f t="shared" si="81"/>
        <v>1.0009743482666666</v>
      </c>
      <c r="J404" s="16">
        <f t="shared" si="82"/>
        <v>521.87212336078551</v>
      </c>
      <c r="K404" s="24" t="s">
        <v>427</v>
      </c>
      <c r="L404" s="25">
        <f t="shared" si="72"/>
        <v>58927</v>
      </c>
      <c r="M404" s="26">
        <f t="shared" si="75"/>
        <v>0</v>
      </c>
      <c r="N404" s="27">
        <f t="shared" si="73"/>
        <v>0</v>
      </c>
      <c r="O404" s="27">
        <f t="shared" si="74"/>
        <v>0</v>
      </c>
    </row>
    <row r="405" spans="1:15" ht="13.2" x14ac:dyDescent="0.25">
      <c r="A405" s="13" t="s">
        <v>428</v>
      </c>
      <c r="B405" s="17">
        <f t="shared" si="76"/>
        <v>58105</v>
      </c>
      <c r="C405" s="5">
        <f>125</f>
        <v>125</v>
      </c>
      <c r="D405" s="6">
        <f t="shared" si="77"/>
        <v>162300.43000000002</v>
      </c>
      <c r="E405" s="6">
        <f t="shared" si="78"/>
        <v>1.3514619166666668</v>
      </c>
      <c r="F405" s="6">
        <f>SUM($D$8:D405)</f>
        <v>45372500.390000023</v>
      </c>
      <c r="G405" s="6">
        <f t="shared" si="79"/>
        <v>150000</v>
      </c>
      <c r="H405" s="23">
        <f t="shared" si="80"/>
        <v>0.14100143333333337</v>
      </c>
      <c r="I405" s="31">
        <f t="shared" si="81"/>
        <v>1.0009776099377778</v>
      </c>
      <c r="J405" s="16">
        <f t="shared" si="82"/>
        <v>522.89882777285959</v>
      </c>
      <c r="K405" s="24" t="s">
        <v>428</v>
      </c>
      <c r="L405" s="25">
        <f t="shared" si="72"/>
        <v>58958</v>
      </c>
      <c r="M405" s="26">
        <f t="shared" si="75"/>
        <v>0</v>
      </c>
      <c r="N405" s="27">
        <f t="shared" si="73"/>
        <v>0</v>
      </c>
      <c r="O405" s="27">
        <f t="shared" si="74"/>
        <v>0</v>
      </c>
    </row>
    <row r="406" spans="1:15" ht="13.2" x14ac:dyDescent="0.25">
      <c r="A406" s="13" t="s">
        <v>429</v>
      </c>
      <c r="B406" s="17">
        <f t="shared" si="76"/>
        <v>58134</v>
      </c>
      <c r="C406" s="5">
        <f>125</f>
        <v>125</v>
      </c>
      <c r="D406" s="6">
        <f t="shared" si="77"/>
        <v>162425.43000000002</v>
      </c>
      <c r="E406" s="6">
        <f t="shared" si="78"/>
        <v>2.7040349444444449</v>
      </c>
      <c r="F406" s="6">
        <f>SUM($D$8:D406)</f>
        <v>45534925.820000023</v>
      </c>
      <c r="G406" s="6">
        <f t="shared" si="79"/>
        <v>150000</v>
      </c>
      <c r="H406" s="23">
        <f t="shared" si="80"/>
        <v>0.1414181000000001</v>
      </c>
      <c r="I406" s="31">
        <f t="shared" si="81"/>
        <v>1.0009804988266666</v>
      </c>
      <c r="J406" s="16">
        <f t="shared" si="82"/>
        <v>523.92288569581376</v>
      </c>
      <c r="K406" s="24" t="s">
        <v>429</v>
      </c>
      <c r="L406" s="25">
        <f t="shared" si="72"/>
        <v>58988</v>
      </c>
      <c r="M406" s="26">
        <f t="shared" si="75"/>
        <v>0</v>
      </c>
      <c r="N406" s="27">
        <f t="shared" si="73"/>
        <v>0</v>
      </c>
      <c r="O406" s="27">
        <f t="shared" si="74"/>
        <v>0</v>
      </c>
    </row>
    <row r="407" spans="1:15" ht="13.2" x14ac:dyDescent="0.25">
      <c r="A407" s="13" t="s">
        <v>430</v>
      </c>
      <c r="B407" s="17">
        <f t="shared" si="76"/>
        <v>58164</v>
      </c>
      <c r="C407" s="5">
        <f>125</f>
        <v>125</v>
      </c>
      <c r="D407" s="6">
        <f t="shared" si="77"/>
        <v>162550.43000000002</v>
      </c>
      <c r="E407" s="6">
        <f t="shared" si="78"/>
        <v>4.0575801944444452</v>
      </c>
      <c r="F407" s="6">
        <f>SUM($D$8:D407)</f>
        <v>45697476.250000022</v>
      </c>
      <c r="G407" s="6">
        <f t="shared" si="79"/>
        <v>150000</v>
      </c>
      <c r="H407" s="23">
        <f t="shared" si="80"/>
        <v>0.14183476666666672</v>
      </c>
      <c r="I407" s="31">
        <f t="shared" si="81"/>
        <v>1.0009833877155556</v>
      </c>
      <c r="J407" s="16">
        <f t="shared" si="82"/>
        <v>524.94449938982905</v>
      </c>
      <c r="K407" s="24" t="s">
        <v>430</v>
      </c>
      <c r="L407" s="25">
        <f t="shared" si="72"/>
        <v>59019</v>
      </c>
      <c r="M407" s="26">
        <f t="shared" si="75"/>
        <v>0</v>
      </c>
      <c r="N407" s="27">
        <f t="shared" si="73"/>
        <v>0</v>
      </c>
      <c r="O407" s="27">
        <f t="shared" si="74"/>
        <v>0</v>
      </c>
    </row>
    <row r="408" spans="1:15" ht="13.2" x14ac:dyDescent="0.25">
      <c r="A408" s="13" t="s">
        <v>431</v>
      </c>
      <c r="B408" s="17">
        <f t="shared" si="76"/>
        <v>58195</v>
      </c>
      <c r="C408" s="5">
        <f>125</f>
        <v>125</v>
      </c>
      <c r="D408" s="6">
        <f t="shared" si="77"/>
        <v>162675.43000000002</v>
      </c>
      <c r="E408" s="6">
        <f t="shared" si="78"/>
        <v>5.4121671111111125</v>
      </c>
      <c r="F408" s="6">
        <f>SUM($D$8:D408)</f>
        <v>45860151.680000022</v>
      </c>
      <c r="G408" s="6">
        <f t="shared" si="79"/>
        <v>150000</v>
      </c>
      <c r="H408" s="23">
        <f t="shared" si="80"/>
        <v>0.14225143333333334</v>
      </c>
      <c r="I408" s="31">
        <f t="shared" si="81"/>
        <v>1.0009862766044444</v>
      </c>
      <c r="J408" s="16">
        <f t="shared" si="82"/>
        <v>525.96367672768974</v>
      </c>
      <c r="K408" s="24" t="s">
        <v>431</v>
      </c>
      <c r="L408" s="25">
        <f t="shared" si="72"/>
        <v>59050</v>
      </c>
      <c r="M408" s="26">
        <f t="shared" si="75"/>
        <v>0</v>
      </c>
      <c r="N408" s="27">
        <f t="shared" si="73"/>
        <v>0</v>
      </c>
      <c r="O408" s="27">
        <f t="shared" si="74"/>
        <v>0</v>
      </c>
    </row>
    <row r="409" spans="1:15" ht="13.2" x14ac:dyDescent="0.25">
      <c r="A409" s="13" t="s">
        <v>432</v>
      </c>
      <c r="B409" s="17">
        <f t="shared" si="76"/>
        <v>58225</v>
      </c>
      <c r="C409" s="5">
        <f>125</f>
        <v>125</v>
      </c>
      <c r="D409" s="6">
        <f t="shared" si="77"/>
        <v>162800.43000000002</v>
      </c>
      <c r="E409" s="6">
        <f t="shared" si="78"/>
        <v>6.7677956944444464</v>
      </c>
      <c r="F409" s="6">
        <f>SUM($D$8:D409)</f>
        <v>46022952.110000022</v>
      </c>
      <c r="G409" s="6">
        <f t="shared" si="79"/>
        <v>150000</v>
      </c>
      <c r="H409" s="23">
        <f t="shared" si="80"/>
        <v>0.14266810000000008</v>
      </c>
      <c r="I409" s="31">
        <f t="shared" si="81"/>
        <v>1.0009891654933334</v>
      </c>
      <c r="J409" s="16">
        <f t="shared" si="82"/>
        <v>526.98042555022278</v>
      </c>
      <c r="K409" s="24" t="s">
        <v>432</v>
      </c>
      <c r="L409" s="25">
        <f t="shared" si="72"/>
        <v>59080</v>
      </c>
      <c r="M409" s="26">
        <f t="shared" si="75"/>
        <v>0</v>
      </c>
      <c r="N409" s="27">
        <f t="shared" si="73"/>
        <v>0</v>
      </c>
      <c r="O409" s="27">
        <f t="shared" si="74"/>
        <v>0</v>
      </c>
    </row>
    <row r="410" spans="1:15" ht="13.2" x14ac:dyDescent="0.25">
      <c r="A410" s="13" t="s">
        <v>433</v>
      </c>
      <c r="B410" s="17">
        <f t="shared" si="76"/>
        <v>58256</v>
      </c>
      <c r="C410" s="5">
        <f>125</f>
        <v>125</v>
      </c>
      <c r="D410" s="6">
        <f t="shared" si="77"/>
        <v>162925.43000000002</v>
      </c>
      <c r="E410" s="6">
        <f t="shared" si="78"/>
        <v>8.1244659444444469</v>
      </c>
      <c r="F410" s="6">
        <f>SUM($D$8:D410)</f>
        <v>46185877.540000021</v>
      </c>
      <c r="G410" s="6">
        <f t="shared" si="79"/>
        <v>150000</v>
      </c>
      <c r="H410" s="23">
        <f t="shared" si="80"/>
        <v>0.1430847666666667</v>
      </c>
      <c r="I410" s="31">
        <f t="shared" si="81"/>
        <v>1.0009920543822222</v>
      </c>
      <c r="J410" s="16">
        <f t="shared" si="82"/>
        <v>527.99475366645356</v>
      </c>
      <c r="K410" s="24" t="s">
        <v>433</v>
      </c>
      <c r="L410" s="25">
        <f t="shared" si="72"/>
        <v>59111</v>
      </c>
      <c r="M410" s="26">
        <f t="shared" si="75"/>
        <v>0</v>
      </c>
      <c r="N410" s="27">
        <f t="shared" si="73"/>
        <v>0</v>
      </c>
      <c r="O410" s="27">
        <f t="shared" si="74"/>
        <v>0</v>
      </c>
    </row>
    <row r="411" spans="1:15" ht="13.2" x14ac:dyDescent="0.25">
      <c r="A411" s="13" t="s">
        <v>434</v>
      </c>
      <c r="B411" s="17">
        <f t="shared" si="76"/>
        <v>58286</v>
      </c>
      <c r="C411" s="5">
        <f>125</f>
        <v>125</v>
      </c>
      <c r="D411" s="6">
        <f t="shared" si="77"/>
        <v>163050.43000000002</v>
      </c>
      <c r="E411" s="6">
        <f t="shared" si="78"/>
        <v>9.4821778611111132</v>
      </c>
      <c r="F411" s="6">
        <f>SUM($D$8:D411)</f>
        <v>46348927.970000021</v>
      </c>
      <c r="G411" s="6">
        <f t="shared" si="79"/>
        <v>150000</v>
      </c>
      <c r="H411" s="23">
        <f t="shared" si="80"/>
        <v>0.14350143333333343</v>
      </c>
      <c r="I411" s="31">
        <f t="shared" si="81"/>
        <v>1.0009949432711112</v>
      </c>
      <c r="J411" s="16">
        <f t="shared" si="82"/>
        <v>529.00666885376302</v>
      </c>
      <c r="K411" s="24" t="s">
        <v>434</v>
      </c>
      <c r="L411" s="25">
        <f t="shared" si="72"/>
        <v>59141</v>
      </c>
      <c r="M411" s="26">
        <f t="shared" si="75"/>
        <v>0</v>
      </c>
      <c r="N411" s="27">
        <f t="shared" si="73"/>
        <v>0</v>
      </c>
      <c r="O411" s="27">
        <f t="shared" si="74"/>
        <v>0</v>
      </c>
    </row>
    <row r="412" spans="1:15" ht="13.2" x14ac:dyDescent="0.25">
      <c r="A412" s="13" t="s">
        <v>435</v>
      </c>
      <c r="B412" s="17">
        <f t="shared" si="76"/>
        <v>58317</v>
      </c>
      <c r="C412" s="5">
        <f>125</f>
        <v>125</v>
      </c>
      <c r="D412" s="6">
        <f t="shared" si="77"/>
        <v>163175.43000000002</v>
      </c>
      <c r="E412" s="6">
        <f t="shared" si="78"/>
        <v>10.840931444444447</v>
      </c>
      <c r="F412" s="6">
        <f>SUM($D$8:D412)</f>
        <v>46512103.400000021</v>
      </c>
      <c r="G412" s="6">
        <f t="shared" si="79"/>
        <v>150000</v>
      </c>
      <c r="H412" s="23">
        <f t="shared" si="80"/>
        <v>0.14391810000000005</v>
      </c>
      <c r="I412" s="31">
        <f t="shared" si="81"/>
        <v>1.0009978321599999</v>
      </c>
      <c r="J412" s="16">
        <f t="shared" si="82"/>
        <v>530.01617885804126</v>
      </c>
      <c r="K412" s="24" t="s">
        <v>435</v>
      </c>
      <c r="L412" s="25">
        <f t="shared" si="72"/>
        <v>59172</v>
      </c>
      <c r="M412" s="26">
        <f t="shared" si="75"/>
        <v>0</v>
      </c>
      <c r="N412" s="27">
        <f t="shared" si="73"/>
        <v>0</v>
      </c>
      <c r="O412" s="27">
        <f t="shared" si="74"/>
        <v>0</v>
      </c>
    </row>
    <row r="413" spans="1:15" ht="13.2" x14ac:dyDescent="0.25">
      <c r="A413" s="13" t="s">
        <v>436</v>
      </c>
      <c r="B413" s="17">
        <f t="shared" si="76"/>
        <v>58348</v>
      </c>
      <c r="C413" s="5">
        <f>125</f>
        <v>125</v>
      </c>
      <c r="D413" s="6">
        <f t="shared" si="77"/>
        <v>163300.43000000002</v>
      </c>
      <c r="E413" s="6">
        <f t="shared" si="78"/>
        <v>12.200726694444448</v>
      </c>
      <c r="F413" s="6">
        <f>SUM($D$8:D413)</f>
        <v>46675403.830000021</v>
      </c>
      <c r="G413" s="6">
        <f t="shared" si="79"/>
        <v>150000</v>
      </c>
      <c r="H413" s="23">
        <f t="shared" si="80"/>
        <v>0.14433476666666667</v>
      </c>
      <c r="I413" s="31">
        <f t="shared" si="81"/>
        <v>1.0010007210488889</v>
      </c>
      <c r="J413" s="16">
        <f t="shared" si="82"/>
        <v>531.02329139384324</v>
      </c>
      <c r="K413" s="24" t="s">
        <v>436</v>
      </c>
      <c r="L413" s="25">
        <f t="shared" si="72"/>
        <v>59203</v>
      </c>
      <c r="M413" s="26">
        <f t="shared" si="75"/>
        <v>0</v>
      </c>
      <c r="N413" s="27">
        <f t="shared" si="73"/>
        <v>0</v>
      </c>
      <c r="O413" s="27">
        <f t="shared" si="74"/>
        <v>0</v>
      </c>
    </row>
    <row r="414" spans="1:15" ht="13.2" x14ac:dyDescent="0.25">
      <c r="A414" s="13" t="s">
        <v>437</v>
      </c>
      <c r="B414" s="17">
        <f t="shared" si="76"/>
        <v>58378</v>
      </c>
      <c r="C414" s="5">
        <f>125</f>
        <v>125</v>
      </c>
      <c r="D414" s="6">
        <f t="shared" si="77"/>
        <v>163425.43000000002</v>
      </c>
      <c r="E414" s="6">
        <f t="shared" si="78"/>
        <v>13.561563611111115</v>
      </c>
      <c r="F414" s="6">
        <f>SUM($D$8:D414)</f>
        <v>46838829.26000002</v>
      </c>
      <c r="G414" s="6">
        <f t="shared" si="79"/>
        <v>150000</v>
      </c>
      <c r="H414" s="23">
        <f t="shared" si="80"/>
        <v>0.1447514333333334</v>
      </c>
      <c r="I414" s="31">
        <f t="shared" si="81"/>
        <v>1.0010036099377777</v>
      </c>
      <c r="J414" s="16">
        <f t="shared" si="82"/>
        <v>532.02801414454075</v>
      </c>
      <c r="K414" s="24" t="s">
        <v>437</v>
      </c>
      <c r="L414" s="25">
        <f t="shared" si="72"/>
        <v>59231</v>
      </c>
      <c r="M414" s="26">
        <f t="shared" si="75"/>
        <v>0</v>
      </c>
      <c r="N414" s="27">
        <f t="shared" si="73"/>
        <v>0</v>
      </c>
      <c r="O414" s="27">
        <f t="shared" si="74"/>
        <v>0</v>
      </c>
    </row>
    <row r="415" spans="1:15" ht="13.2" x14ac:dyDescent="0.25">
      <c r="A415" s="13" t="s">
        <v>438</v>
      </c>
      <c r="B415" s="17">
        <f t="shared" si="76"/>
        <v>58409</v>
      </c>
      <c r="C415" s="5">
        <f>125</f>
        <v>125</v>
      </c>
      <c r="D415" s="6">
        <f t="shared" si="77"/>
        <v>163550.43000000002</v>
      </c>
      <c r="E415" s="6">
        <f t="shared" si="78"/>
        <v>14.923442194444448</v>
      </c>
      <c r="F415" s="6">
        <f>SUM($D$8:D415)</f>
        <v>47002379.69000002</v>
      </c>
      <c r="G415" s="6">
        <f t="shared" si="79"/>
        <v>150000</v>
      </c>
      <c r="H415" s="23">
        <f t="shared" si="80"/>
        <v>0.14516810000000002</v>
      </c>
      <c r="I415" s="31">
        <f t="shared" si="81"/>
        <v>1.0010064988266667</v>
      </c>
      <c r="J415" s="16">
        <f t="shared" si="82"/>
        <v>533.03035476247612</v>
      </c>
      <c r="K415" s="24" t="s">
        <v>438</v>
      </c>
      <c r="L415" s="25">
        <f t="shared" si="72"/>
        <v>59262</v>
      </c>
      <c r="M415" s="26">
        <f t="shared" si="75"/>
        <v>0</v>
      </c>
      <c r="N415" s="27">
        <f t="shared" si="73"/>
        <v>0</v>
      </c>
      <c r="O415" s="27">
        <f t="shared" si="74"/>
        <v>0</v>
      </c>
    </row>
    <row r="416" spans="1:15" ht="13.2" x14ac:dyDescent="0.25">
      <c r="A416" s="13" t="s">
        <v>439</v>
      </c>
      <c r="B416" s="17">
        <f t="shared" si="76"/>
        <v>58439</v>
      </c>
      <c r="C416" s="5">
        <f>125</f>
        <v>125</v>
      </c>
      <c r="D416" s="6">
        <f t="shared" si="77"/>
        <v>163675.43000000002</v>
      </c>
      <c r="E416" s="6">
        <f t="shared" si="78"/>
        <v>16.28636244444445</v>
      </c>
      <c r="F416" s="6">
        <f>SUM($D$8:D416)</f>
        <v>47166055.12000002</v>
      </c>
      <c r="G416" s="6">
        <f t="shared" si="79"/>
        <v>150000</v>
      </c>
      <c r="H416" s="23">
        <f t="shared" si="80"/>
        <v>0.14558476666666675</v>
      </c>
      <c r="I416" s="31">
        <f t="shared" si="81"/>
        <v>1.0010093877155555</v>
      </c>
      <c r="J416" s="16">
        <f t="shared" si="82"/>
        <v>534.0303208691123</v>
      </c>
      <c r="K416" s="24" t="s">
        <v>439</v>
      </c>
      <c r="L416" s="25">
        <f t="shared" si="72"/>
        <v>59292</v>
      </c>
      <c r="M416" s="26">
        <f t="shared" si="75"/>
        <v>0</v>
      </c>
      <c r="N416" s="27">
        <f t="shared" si="73"/>
        <v>0</v>
      </c>
      <c r="O416" s="27">
        <f t="shared" si="74"/>
        <v>0</v>
      </c>
    </row>
    <row r="417" spans="1:15" ht="13.2" x14ac:dyDescent="0.25">
      <c r="A417" s="13" t="s">
        <v>440</v>
      </c>
      <c r="B417" s="17">
        <f t="shared" si="76"/>
        <v>58470</v>
      </c>
      <c r="C417" s="5">
        <f>125</f>
        <v>125</v>
      </c>
      <c r="D417" s="6">
        <f t="shared" si="77"/>
        <v>163816.72000000003</v>
      </c>
      <c r="E417" s="6">
        <f t="shared" si="78"/>
        <v>1.3640976666666669</v>
      </c>
      <c r="F417" s="6">
        <f>SUM($D$8:D417)</f>
        <v>47329871.840000018</v>
      </c>
      <c r="G417" s="6">
        <f t="shared" si="79"/>
        <v>150000</v>
      </c>
      <c r="H417" s="23">
        <f t="shared" si="80"/>
        <v>0.14605573333333344</v>
      </c>
      <c r="I417" s="31">
        <f t="shared" si="81"/>
        <v>1.0010126530844445</v>
      </c>
      <c r="J417" s="16">
        <f t="shared" si="82"/>
        <v>535.02822018161021</v>
      </c>
      <c r="K417" s="24" t="s">
        <v>440</v>
      </c>
      <c r="L417" s="25">
        <f t="shared" si="72"/>
        <v>59323</v>
      </c>
      <c r="M417" s="26">
        <f t="shared" si="75"/>
        <v>0</v>
      </c>
      <c r="N417" s="27">
        <f t="shared" si="73"/>
        <v>0</v>
      </c>
      <c r="O417" s="27">
        <f t="shared" si="74"/>
        <v>0</v>
      </c>
    </row>
    <row r="418" spans="1:15" ht="13.2" x14ac:dyDescent="0.25">
      <c r="A418" s="13" t="s">
        <v>441</v>
      </c>
      <c r="B418" s="17">
        <f t="shared" si="76"/>
        <v>58499</v>
      </c>
      <c r="C418" s="5">
        <f>125</f>
        <v>125</v>
      </c>
      <c r="D418" s="6">
        <f t="shared" si="77"/>
        <v>163941.72000000003</v>
      </c>
      <c r="E418" s="6">
        <f t="shared" si="78"/>
        <v>2.7293064444444446</v>
      </c>
      <c r="F418" s="6">
        <f>SUM($D$8:D418)</f>
        <v>47493813.560000017</v>
      </c>
      <c r="G418" s="6">
        <f t="shared" si="79"/>
        <v>150000</v>
      </c>
      <c r="H418" s="23">
        <f t="shared" si="80"/>
        <v>0.14647240000000006</v>
      </c>
      <c r="I418" s="31">
        <f t="shared" si="81"/>
        <v>1.0010155419733333</v>
      </c>
      <c r="J418" s="16">
        <f t="shared" si="82"/>
        <v>536.02355866444054</v>
      </c>
      <c r="K418" s="24" t="s">
        <v>441</v>
      </c>
      <c r="L418" s="25">
        <f t="shared" si="72"/>
        <v>59353</v>
      </c>
      <c r="M418" s="26">
        <f t="shared" si="75"/>
        <v>0</v>
      </c>
      <c r="N418" s="27">
        <f t="shared" si="73"/>
        <v>0</v>
      </c>
      <c r="O418" s="27">
        <f t="shared" si="74"/>
        <v>0</v>
      </c>
    </row>
    <row r="419" spans="1:15" ht="13.2" x14ac:dyDescent="0.25">
      <c r="A419" s="13" t="s">
        <v>442</v>
      </c>
      <c r="B419" s="17">
        <f t="shared" si="76"/>
        <v>58530</v>
      </c>
      <c r="C419" s="5">
        <f>125</f>
        <v>125</v>
      </c>
      <c r="D419" s="6">
        <f t="shared" si="77"/>
        <v>164066.72000000003</v>
      </c>
      <c r="E419" s="6">
        <f t="shared" si="78"/>
        <v>4.0954874444444451</v>
      </c>
      <c r="F419" s="6">
        <f>SUM($D$8:D419)</f>
        <v>47657880.280000016</v>
      </c>
      <c r="G419" s="6">
        <f t="shared" si="79"/>
        <v>150000</v>
      </c>
      <c r="H419" s="23">
        <f t="shared" si="80"/>
        <v>0.14688906666666679</v>
      </c>
      <c r="I419" s="31">
        <f t="shared" si="81"/>
        <v>1.0010184308622223</v>
      </c>
      <c r="J419" s="16">
        <f t="shared" si="82"/>
        <v>537.0165446999905</v>
      </c>
      <c r="K419" s="24" t="s">
        <v>442</v>
      </c>
      <c r="L419" s="25">
        <f t="shared" si="72"/>
        <v>59384</v>
      </c>
      <c r="M419" s="26">
        <f t="shared" si="75"/>
        <v>0</v>
      </c>
      <c r="N419" s="27">
        <f t="shared" si="73"/>
        <v>0</v>
      </c>
      <c r="O419" s="27">
        <f t="shared" si="74"/>
        <v>0</v>
      </c>
    </row>
    <row r="420" spans="1:15" ht="13.2" x14ac:dyDescent="0.25">
      <c r="A420" s="13" t="s">
        <v>443</v>
      </c>
      <c r="B420" s="17">
        <f t="shared" si="76"/>
        <v>58561</v>
      </c>
      <c r="C420" s="5">
        <f>125</f>
        <v>125</v>
      </c>
      <c r="D420" s="6">
        <f t="shared" si="77"/>
        <v>164191.72000000003</v>
      </c>
      <c r="E420" s="6">
        <f t="shared" si="78"/>
        <v>5.4627101111111118</v>
      </c>
      <c r="F420" s="6">
        <f>SUM($D$8:D420)</f>
        <v>47822072.000000015</v>
      </c>
      <c r="G420" s="6">
        <f t="shared" si="79"/>
        <v>150000</v>
      </c>
      <c r="H420" s="23">
        <f t="shared" si="80"/>
        <v>0.14730573333333341</v>
      </c>
      <c r="I420" s="31">
        <f t="shared" si="81"/>
        <v>1.0010213197511111</v>
      </c>
      <c r="J420" s="16">
        <f t="shared" si="82"/>
        <v>538.00718579134173</v>
      </c>
      <c r="K420" s="24" t="s">
        <v>443</v>
      </c>
      <c r="L420" s="25">
        <f t="shared" si="72"/>
        <v>59415</v>
      </c>
      <c r="M420" s="26">
        <f t="shared" si="75"/>
        <v>0</v>
      </c>
      <c r="N420" s="27">
        <f t="shared" si="73"/>
        <v>0</v>
      </c>
      <c r="O420" s="27">
        <f t="shared" si="74"/>
        <v>0</v>
      </c>
    </row>
    <row r="421" spans="1:15" ht="13.2" x14ac:dyDescent="0.25">
      <c r="A421" s="13" t="s">
        <v>444</v>
      </c>
      <c r="B421" s="17">
        <f t="shared" si="76"/>
        <v>58591</v>
      </c>
      <c r="C421" s="5">
        <f>125</f>
        <v>125</v>
      </c>
      <c r="D421" s="6">
        <f t="shared" si="77"/>
        <v>164316.72000000003</v>
      </c>
      <c r="E421" s="6">
        <f t="shared" si="78"/>
        <v>6.8309744444444451</v>
      </c>
      <c r="F421" s="6">
        <f>SUM($D$8:D421)</f>
        <v>47986388.720000014</v>
      </c>
      <c r="G421" s="6">
        <f t="shared" si="79"/>
        <v>150000</v>
      </c>
      <c r="H421" s="23">
        <f t="shared" si="80"/>
        <v>0.14772240000000003</v>
      </c>
      <c r="I421" s="31">
        <f t="shared" si="81"/>
        <v>1.0010242086400001</v>
      </c>
      <c r="J421" s="16">
        <f t="shared" si="82"/>
        <v>538.99548941141938</v>
      </c>
      <c r="K421" s="24" t="s">
        <v>444</v>
      </c>
      <c r="L421" s="25">
        <f t="shared" si="72"/>
        <v>59445</v>
      </c>
      <c r="M421" s="26">
        <f t="shared" si="75"/>
        <v>0</v>
      </c>
      <c r="N421" s="27">
        <f t="shared" si="73"/>
        <v>0</v>
      </c>
      <c r="O421" s="27">
        <f t="shared" si="74"/>
        <v>0</v>
      </c>
    </row>
    <row r="422" spans="1:15" ht="13.2" x14ac:dyDescent="0.25">
      <c r="A422" s="13" t="s">
        <v>445</v>
      </c>
      <c r="B422" s="17">
        <f t="shared" si="76"/>
        <v>58622</v>
      </c>
      <c r="C422" s="5">
        <f>125</f>
        <v>125</v>
      </c>
      <c r="D422" s="6">
        <f t="shared" si="77"/>
        <v>164441.72000000003</v>
      </c>
      <c r="E422" s="6">
        <f t="shared" si="78"/>
        <v>8.200280444444445</v>
      </c>
      <c r="F422" s="6">
        <f>SUM($D$8:D422)</f>
        <v>48150830.440000013</v>
      </c>
      <c r="G422" s="6">
        <f t="shared" si="79"/>
        <v>150000</v>
      </c>
      <c r="H422" s="23">
        <f t="shared" si="80"/>
        <v>0.14813906666666676</v>
      </c>
      <c r="I422" s="31">
        <f t="shared" si="81"/>
        <v>1.0010270975288889</v>
      </c>
      <c r="J422" s="16">
        <f t="shared" si="82"/>
        <v>539.98146300313806</v>
      </c>
      <c r="K422" s="24" t="s">
        <v>445</v>
      </c>
      <c r="L422" s="25">
        <f t="shared" si="72"/>
        <v>59476</v>
      </c>
      <c r="M422" s="26">
        <f t="shared" si="75"/>
        <v>0</v>
      </c>
      <c r="N422" s="27">
        <f t="shared" si="73"/>
        <v>0</v>
      </c>
      <c r="O422" s="27">
        <f t="shared" si="74"/>
        <v>0</v>
      </c>
    </row>
    <row r="423" spans="1:15" ht="13.2" x14ac:dyDescent="0.25">
      <c r="A423" s="13" t="s">
        <v>446</v>
      </c>
      <c r="B423" s="17">
        <f t="shared" si="76"/>
        <v>58652</v>
      </c>
      <c r="C423" s="5">
        <f>125</f>
        <v>125</v>
      </c>
      <c r="D423" s="6">
        <f t="shared" si="77"/>
        <v>164566.72000000003</v>
      </c>
      <c r="E423" s="6">
        <f t="shared" si="78"/>
        <v>9.5706281111111124</v>
      </c>
      <c r="F423" s="6">
        <f>SUM($D$8:D423)</f>
        <v>48315397.160000011</v>
      </c>
      <c r="G423" s="6">
        <f t="shared" si="79"/>
        <v>150000</v>
      </c>
      <c r="H423" s="23">
        <f t="shared" si="80"/>
        <v>0.14855573333333338</v>
      </c>
      <c r="I423" s="31">
        <f t="shared" si="81"/>
        <v>1.0010299864177779</v>
      </c>
      <c r="J423" s="16">
        <f t="shared" si="82"/>
        <v>540.96511397954816</v>
      </c>
      <c r="K423" s="24" t="s">
        <v>446</v>
      </c>
      <c r="L423" s="25">
        <f t="shared" si="72"/>
        <v>59506</v>
      </c>
      <c r="M423" s="26">
        <f t="shared" si="75"/>
        <v>0</v>
      </c>
      <c r="N423" s="27">
        <f t="shared" si="73"/>
        <v>0</v>
      </c>
      <c r="O423" s="27">
        <f t="shared" si="74"/>
        <v>0</v>
      </c>
    </row>
    <row r="424" spans="1:15" ht="13.2" x14ac:dyDescent="0.25">
      <c r="A424" s="13" t="s">
        <v>447</v>
      </c>
      <c r="B424" s="17">
        <f t="shared" si="76"/>
        <v>58683</v>
      </c>
      <c r="C424" s="5">
        <f>125</f>
        <v>125</v>
      </c>
      <c r="D424" s="6">
        <f t="shared" si="77"/>
        <v>164691.72000000003</v>
      </c>
      <c r="E424" s="6">
        <f t="shared" si="78"/>
        <v>10.942017444444446</v>
      </c>
      <c r="F424" s="6">
        <f>SUM($D$8:D424)</f>
        <v>48480088.88000001</v>
      </c>
      <c r="G424" s="6">
        <f t="shared" si="79"/>
        <v>150000</v>
      </c>
      <c r="H424" s="23">
        <f t="shared" si="80"/>
        <v>0.14897240000000012</v>
      </c>
      <c r="I424" s="31">
        <f t="shared" si="81"/>
        <v>1.0010328753066666</v>
      </c>
      <c r="J424" s="16">
        <f t="shared" si="82"/>
        <v>541.94644972397975</v>
      </c>
      <c r="K424" s="24" t="s">
        <v>447</v>
      </c>
      <c r="L424" s="25">
        <f t="shared" si="72"/>
        <v>59537</v>
      </c>
      <c r="M424" s="26">
        <f t="shared" si="75"/>
        <v>0</v>
      </c>
      <c r="N424" s="27">
        <f t="shared" si="73"/>
        <v>0</v>
      </c>
      <c r="O424" s="27">
        <f t="shared" si="74"/>
        <v>0</v>
      </c>
    </row>
    <row r="425" spans="1:15" ht="13.2" x14ac:dyDescent="0.25">
      <c r="A425" s="13" t="s">
        <v>448</v>
      </c>
      <c r="B425" s="17">
        <f t="shared" si="76"/>
        <v>58714</v>
      </c>
      <c r="C425" s="5">
        <f>125</f>
        <v>125</v>
      </c>
      <c r="D425" s="6">
        <f t="shared" si="77"/>
        <v>164816.72000000003</v>
      </c>
      <c r="E425" s="6">
        <f t="shared" si="78"/>
        <v>12.314448444444446</v>
      </c>
      <c r="F425" s="6">
        <f>SUM($D$8:D425)</f>
        <v>48644905.600000009</v>
      </c>
      <c r="G425" s="6">
        <f t="shared" si="79"/>
        <v>150000</v>
      </c>
      <c r="H425" s="23">
        <f t="shared" si="80"/>
        <v>0.14938906666666674</v>
      </c>
      <c r="I425" s="31">
        <f t="shared" si="81"/>
        <v>1.0010357641955556</v>
      </c>
      <c r="J425" s="16">
        <f t="shared" si="82"/>
        <v>542.92547759018794</v>
      </c>
      <c r="K425" s="24" t="s">
        <v>448</v>
      </c>
      <c r="L425" s="25">
        <f t="shared" si="72"/>
        <v>59568</v>
      </c>
      <c r="M425" s="26">
        <f t="shared" si="75"/>
        <v>0</v>
      </c>
      <c r="N425" s="27">
        <f t="shared" si="73"/>
        <v>0</v>
      </c>
      <c r="O425" s="27">
        <f t="shared" si="74"/>
        <v>0</v>
      </c>
    </row>
    <row r="426" spans="1:15" ht="13.2" x14ac:dyDescent="0.25">
      <c r="A426" s="13" t="s">
        <v>449</v>
      </c>
      <c r="B426" s="17">
        <f t="shared" si="76"/>
        <v>58744</v>
      </c>
      <c r="C426" s="5">
        <f>125</f>
        <v>125</v>
      </c>
      <c r="D426" s="6">
        <f t="shared" si="77"/>
        <v>164941.72000000003</v>
      </c>
      <c r="E426" s="6">
        <f t="shared" si="78"/>
        <v>13.687921111111113</v>
      </c>
      <c r="F426" s="6">
        <f>SUM($D$8:D426)</f>
        <v>48809847.320000008</v>
      </c>
      <c r="G426" s="6">
        <f t="shared" si="79"/>
        <v>150000</v>
      </c>
      <c r="H426" s="23">
        <f t="shared" si="80"/>
        <v>0.14980573333333336</v>
      </c>
      <c r="I426" s="31">
        <f t="shared" si="81"/>
        <v>1.0010386530844444</v>
      </c>
      <c r="J426" s="16">
        <f t="shared" si="82"/>
        <v>543.90220490249487</v>
      </c>
      <c r="K426" s="24" t="s">
        <v>449</v>
      </c>
      <c r="L426" s="25">
        <f t="shared" si="72"/>
        <v>59596</v>
      </c>
      <c r="M426" s="26">
        <f t="shared" si="75"/>
        <v>0</v>
      </c>
      <c r="N426" s="27">
        <f t="shared" si="73"/>
        <v>0</v>
      </c>
      <c r="O426" s="27">
        <f t="shared" si="74"/>
        <v>0</v>
      </c>
    </row>
    <row r="427" spans="1:15" ht="13.2" x14ac:dyDescent="0.25">
      <c r="A427" s="13" t="s">
        <v>450</v>
      </c>
      <c r="B427" s="17">
        <f t="shared" si="76"/>
        <v>58775</v>
      </c>
      <c r="C427" s="5">
        <f>125</f>
        <v>125</v>
      </c>
      <c r="D427" s="6">
        <f t="shared" si="77"/>
        <v>165066.72000000003</v>
      </c>
      <c r="E427" s="6">
        <f t="shared" si="78"/>
        <v>15.062435444444446</v>
      </c>
      <c r="F427" s="6">
        <f>SUM($D$8:D427)</f>
        <v>48974914.040000007</v>
      </c>
      <c r="G427" s="6">
        <f t="shared" si="79"/>
        <v>150000</v>
      </c>
      <c r="H427" s="23">
        <f t="shared" si="80"/>
        <v>0.15022240000000009</v>
      </c>
      <c r="I427" s="31">
        <f t="shared" si="81"/>
        <v>1.0010415419733334</v>
      </c>
      <c r="J427" s="16">
        <f t="shared" si="82"/>
        <v>544.87663895593323</v>
      </c>
      <c r="K427" s="24" t="s">
        <v>450</v>
      </c>
      <c r="L427" s="25">
        <f t="shared" si="72"/>
        <v>59627</v>
      </c>
      <c r="M427" s="26">
        <f t="shared" si="75"/>
        <v>0</v>
      </c>
      <c r="N427" s="27">
        <f t="shared" si="73"/>
        <v>0</v>
      </c>
      <c r="O427" s="27">
        <f t="shared" si="74"/>
        <v>0</v>
      </c>
    </row>
    <row r="428" spans="1:15" ht="13.2" x14ac:dyDescent="0.25">
      <c r="A428" s="13" t="s">
        <v>451</v>
      </c>
      <c r="B428" s="17">
        <f t="shared" si="76"/>
        <v>58805</v>
      </c>
      <c r="C428" s="5">
        <f>125</f>
        <v>125</v>
      </c>
      <c r="D428" s="6">
        <f t="shared" si="77"/>
        <v>165191.72000000003</v>
      </c>
      <c r="E428" s="6">
        <f t="shared" si="78"/>
        <v>16.437991444444446</v>
      </c>
      <c r="F428" s="6">
        <f>SUM($D$8:D428)</f>
        <v>49140105.760000005</v>
      </c>
      <c r="G428" s="6">
        <f t="shared" si="79"/>
        <v>150000</v>
      </c>
      <c r="H428" s="23">
        <f t="shared" si="80"/>
        <v>0.15063906666666671</v>
      </c>
      <c r="I428" s="31">
        <f t="shared" si="81"/>
        <v>1.0010444308622222</v>
      </c>
      <c r="J428" s="16">
        <f t="shared" si="82"/>
        <v>545.84878701638695</v>
      </c>
      <c r="K428" s="24" t="s">
        <v>451</v>
      </c>
      <c r="L428" s="25">
        <f t="shared" si="72"/>
        <v>59657</v>
      </c>
      <c r="M428" s="26">
        <f t="shared" si="75"/>
        <v>0</v>
      </c>
      <c r="N428" s="27">
        <f t="shared" si="73"/>
        <v>0</v>
      </c>
      <c r="O428" s="27">
        <f t="shared" si="74"/>
        <v>0</v>
      </c>
    </row>
    <row r="429" spans="1:15" ht="13.2" x14ac:dyDescent="0.25">
      <c r="A429" s="13" t="s">
        <v>452</v>
      </c>
      <c r="B429" s="17">
        <f t="shared" si="76"/>
        <v>58836</v>
      </c>
      <c r="C429" s="5">
        <f>125</f>
        <v>125</v>
      </c>
      <c r="D429" s="6">
        <f t="shared" si="77"/>
        <v>165333.16000000003</v>
      </c>
      <c r="E429" s="6">
        <f t="shared" si="78"/>
        <v>1.3767346666666671</v>
      </c>
      <c r="F429" s="6">
        <f>SUM($D$8:D429)</f>
        <v>49305438.920000002</v>
      </c>
      <c r="G429" s="6">
        <f t="shared" si="79"/>
        <v>150000</v>
      </c>
      <c r="H429" s="23">
        <f t="shared" si="80"/>
        <v>0.15111053333333346</v>
      </c>
      <c r="I429" s="31">
        <f t="shared" si="81"/>
        <v>1.0010476996977777</v>
      </c>
      <c r="J429" s="16">
        <f t="shared" si="82"/>
        <v>546.81896000808547</v>
      </c>
      <c r="K429" s="24" t="s">
        <v>452</v>
      </c>
      <c r="L429" s="25">
        <f t="shared" si="72"/>
        <v>59688</v>
      </c>
      <c r="M429" s="26">
        <f t="shared" si="75"/>
        <v>0</v>
      </c>
      <c r="N429" s="27">
        <f t="shared" si="73"/>
        <v>0</v>
      </c>
      <c r="O429" s="27">
        <f t="shared" si="74"/>
        <v>0</v>
      </c>
    </row>
    <row r="430" spans="1:15" ht="13.2" x14ac:dyDescent="0.25">
      <c r="A430" s="13" t="s">
        <v>453</v>
      </c>
      <c r="B430" s="17">
        <f t="shared" si="76"/>
        <v>58865</v>
      </c>
      <c r="C430" s="5">
        <f>125</f>
        <v>125</v>
      </c>
      <c r="D430" s="6">
        <f t="shared" si="77"/>
        <v>165458.16000000003</v>
      </c>
      <c r="E430" s="6">
        <f t="shared" si="78"/>
        <v>2.7545804444444451</v>
      </c>
      <c r="F430" s="6">
        <f>SUM($D$8:D430)</f>
        <v>49470897.079999998</v>
      </c>
      <c r="G430" s="6">
        <f t="shared" si="79"/>
        <v>150000</v>
      </c>
      <c r="H430" s="23">
        <f t="shared" si="80"/>
        <v>0.15152720000000008</v>
      </c>
      <c r="I430" s="31">
        <f t="shared" si="81"/>
        <v>1.0010505885866667</v>
      </c>
      <c r="J430" s="16">
        <f t="shared" si="82"/>
        <v>547.78665367740098</v>
      </c>
      <c r="K430" s="24" t="s">
        <v>453</v>
      </c>
      <c r="L430" s="25">
        <f t="shared" si="72"/>
        <v>59718</v>
      </c>
      <c r="M430" s="26">
        <f t="shared" si="75"/>
        <v>0</v>
      </c>
      <c r="N430" s="27">
        <f t="shared" si="73"/>
        <v>0</v>
      </c>
      <c r="O430" s="27">
        <f t="shared" si="74"/>
        <v>0</v>
      </c>
    </row>
    <row r="431" spans="1:15" ht="13.2" x14ac:dyDescent="0.25">
      <c r="A431" s="13" t="s">
        <v>454</v>
      </c>
      <c r="B431" s="17">
        <f t="shared" si="76"/>
        <v>58895</v>
      </c>
      <c r="C431" s="5">
        <f>125</f>
        <v>125</v>
      </c>
      <c r="D431" s="6">
        <f t="shared" si="77"/>
        <v>165583.16000000003</v>
      </c>
      <c r="E431" s="6">
        <f t="shared" si="78"/>
        <v>4.1333984444444454</v>
      </c>
      <c r="F431" s="6">
        <f>SUM($D$8:D431)</f>
        <v>49636480.239999995</v>
      </c>
      <c r="G431" s="6">
        <f t="shared" si="79"/>
        <v>150000</v>
      </c>
      <c r="H431" s="23">
        <f t="shared" si="80"/>
        <v>0.1519438666666667</v>
      </c>
      <c r="I431" s="31">
        <f t="shared" si="81"/>
        <v>1.0010534774755555</v>
      </c>
      <c r="J431" s="16">
        <f t="shared" si="82"/>
        <v>548.75208238414791</v>
      </c>
      <c r="K431" s="24" t="s">
        <v>454</v>
      </c>
      <c r="L431" s="25">
        <f t="shared" si="72"/>
        <v>59749</v>
      </c>
      <c r="M431" s="26">
        <f t="shared" si="75"/>
        <v>0</v>
      </c>
      <c r="N431" s="27">
        <f t="shared" si="73"/>
        <v>0</v>
      </c>
      <c r="O431" s="27">
        <f t="shared" si="74"/>
        <v>0</v>
      </c>
    </row>
    <row r="432" spans="1:15" ht="13.2" x14ac:dyDescent="0.25">
      <c r="A432" s="13" t="s">
        <v>455</v>
      </c>
      <c r="B432" s="17">
        <f t="shared" si="76"/>
        <v>58926</v>
      </c>
      <c r="C432" s="5">
        <f>125</f>
        <v>125</v>
      </c>
      <c r="D432" s="6">
        <f t="shared" si="77"/>
        <v>165708.16000000003</v>
      </c>
      <c r="E432" s="6">
        <f t="shared" si="78"/>
        <v>5.5132581111111127</v>
      </c>
      <c r="F432" s="6">
        <f>SUM($D$8:D432)</f>
        <v>49802188.399999991</v>
      </c>
      <c r="G432" s="6">
        <f t="shared" si="79"/>
        <v>150000</v>
      </c>
      <c r="H432" s="23">
        <f t="shared" si="80"/>
        <v>0.15236053333333344</v>
      </c>
      <c r="I432" s="31">
        <f t="shared" si="81"/>
        <v>1.0010563663644445</v>
      </c>
      <c r="J432" s="16">
        <f t="shared" si="82"/>
        <v>549.71525328248435</v>
      </c>
      <c r="K432" s="24" t="s">
        <v>455</v>
      </c>
      <c r="L432" s="25">
        <f t="shared" si="72"/>
        <v>59780</v>
      </c>
      <c r="M432" s="26">
        <f t="shared" si="75"/>
        <v>0</v>
      </c>
      <c r="N432" s="27">
        <f t="shared" si="73"/>
        <v>0</v>
      </c>
      <c r="O432" s="27">
        <f t="shared" si="74"/>
        <v>0</v>
      </c>
    </row>
    <row r="433" spans="1:15" ht="13.2" x14ac:dyDescent="0.25">
      <c r="A433" s="13" t="s">
        <v>456</v>
      </c>
      <c r="B433" s="17">
        <f t="shared" si="76"/>
        <v>58956</v>
      </c>
      <c r="C433" s="5">
        <f>125</f>
        <v>125</v>
      </c>
      <c r="D433" s="6">
        <f t="shared" si="77"/>
        <v>165833.16000000003</v>
      </c>
      <c r="E433" s="6">
        <f t="shared" si="78"/>
        <v>6.8941594444444467</v>
      </c>
      <c r="F433" s="6">
        <f>SUM($D$8:D433)</f>
        <v>49968021.559999987</v>
      </c>
      <c r="G433" s="6">
        <f t="shared" si="79"/>
        <v>150000</v>
      </c>
      <c r="H433" s="23">
        <f t="shared" si="80"/>
        <v>0.15277720000000006</v>
      </c>
      <c r="I433" s="31">
        <f t="shared" si="81"/>
        <v>1.0010592552533333</v>
      </c>
      <c r="J433" s="16">
        <f t="shared" si="82"/>
        <v>550.67617349809404</v>
      </c>
      <c r="K433" s="24" t="s">
        <v>456</v>
      </c>
      <c r="L433" s="25">
        <f t="shared" si="72"/>
        <v>59810</v>
      </c>
      <c r="M433" s="26">
        <f t="shared" si="75"/>
        <v>0</v>
      </c>
      <c r="N433" s="27">
        <f t="shared" si="73"/>
        <v>0</v>
      </c>
      <c r="O433" s="27">
        <f t="shared" si="74"/>
        <v>0</v>
      </c>
    </row>
    <row r="434" spans="1:15" ht="13.2" x14ac:dyDescent="0.25">
      <c r="A434" s="13" t="s">
        <v>457</v>
      </c>
      <c r="B434" s="17">
        <f t="shared" si="76"/>
        <v>58987</v>
      </c>
      <c r="C434" s="5">
        <f>125</f>
        <v>125</v>
      </c>
      <c r="D434" s="6">
        <f t="shared" si="77"/>
        <v>165958.16000000003</v>
      </c>
      <c r="E434" s="6">
        <f t="shared" si="78"/>
        <v>8.2761024444444473</v>
      </c>
      <c r="F434" s="6">
        <f>SUM($D$8:D434)</f>
        <v>50133979.719999984</v>
      </c>
      <c r="G434" s="6">
        <f t="shared" si="79"/>
        <v>150000</v>
      </c>
      <c r="H434" s="23">
        <f t="shared" si="80"/>
        <v>0.15319386666666679</v>
      </c>
      <c r="I434" s="31">
        <f t="shared" si="81"/>
        <v>1.0010621441422223</v>
      </c>
      <c r="J434" s="16">
        <f t="shared" si="82"/>
        <v>551.63485012832473</v>
      </c>
      <c r="K434" s="24" t="s">
        <v>457</v>
      </c>
      <c r="L434" s="25">
        <f t="shared" si="72"/>
        <v>59841</v>
      </c>
      <c r="M434" s="26">
        <f t="shared" si="75"/>
        <v>0</v>
      </c>
      <c r="N434" s="27">
        <f t="shared" si="73"/>
        <v>0</v>
      </c>
      <c r="O434" s="27">
        <f t="shared" si="74"/>
        <v>0</v>
      </c>
    </row>
    <row r="435" spans="1:15" ht="13.2" x14ac:dyDescent="0.25">
      <c r="A435" s="13" t="s">
        <v>458</v>
      </c>
      <c r="B435" s="17">
        <f t="shared" si="76"/>
        <v>59017</v>
      </c>
      <c r="C435" s="5">
        <f>125</f>
        <v>125</v>
      </c>
      <c r="D435" s="6">
        <f t="shared" si="77"/>
        <v>166083.16000000003</v>
      </c>
      <c r="E435" s="6">
        <f t="shared" si="78"/>
        <v>9.6590871111111145</v>
      </c>
      <c r="F435" s="6">
        <f>SUM($D$8:D435)</f>
        <v>50300062.87999998</v>
      </c>
      <c r="G435" s="6">
        <f t="shared" si="79"/>
        <v>150000</v>
      </c>
      <c r="H435" s="23">
        <f t="shared" si="80"/>
        <v>0.15361053333333341</v>
      </c>
      <c r="I435" s="31">
        <f t="shared" si="81"/>
        <v>1.0010650330311111</v>
      </c>
      <c r="J435" s="16">
        <f t="shared" si="82"/>
        <v>552.5912902423222</v>
      </c>
      <c r="K435" s="24" t="s">
        <v>458</v>
      </c>
      <c r="L435" s="25">
        <f t="shared" si="72"/>
        <v>59871</v>
      </c>
      <c r="M435" s="26">
        <f t="shared" si="75"/>
        <v>0</v>
      </c>
      <c r="N435" s="27">
        <f t="shared" si="73"/>
        <v>0</v>
      </c>
      <c r="O435" s="27">
        <f t="shared" si="74"/>
        <v>0</v>
      </c>
    </row>
    <row r="436" spans="1:15" ht="13.2" x14ac:dyDescent="0.25">
      <c r="A436" s="13" t="s">
        <v>459</v>
      </c>
      <c r="B436" s="17">
        <f t="shared" si="76"/>
        <v>59048</v>
      </c>
      <c r="C436" s="5">
        <f>125</f>
        <v>125</v>
      </c>
      <c r="D436" s="6">
        <f t="shared" si="77"/>
        <v>166208.16000000003</v>
      </c>
      <c r="E436" s="6">
        <f t="shared" si="78"/>
        <v>11.043113444444447</v>
      </c>
      <c r="F436" s="6">
        <f>SUM($D$8:D436)</f>
        <v>50466271.039999977</v>
      </c>
      <c r="G436" s="6">
        <f t="shared" si="79"/>
        <v>150000</v>
      </c>
      <c r="H436" s="23">
        <f t="shared" si="80"/>
        <v>0.15402720000000014</v>
      </c>
      <c r="I436" s="31">
        <f t="shared" si="81"/>
        <v>1.00106792192</v>
      </c>
      <c r="J436" s="16">
        <f t="shared" si="82"/>
        <v>553.54550088116855</v>
      </c>
      <c r="K436" s="24" t="s">
        <v>459</v>
      </c>
      <c r="L436" s="25">
        <f t="shared" si="72"/>
        <v>59902</v>
      </c>
      <c r="M436" s="26">
        <f t="shared" si="75"/>
        <v>0</v>
      </c>
      <c r="N436" s="27">
        <f t="shared" si="73"/>
        <v>0</v>
      </c>
      <c r="O436" s="27">
        <f t="shared" si="74"/>
        <v>0</v>
      </c>
    </row>
    <row r="437" spans="1:15" ht="13.2" x14ac:dyDescent="0.25">
      <c r="A437" s="13" t="s">
        <v>460</v>
      </c>
      <c r="B437" s="17">
        <f t="shared" si="76"/>
        <v>59079</v>
      </c>
      <c r="C437" s="5">
        <f>125</f>
        <v>125</v>
      </c>
      <c r="D437" s="6">
        <f t="shared" si="77"/>
        <v>166333.16000000003</v>
      </c>
      <c r="E437" s="6">
        <f t="shared" si="78"/>
        <v>12.428181444444448</v>
      </c>
      <c r="F437" s="6">
        <f>SUM($D$8:D437)</f>
        <v>50632604.199999973</v>
      </c>
      <c r="G437" s="6">
        <f t="shared" si="79"/>
        <v>150000</v>
      </c>
      <c r="H437" s="23">
        <f t="shared" si="80"/>
        <v>0.15444386666666676</v>
      </c>
      <c r="I437" s="31">
        <f t="shared" si="81"/>
        <v>1.0010708108088888</v>
      </c>
      <c r="J437" s="16">
        <f t="shared" si="82"/>
        <v>554.49748905801391</v>
      </c>
      <c r="K437" s="24" t="s">
        <v>460</v>
      </c>
      <c r="L437" s="25">
        <f t="shared" si="72"/>
        <v>59933</v>
      </c>
      <c r="M437" s="26">
        <f t="shared" si="75"/>
        <v>0</v>
      </c>
      <c r="N437" s="27">
        <f t="shared" si="73"/>
        <v>0</v>
      </c>
      <c r="O437" s="27">
        <f t="shared" si="74"/>
        <v>0</v>
      </c>
    </row>
    <row r="438" spans="1:15" ht="13.2" x14ac:dyDescent="0.25">
      <c r="A438" s="13" t="s">
        <v>461</v>
      </c>
      <c r="B438" s="17">
        <f t="shared" si="76"/>
        <v>59109</v>
      </c>
      <c r="C438" s="5">
        <f>125</f>
        <v>125</v>
      </c>
      <c r="D438" s="6">
        <f t="shared" si="77"/>
        <v>166458.16000000003</v>
      </c>
      <c r="E438" s="6">
        <f t="shared" si="78"/>
        <v>13.814291111111114</v>
      </c>
      <c r="F438" s="6">
        <f>SUM($D$8:D438)</f>
        <v>50799062.35999997</v>
      </c>
      <c r="G438" s="6">
        <f t="shared" si="79"/>
        <v>150000</v>
      </c>
      <c r="H438" s="23">
        <f t="shared" si="80"/>
        <v>0.15486053333333338</v>
      </c>
      <c r="I438" s="31">
        <f t="shared" si="81"/>
        <v>1.0010736996977778</v>
      </c>
      <c r="J438" s="16">
        <f t="shared" si="82"/>
        <v>555.44726175821359</v>
      </c>
      <c r="K438" s="24" t="s">
        <v>461</v>
      </c>
      <c r="L438" s="25">
        <f t="shared" si="72"/>
        <v>59962</v>
      </c>
      <c r="M438" s="26">
        <f t="shared" si="75"/>
        <v>0</v>
      </c>
      <c r="N438" s="27">
        <f t="shared" si="73"/>
        <v>0</v>
      </c>
      <c r="O438" s="27">
        <f t="shared" si="74"/>
        <v>0</v>
      </c>
    </row>
    <row r="439" spans="1:15" ht="13.2" x14ac:dyDescent="0.25">
      <c r="A439" s="13" t="s">
        <v>462</v>
      </c>
      <c r="B439" s="17">
        <f t="shared" si="76"/>
        <v>59140</v>
      </c>
      <c r="C439" s="5">
        <f>125</f>
        <v>125</v>
      </c>
      <c r="D439" s="6">
        <f t="shared" si="77"/>
        <v>166583.16000000003</v>
      </c>
      <c r="E439" s="6">
        <f t="shared" si="78"/>
        <v>15.201442444444448</v>
      </c>
      <c r="F439" s="6">
        <f>SUM($D$8:D439)</f>
        <v>50965645.519999966</v>
      </c>
      <c r="G439" s="6">
        <f t="shared" si="79"/>
        <v>150000</v>
      </c>
      <c r="H439" s="23">
        <f t="shared" si="80"/>
        <v>0.15527720000000012</v>
      </c>
      <c r="I439" s="31">
        <f t="shared" si="81"/>
        <v>1.0010765885866666</v>
      </c>
      <c r="J439" s="16">
        <f t="shared" si="82"/>
        <v>556.39482593945786</v>
      </c>
      <c r="K439" s="24" t="s">
        <v>462</v>
      </c>
      <c r="L439" s="25">
        <f t="shared" si="72"/>
        <v>59993</v>
      </c>
      <c r="M439" s="26">
        <f t="shared" si="75"/>
        <v>0</v>
      </c>
      <c r="N439" s="27">
        <f t="shared" si="73"/>
        <v>0</v>
      </c>
      <c r="O439" s="27">
        <f t="shared" si="74"/>
        <v>0</v>
      </c>
    </row>
    <row r="440" spans="1:15" ht="13.2" x14ac:dyDescent="0.25">
      <c r="A440" s="13" t="s">
        <v>463</v>
      </c>
      <c r="B440" s="17">
        <f t="shared" si="76"/>
        <v>59170</v>
      </c>
      <c r="C440" s="5">
        <f>125</f>
        <v>125</v>
      </c>
      <c r="D440" s="6">
        <f t="shared" si="77"/>
        <v>166708.16000000003</v>
      </c>
      <c r="E440" s="6">
        <f t="shared" si="78"/>
        <v>16.589635444444447</v>
      </c>
      <c r="F440" s="6">
        <f>SUM($D$8:D440)</f>
        <v>51132353.679999962</v>
      </c>
      <c r="G440" s="6">
        <f t="shared" si="79"/>
        <v>150000</v>
      </c>
      <c r="H440" s="23">
        <f t="shared" si="80"/>
        <v>0.15569386666666674</v>
      </c>
      <c r="I440" s="31">
        <f t="shared" si="81"/>
        <v>1.0010794774755556</v>
      </c>
      <c r="J440" s="16">
        <f t="shared" si="82"/>
        <v>557.34018853190776</v>
      </c>
      <c r="K440" s="24" t="s">
        <v>463</v>
      </c>
      <c r="L440" s="25">
        <f t="shared" si="72"/>
        <v>60023</v>
      </c>
      <c r="M440" s="26">
        <f t="shared" si="75"/>
        <v>0</v>
      </c>
      <c r="N440" s="27">
        <f t="shared" si="73"/>
        <v>0</v>
      </c>
      <c r="O440" s="27">
        <f t="shared" si="74"/>
        <v>0</v>
      </c>
    </row>
    <row r="441" spans="1:15" ht="13.2" x14ac:dyDescent="0.25">
      <c r="A441" s="13" t="s">
        <v>464</v>
      </c>
      <c r="B441" s="17">
        <f t="shared" si="76"/>
        <v>59201</v>
      </c>
      <c r="C441" s="5">
        <f>125</f>
        <v>125</v>
      </c>
      <c r="D441" s="6">
        <f t="shared" si="77"/>
        <v>166849.75000000003</v>
      </c>
      <c r="E441" s="6">
        <f t="shared" si="78"/>
        <v>1.3893729166666668</v>
      </c>
      <c r="F441" s="6">
        <f>SUM($D$8:D441)</f>
        <v>51299203.429999962</v>
      </c>
      <c r="G441" s="6">
        <f t="shared" si="79"/>
        <v>150000</v>
      </c>
      <c r="H441" s="23">
        <f t="shared" si="80"/>
        <v>0.15616583333333345</v>
      </c>
      <c r="I441" s="31">
        <f t="shared" si="81"/>
        <v>1.0010827497777777</v>
      </c>
      <c r="J441" s="16">
        <f t="shared" si="82"/>
        <v>558.28366374531538</v>
      </c>
      <c r="K441" s="24" t="s">
        <v>464</v>
      </c>
      <c r="L441" s="25">
        <f t="shared" si="72"/>
        <v>60054</v>
      </c>
      <c r="M441" s="26">
        <f t="shared" si="75"/>
        <v>0</v>
      </c>
      <c r="N441" s="27">
        <f t="shared" si="73"/>
        <v>0</v>
      </c>
      <c r="O441" s="27">
        <f t="shared" si="74"/>
        <v>0</v>
      </c>
    </row>
    <row r="442" spans="1:15" ht="13.2" x14ac:dyDescent="0.25">
      <c r="A442" s="13" t="s">
        <v>465</v>
      </c>
      <c r="B442" s="17">
        <f t="shared" si="76"/>
        <v>59230</v>
      </c>
      <c r="C442" s="5">
        <f>125</f>
        <v>125</v>
      </c>
      <c r="D442" s="6">
        <f t="shared" si="77"/>
        <v>166974.75000000003</v>
      </c>
      <c r="E442" s="6">
        <f t="shared" si="78"/>
        <v>2.7798569444444445</v>
      </c>
      <c r="F442" s="6">
        <f>SUM($D$8:D442)</f>
        <v>51466178.179999962</v>
      </c>
      <c r="G442" s="6">
        <f t="shared" si="79"/>
        <v>150000</v>
      </c>
      <c r="H442" s="23">
        <f t="shared" si="80"/>
        <v>0.15658250000000007</v>
      </c>
      <c r="I442" s="31">
        <f t="shared" si="81"/>
        <v>1.0010856386666667</v>
      </c>
      <c r="J442" s="16">
        <f t="shared" si="82"/>
        <v>559.22473711166697</v>
      </c>
      <c r="K442" s="24" t="s">
        <v>465</v>
      </c>
      <c r="L442" s="25">
        <f t="shared" si="72"/>
        <v>60084</v>
      </c>
      <c r="M442" s="26">
        <f t="shared" si="75"/>
        <v>0</v>
      </c>
      <c r="N442" s="27">
        <f t="shared" si="73"/>
        <v>0</v>
      </c>
      <c r="O442" s="27">
        <f t="shared" si="74"/>
        <v>0</v>
      </c>
    </row>
    <row r="443" spans="1:15" ht="13.2" x14ac:dyDescent="0.25">
      <c r="A443" s="13" t="s">
        <v>466</v>
      </c>
      <c r="B443" s="17">
        <f t="shared" si="76"/>
        <v>59260</v>
      </c>
      <c r="C443" s="5">
        <f>125</f>
        <v>125</v>
      </c>
      <c r="D443" s="6">
        <f t="shared" si="77"/>
        <v>167099.75000000003</v>
      </c>
      <c r="E443" s="6">
        <f t="shared" si="78"/>
        <v>4.171313194444445</v>
      </c>
      <c r="F443" s="6">
        <f>SUM($D$8:D443)</f>
        <v>51633277.929999962</v>
      </c>
      <c r="G443" s="6">
        <f t="shared" si="79"/>
        <v>150000</v>
      </c>
      <c r="H443" s="23">
        <f t="shared" si="80"/>
        <v>0.15699916666666669</v>
      </c>
      <c r="I443" s="31">
        <f t="shared" si="81"/>
        <v>1.0010885275555557</v>
      </c>
      <c r="J443" s="16">
        <f t="shared" si="82"/>
        <v>560.16362894387908</v>
      </c>
      <c r="K443" s="24" t="s">
        <v>466</v>
      </c>
      <c r="L443" s="25">
        <f t="shared" si="72"/>
        <v>60115</v>
      </c>
      <c r="M443" s="26">
        <f t="shared" si="75"/>
        <v>0</v>
      </c>
      <c r="N443" s="27">
        <f t="shared" si="73"/>
        <v>0</v>
      </c>
      <c r="O443" s="27">
        <f t="shared" si="74"/>
        <v>0</v>
      </c>
    </row>
    <row r="444" spans="1:15" ht="13.2" x14ac:dyDescent="0.25">
      <c r="A444" s="13" t="s">
        <v>467</v>
      </c>
      <c r="B444" s="17">
        <f t="shared" si="76"/>
        <v>59291</v>
      </c>
      <c r="C444" s="5">
        <f>125</f>
        <v>125</v>
      </c>
      <c r="D444" s="6">
        <f t="shared" si="77"/>
        <v>167224.75000000003</v>
      </c>
      <c r="E444" s="6">
        <f t="shared" si="78"/>
        <v>5.5638111111111117</v>
      </c>
      <c r="F444" s="6">
        <f>SUM($D$8:D444)</f>
        <v>51800502.679999962</v>
      </c>
      <c r="G444" s="6">
        <f t="shared" si="79"/>
        <v>150000</v>
      </c>
      <c r="H444" s="23">
        <f t="shared" si="80"/>
        <v>0.15741583333333342</v>
      </c>
      <c r="I444" s="31">
        <f t="shared" si="81"/>
        <v>1.0010914164444444</v>
      </c>
      <c r="J444" s="16">
        <f t="shared" si="82"/>
        <v>561.10034606660622</v>
      </c>
      <c r="K444" s="24" t="s">
        <v>467</v>
      </c>
      <c r="L444" s="25">
        <f t="shared" si="72"/>
        <v>60146</v>
      </c>
      <c r="M444" s="26">
        <f t="shared" si="75"/>
        <v>0</v>
      </c>
      <c r="N444" s="27">
        <f t="shared" si="73"/>
        <v>0</v>
      </c>
      <c r="O444" s="27">
        <f t="shared" si="74"/>
        <v>0</v>
      </c>
    </row>
    <row r="445" spans="1:15" ht="13.2" x14ac:dyDescent="0.25">
      <c r="A445" s="13" t="s">
        <v>468</v>
      </c>
      <c r="B445" s="17">
        <f t="shared" si="76"/>
        <v>59321</v>
      </c>
      <c r="C445" s="5">
        <f>125</f>
        <v>125</v>
      </c>
      <c r="D445" s="6">
        <f t="shared" si="77"/>
        <v>167349.75000000003</v>
      </c>
      <c r="E445" s="6">
        <f t="shared" si="78"/>
        <v>6.957350694444445</v>
      </c>
      <c r="F445" s="6">
        <f>SUM($D$8:D445)</f>
        <v>51967852.429999962</v>
      </c>
      <c r="G445" s="6">
        <f t="shared" si="79"/>
        <v>150000</v>
      </c>
      <c r="H445" s="23">
        <f t="shared" si="80"/>
        <v>0.15783250000000004</v>
      </c>
      <c r="I445" s="31">
        <f t="shared" si="81"/>
        <v>1.0010943053333334</v>
      </c>
      <c r="J445" s="16">
        <f t="shared" si="82"/>
        <v>562.03489527760291</v>
      </c>
      <c r="K445" s="24" t="s">
        <v>468</v>
      </c>
      <c r="L445" s="25">
        <f t="shared" si="72"/>
        <v>60176</v>
      </c>
      <c r="M445" s="26">
        <f t="shared" si="75"/>
        <v>0</v>
      </c>
      <c r="N445" s="27">
        <f t="shared" si="73"/>
        <v>0</v>
      </c>
      <c r="O445" s="27">
        <f t="shared" si="74"/>
        <v>0</v>
      </c>
    </row>
    <row r="446" spans="1:15" ht="13.2" x14ac:dyDescent="0.25">
      <c r="A446" s="13" t="s">
        <v>469</v>
      </c>
      <c r="B446" s="17">
        <f t="shared" si="76"/>
        <v>59352</v>
      </c>
      <c r="C446" s="5">
        <f>125</f>
        <v>125</v>
      </c>
      <c r="D446" s="6">
        <f t="shared" si="77"/>
        <v>167474.75000000003</v>
      </c>
      <c r="E446" s="6">
        <f t="shared" si="78"/>
        <v>8.3519319444444449</v>
      </c>
      <c r="F446" s="6">
        <f>SUM($D$8:D446)</f>
        <v>52135327.179999962</v>
      </c>
      <c r="G446" s="6">
        <f t="shared" si="79"/>
        <v>150000</v>
      </c>
      <c r="H446" s="23">
        <f t="shared" si="80"/>
        <v>0.15824916666666677</v>
      </c>
      <c r="I446" s="31">
        <f t="shared" si="81"/>
        <v>1.0010971942222222</v>
      </c>
      <c r="J446" s="16">
        <f t="shared" si="82"/>
        <v>562.96728334785155</v>
      </c>
      <c r="K446" s="24" t="s">
        <v>469</v>
      </c>
      <c r="L446" s="25">
        <f t="shared" si="72"/>
        <v>60207</v>
      </c>
      <c r="M446" s="26">
        <f t="shared" si="75"/>
        <v>0</v>
      </c>
      <c r="N446" s="27">
        <f t="shared" si="73"/>
        <v>0</v>
      </c>
      <c r="O446" s="27">
        <f t="shared" si="74"/>
        <v>0</v>
      </c>
    </row>
    <row r="447" spans="1:15" ht="13.2" x14ac:dyDescent="0.25">
      <c r="A447" s="13" t="s">
        <v>470</v>
      </c>
      <c r="B447" s="17">
        <f t="shared" si="76"/>
        <v>59382</v>
      </c>
      <c r="C447" s="5">
        <f>125</f>
        <v>125</v>
      </c>
      <c r="D447" s="6">
        <f t="shared" si="77"/>
        <v>167599.75000000003</v>
      </c>
      <c r="E447" s="6">
        <f t="shared" si="78"/>
        <v>9.7475548611111122</v>
      </c>
      <c r="F447" s="6">
        <f>SUM($D$8:D447)</f>
        <v>52302926.929999962</v>
      </c>
      <c r="G447" s="6">
        <f t="shared" si="79"/>
        <v>150000</v>
      </c>
      <c r="H447" s="23">
        <f t="shared" si="80"/>
        <v>0.15866583333333339</v>
      </c>
      <c r="I447" s="31">
        <f t="shared" si="81"/>
        <v>1.0011000831111112</v>
      </c>
      <c r="J447" s="16">
        <f t="shared" si="82"/>
        <v>563.89751702169031</v>
      </c>
      <c r="K447" s="24" t="s">
        <v>470</v>
      </c>
      <c r="L447" s="25">
        <f t="shared" si="72"/>
        <v>60237</v>
      </c>
      <c r="M447" s="26">
        <f t="shared" si="75"/>
        <v>0</v>
      </c>
      <c r="N447" s="27">
        <f t="shared" si="73"/>
        <v>0</v>
      </c>
      <c r="O447" s="27">
        <f t="shared" si="74"/>
        <v>0</v>
      </c>
    </row>
    <row r="448" spans="1:15" ht="13.2" x14ac:dyDescent="0.25">
      <c r="A448" s="13" t="s">
        <v>471</v>
      </c>
      <c r="B448" s="17">
        <f t="shared" si="76"/>
        <v>59413</v>
      </c>
      <c r="C448" s="5">
        <f>125</f>
        <v>125</v>
      </c>
      <c r="D448" s="6">
        <f t="shared" si="77"/>
        <v>167724.75000000003</v>
      </c>
      <c r="E448" s="6">
        <f t="shared" si="78"/>
        <v>11.144219444444445</v>
      </c>
      <c r="F448" s="6">
        <f>SUM($D$8:D448)</f>
        <v>52470651.679999962</v>
      </c>
      <c r="G448" s="6">
        <f t="shared" si="79"/>
        <v>150000</v>
      </c>
      <c r="H448" s="23">
        <f t="shared" si="80"/>
        <v>0.15908250000000013</v>
      </c>
      <c r="I448" s="31">
        <f t="shared" si="81"/>
        <v>1.001102972</v>
      </c>
      <c r="J448" s="16">
        <f t="shared" si="82"/>
        <v>564.825603016939</v>
      </c>
      <c r="K448" s="24" t="s">
        <v>471</v>
      </c>
      <c r="L448" s="25">
        <f t="shared" si="72"/>
        <v>60268</v>
      </c>
      <c r="M448" s="26">
        <f t="shared" si="75"/>
        <v>0</v>
      </c>
      <c r="N448" s="27">
        <f t="shared" si="73"/>
        <v>0</v>
      </c>
      <c r="O448" s="27">
        <f t="shared" si="74"/>
        <v>0</v>
      </c>
    </row>
    <row r="449" spans="1:15" ht="13.2" x14ac:dyDescent="0.25">
      <c r="A449" s="13" t="s">
        <v>472</v>
      </c>
      <c r="B449" s="17">
        <f t="shared" si="76"/>
        <v>59444</v>
      </c>
      <c r="C449" s="5">
        <f>125</f>
        <v>125</v>
      </c>
      <c r="D449" s="6">
        <f t="shared" si="77"/>
        <v>167849.75000000003</v>
      </c>
      <c r="E449" s="6">
        <f t="shared" si="78"/>
        <v>12.541925694444446</v>
      </c>
      <c r="F449" s="6">
        <f>SUM($D$8:D449)</f>
        <v>52638501.429999962</v>
      </c>
      <c r="G449" s="6">
        <f t="shared" si="79"/>
        <v>150000</v>
      </c>
      <c r="H449" s="23">
        <f t="shared" si="80"/>
        <v>0.15949916666666675</v>
      </c>
      <c r="I449" s="31">
        <f t="shared" si="81"/>
        <v>1.001105860888889</v>
      </c>
      <c r="J449" s="16">
        <f t="shared" si="82"/>
        <v>565.75154802502618</v>
      </c>
      <c r="K449" s="24" t="s">
        <v>472</v>
      </c>
      <c r="L449" s="25">
        <f t="shared" si="72"/>
        <v>60299</v>
      </c>
      <c r="M449" s="26">
        <f t="shared" si="75"/>
        <v>0</v>
      </c>
      <c r="N449" s="27">
        <f t="shared" si="73"/>
        <v>0</v>
      </c>
      <c r="O449" s="27">
        <f t="shared" si="74"/>
        <v>0</v>
      </c>
    </row>
    <row r="450" spans="1:15" ht="13.2" x14ac:dyDescent="0.25">
      <c r="A450" s="13" t="s">
        <v>473</v>
      </c>
      <c r="B450" s="17">
        <f t="shared" si="76"/>
        <v>59474</v>
      </c>
      <c r="C450" s="5">
        <f>125</f>
        <v>125</v>
      </c>
      <c r="D450" s="6">
        <f t="shared" si="77"/>
        <v>167974.75000000003</v>
      </c>
      <c r="E450" s="6">
        <f t="shared" si="78"/>
        <v>13.940673611111112</v>
      </c>
      <c r="F450" s="6">
        <f>SUM($D$8:D450)</f>
        <v>52806476.179999962</v>
      </c>
      <c r="G450" s="6">
        <f t="shared" si="79"/>
        <v>150000</v>
      </c>
      <c r="H450" s="23">
        <f t="shared" si="80"/>
        <v>0.15991583333333337</v>
      </c>
      <c r="I450" s="31">
        <f t="shared" si="81"/>
        <v>1.0011087497777778</v>
      </c>
      <c r="J450" s="16">
        <f t="shared" si="82"/>
        <v>566.67535871111363</v>
      </c>
      <c r="K450" s="24" t="s">
        <v>473</v>
      </c>
      <c r="L450" s="25">
        <f t="shared" si="72"/>
        <v>60327</v>
      </c>
      <c r="M450" s="26">
        <f t="shared" si="75"/>
        <v>0</v>
      </c>
      <c r="N450" s="27">
        <f t="shared" si="73"/>
        <v>0</v>
      </c>
      <c r="O450" s="27">
        <f t="shared" si="74"/>
        <v>0</v>
      </c>
    </row>
    <row r="451" spans="1:15" ht="13.2" x14ac:dyDescent="0.25">
      <c r="A451" s="13" t="s">
        <v>472</v>
      </c>
      <c r="B451" s="17">
        <f t="shared" si="76"/>
        <v>59505</v>
      </c>
      <c r="C451" s="5">
        <f>125</f>
        <v>125</v>
      </c>
      <c r="D451" s="6">
        <f t="shared" si="77"/>
        <v>168099.75000000003</v>
      </c>
      <c r="E451" s="6">
        <f t="shared" si="78"/>
        <v>15.340463194444446</v>
      </c>
      <c r="F451" s="6">
        <f>SUM($D$8:D451)</f>
        <v>52974575.929999962</v>
      </c>
      <c r="G451" s="6">
        <f t="shared" si="79"/>
        <v>150000</v>
      </c>
      <c r="H451" s="23">
        <f t="shared" si="80"/>
        <v>0.1603325000000001</v>
      </c>
      <c r="I451" s="31">
        <f t="shared" si="81"/>
        <v>1.0011116386666667</v>
      </c>
      <c r="J451" s="16">
        <f t="shared" si="82"/>
        <v>567.59704171422175</v>
      </c>
      <c r="K451" s="24" t="s">
        <v>472</v>
      </c>
      <c r="L451" s="25">
        <f t="shared" si="72"/>
        <v>60358</v>
      </c>
      <c r="M451" s="26">
        <f t="shared" si="75"/>
        <v>0</v>
      </c>
      <c r="N451" s="27">
        <f t="shared" si="73"/>
        <v>0</v>
      </c>
      <c r="O451" s="27">
        <f t="shared" si="74"/>
        <v>0</v>
      </c>
    </row>
    <row r="452" spans="1:15" ht="13.2" x14ac:dyDescent="0.25">
      <c r="A452" s="13" t="s">
        <v>473</v>
      </c>
      <c r="B452" s="17">
        <f t="shared" si="76"/>
        <v>59535</v>
      </c>
      <c r="C452" s="5">
        <f>125</f>
        <v>125</v>
      </c>
      <c r="D452" s="6">
        <f t="shared" si="77"/>
        <v>168224.75000000003</v>
      </c>
      <c r="E452" s="6">
        <f t="shared" si="78"/>
        <v>16.741294444444446</v>
      </c>
      <c r="F452" s="6">
        <f>SUM($D$8:D452)</f>
        <v>53142800.679999962</v>
      </c>
      <c r="G452" s="6">
        <f t="shared" si="79"/>
        <v>150000</v>
      </c>
      <c r="H452" s="23">
        <f t="shared" si="80"/>
        <v>0.16074916666666672</v>
      </c>
      <c r="I452" s="31">
        <f t="shared" si="81"/>
        <v>1.0011145275555555</v>
      </c>
      <c r="J452" s="16">
        <f t="shared" si="82"/>
        <v>568.51660364735289</v>
      </c>
      <c r="K452" s="24" t="s">
        <v>473</v>
      </c>
      <c r="L452" s="25">
        <f t="shared" si="72"/>
        <v>60388</v>
      </c>
      <c r="M452" s="26">
        <f t="shared" si="75"/>
        <v>0</v>
      </c>
      <c r="N452" s="27">
        <f t="shared" si="73"/>
        <v>0</v>
      </c>
      <c r="O452" s="27">
        <f t="shared" si="74"/>
        <v>0</v>
      </c>
    </row>
    <row r="453" spans="1:15" ht="13.2" x14ac:dyDescent="0.25">
      <c r="A453" s="13" t="s">
        <v>474</v>
      </c>
      <c r="B453" s="17">
        <f t="shared" si="76"/>
        <v>59566</v>
      </c>
      <c r="C453" s="5">
        <f>125</f>
        <v>125</v>
      </c>
      <c r="D453" s="6">
        <f t="shared" si="77"/>
        <v>168366.49000000002</v>
      </c>
      <c r="E453" s="6">
        <f t="shared" si="78"/>
        <v>1.4020124166666668</v>
      </c>
      <c r="F453" s="6">
        <f>SUM($D$8:D453)</f>
        <v>53311167.169999965</v>
      </c>
      <c r="G453" s="6">
        <f t="shared" si="79"/>
        <v>150000</v>
      </c>
      <c r="H453" s="23">
        <f t="shared" si="80"/>
        <v>0.16122163333333339</v>
      </c>
      <c r="I453" s="31">
        <f t="shared" si="81"/>
        <v>1.0011178033244446</v>
      </c>
      <c r="J453" s="16">
        <f t="shared" si="82"/>
        <v>569.43436207949287</v>
      </c>
      <c r="K453" s="24" t="s">
        <v>474</v>
      </c>
      <c r="L453" s="25">
        <f t="shared" si="72"/>
        <v>60419</v>
      </c>
      <c r="M453" s="26">
        <f t="shared" si="75"/>
        <v>0</v>
      </c>
      <c r="N453" s="27">
        <f t="shared" si="73"/>
        <v>0</v>
      </c>
      <c r="O453" s="27">
        <f t="shared" si="74"/>
        <v>0</v>
      </c>
    </row>
    <row r="454" spans="1:15" ht="13.2" x14ac:dyDescent="0.25">
      <c r="A454" s="13" t="s">
        <v>475</v>
      </c>
      <c r="B454" s="17">
        <f t="shared" si="76"/>
        <v>59595</v>
      </c>
      <c r="C454" s="5">
        <f>125</f>
        <v>125</v>
      </c>
      <c r="D454" s="6">
        <f t="shared" si="77"/>
        <v>168491.49000000002</v>
      </c>
      <c r="E454" s="6">
        <f t="shared" si="78"/>
        <v>2.8051359444444448</v>
      </c>
      <c r="F454" s="6">
        <f>SUM($D$8:D454)</f>
        <v>53479658.659999967</v>
      </c>
      <c r="G454" s="6">
        <f t="shared" si="79"/>
        <v>150000</v>
      </c>
      <c r="H454" s="23">
        <f t="shared" si="80"/>
        <v>0.16163830000000001</v>
      </c>
      <c r="I454" s="31">
        <f t="shared" si="81"/>
        <v>1.0011206922133333</v>
      </c>
      <c r="J454" s="16">
        <f t="shared" si="82"/>
        <v>570.34979233292927</v>
      </c>
      <c r="K454" s="24" t="s">
        <v>475</v>
      </c>
      <c r="L454" s="25">
        <f t="shared" si="72"/>
        <v>60449</v>
      </c>
      <c r="M454" s="26">
        <f t="shared" si="75"/>
        <v>0</v>
      </c>
      <c r="N454" s="27">
        <f t="shared" si="73"/>
        <v>0</v>
      </c>
      <c r="O454" s="27">
        <f t="shared" si="74"/>
        <v>0</v>
      </c>
    </row>
    <row r="455" spans="1:15" ht="13.2" x14ac:dyDescent="0.25">
      <c r="A455" s="13" t="s">
        <v>476</v>
      </c>
      <c r="B455" s="17">
        <f t="shared" si="76"/>
        <v>59625</v>
      </c>
      <c r="C455" s="5">
        <f>125</f>
        <v>125</v>
      </c>
      <c r="D455" s="6">
        <f t="shared" si="77"/>
        <v>168616.49000000002</v>
      </c>
      <c r="E455" s="6">
        <f t="shared" si="78"/>
        <v>4.209231694444445</v>
      </c>
      <c r="F455" s="6">
        <f>SUM($D$8:D455)</f>
        <v>53648275.149999969</v>
      </c>
      <c r="G455" s="6">
        <f t="shared" si="79"/>
        <v>150000</v>
      </c>
      <c r="H455" s="23">
        <f t="shared" si="80"/>
        <v>0.16205496666666674</v>
      </c>
      <c r="I455" s="31">
        <f t="shared" si="81"/>
        <v>1.0011235811022223</v>
      </c>
      <c r="J455" s="16">
        <f t="shared" si="82"/>
        <v>571.26312064936496</v>
      </c>
      <c r="K455" s="24" t="s">
        <v>476</v>
      </c>
      <c r="L455" s="25">
        <f t="shared" si="72"/>
        <v>60480</v>
      </c>
      <c r="M455" s="26">
        <f t="shared" si="75"/>
        <v>0</v>
      </c>
      <c r="N455" s="27">
        <f t="shared" si="73"/>
        <v>0</v>
      </c>
      <c r="O455" s="27">
        <f t="shared" si="74"/>
        <v>0</v>
      </c>
    </row>
    <row r="456" spans="1:15" ht="13.2" x14ac:dyDescent="0.25">
      <c r="A456" s="13" t="s">
        <v>477</v>
      </c>
      <c r="B456" s="17">
        <f t="shared" si="76"/>
        <v>59656</v>
      </c>
      <c r="C456" s="5">
        <f>125</f>
        <v>125</v>
      </c>
      <c r="D456" s="6">
        <f t="shared" si="77"/>
        <v>168741.49000000002</v>
      </c>
      <c r="E456" s="6">
        <f t="shared" si="78"/>
        <v>5.6143691111111123</v>
      </c>
      <c r="F456" s="6">
        <f>SUM($D$8:D456)</f>
        <v>53817016.639999971</v>
      </c>
      <c r="G456" s="6">
        <f t="shared" si="79"/>
        <v>150000</v>
      </c>
      <c r="H456" s="23">
        <f t="shared" si="80"/>
        <v>0.16247163333333337</v>
      </c>
      <c r="I456" s="31">
        <f t="shared" si="81"/>
        <v>1.0011264699911111</v>
      </c>
      <c r="J456" s="16">
        <f t="shared" si="82"/>
        <v>572.1743535421142</v>
      </c>
      <c r="K456" s="24" t="s">
        <v>477</v>
      </c>
      <c r="L456" s="25">
        <f t="shared" si="72"/>
        <v>60511</v>
      </c>
      <c r="M456" s="26">
        <f t="shared" si="75"/>
        <v>0</v>
      </c>
      <c r="N456" s="27">
        <f t="shared" si="73"/>
        <v>0</v>
      </c>
      <c r="O456" s="27">
        <f t="shared" si="74"/>
        <v>0</v>
      </c>
    </row>
    <row r="457" spans="1:15" ht="13.2" x14ac:dyDescent="0.25">
      <c r="A457" s="13" t="s">
        <v>478</v>
      </c>
      <c r="B457" s="17">
        <f t="shared" si="76"/>
        <v>59686</v>
      </c>
      <c r="C457" s="5">
        <f>125</f>
        <v>125</v>
      </c>
      <c r="D457" s="6">
        <f t="shared" si="77"/>
        <v>168866.49000000002</v>
      </c>
      <c r="E457" s="6">
        <f t="shared" si="78"/>
        <v>7.0205481944444461</v>
      </c>
      <c r="F457" s="6">
        <f>SUM($D$8:D457)</f>
        <v>53985883.129999973</v>
      </c>
      <c r="G457" s="6">
        <f t="shared" si="79"/>
        <v>150000</v>
      </c>
      <c r="H457" s="23">
        <f t="shared" si="80"/>
        <v>0.1628883000000001</v>
      </c>
      <c r="I457" s="31">
        <f t="shared" si="81"/>
        <v>1.0011293588800001</v>
      </c>
      <c r="J457" s="16">
        <f t="shared" si="82"/>
        <v>573.08349749906495</v>
      </c>
      <c r="K457" s="24" t="s">
        <v>478</v>
      </c>
      <c r="L457" s="25">
        <f t="shared" si="72"/>
        <v>60541</v>
      </c>
      <c r="M457" s="26">
        <f t="shared" si="75"/>
        <v>0</v>
      </c>
      <c r="N457" s="27">
        <f t="shared" si="73"/>
        <v>0</v>
      </c>
      <c r="O457" s="27">
        <f t="shared" si="74"/>
        <v>0</v>
      </c>
    </row>
    <row r="458" spans="1:15" ht="13.2" x14ac:dyDescent="0.25">
      <c r="A458" s="13" t="s">
        <v>479</v>
      </c>
      <c r="B458" s="17">
        <f t="shared" si="76"/>
        <v>59717</v>
      </c>
      <c r="C458" s="5">
        <f>125</f>
        <v>125</v>
      </c>
      <c r="D458" s="6">
        <f t="shared" si="77"/>
        <v>168991.49000000002</v>
      </c>
      <c r="E458" s="6">
        <f t="shared" si="78"/>
        <v>8.4277689444444466</v>
      </c>
      <c r="F458" s="6">
        <f>SUM($D$8:D458)</f>
        <v>54154874.619999975</v>
      </c>
      <c r="G458" s="6">
        <f t="shared" si="79"/>
        <v>150000</v>
      </c>
      <c r="H458" s="23">
        <f t="shared" si="80"/>
        <v>0.16330496666666672</v>
      </c>
      <c r="I458" s="31">
        <f t="shared" si="81"/>
        <v>1.0011322477688889</v>
      </c>
      <c r="J458" s="16">
        <f t="shared" si="82"/>
        <v>573.99055898279653</v>
      </c>
      <c r="K458" s="24" t="s">
        <v>479</v>
      </c>
      <c r="L458" s="25">
        <f t="shared" ref="L458:L521" si="83">DATE(YEAR(L457),MONTH(L457)+1,1)</f>
        <v>60572</v>
      </c>
      <c r="M458" s="26">
        <f t="shared" si="75"/>
        <v>0</v>
      </c>
      <c r="N458" s="27">
        <f t="shared" ref="N458:N521" si="84">M458+N457+O457</f>
        <v>0</v>
      </c>
      <c r="O458" s="27">
        <f t="shared" ref="O458:O521" si="85">N458*$M$6/12</f>
        <v>0</v>
      </c>
    </row>
    <row r="459" spans="1:15" ht="13.2" x14ac:dyDescent="0.25">
      <c r="A459" s="13" t="s">
        <v>480</v>
      </c>
      <c r="B459" s="17">
        <f t="shared" si="76"/>
        <v>59747</v>
      </c>
      <c r="C459" s="5">
        <f>125</f>
        <v>125</v>
      </c>
      <c r="D459" s="6">
        <f t="shared" si="77"/>
        <v>169116.49000000002</v>
      </c>
      <c r="E459" s="6">
        <f t="shared" si="78"/>
        <v>9.8360313611111128</v>
      </c>
      <c r="F459" s="6">
        <f>SUM($D$8:D459)</f>
        <v>54323991.109999977</v>
      </c>
      <c r="G459" s="6">
        <f t="shared" si="79"/>
        <v>150000</v>
      </c>
      <c r="H459" s="23">
        <f t="shared" si="80"/>
        <v>0.16372163333333334</v>
      </c>
      <c r="I459" s="31">
        <f t="shared" si="81"/>
        <v>1.0011351366577779</v>
      </c>
      <c r="J459" s="16">
        <f t="shared" si="82"/>
        <v>574.89554443070028</v>
      </c>
      <c r="K459" s="24" t="s">
        <v>480</v>
      </c>
      <c r="L459" s="25">
        <f t="shared" si="83"/>
        <v>60602</v>
      </c>
      <c r="M459" s="26">
        <f t="shared" ref="M459:M522" si="86">MIN($M$5,-N458-O458)</f>
        <v>0</v>
      </c>
      <c r="N459" s="27">
        <f t="shared" si="84"/>
        <v>0</v>
      </c>
      <c r="O459" s="27">
        <f t="shared" si="85"/>
        <v>0</v>
      </c>
    </row>
    <row r="460" spans="1:15" ht="13.2" x14ac:dyDescent="0.25">
      <c r="A460" s="13" t="s">
        <v>481</v>
      </c>
      <c r="B460" s="17">
        <f t="shared" si="76"/>
        <v>59778</v>
      </c>
      <c r="C460" s="5">
        <f>125</f>
        <v>125</v>
      </c>
      <c r="D460" s="6">
        <f t="shared" si="77"/>
        <v>169241.49000000002</v>
      </c>
      <c r="E460" s="6">
        <f t="shared" si="78"/>
        <v>11.245335444444446</v>
      </c>
      <c r="F460" s="6">
        <f>SUM($D$8:D460)</f>
        <v>54493232.599999979</v>
      </c>
      <c r="G460" s="6">
        <f t="shared" si="79"/>
        <v>150000</v>
      </c>
      <c r="H460" s="23">
        <f t="shared" si="80"/>
        <v>0.16413830000000007</v>
      </c>
      <c r="I460" s="31">
        <f t="shared" si="81"/>
        <v>1.0011380255466666</v>
      </c>
      <c r="J460" s="16">
        <f t="shared" si="82"/>
        <v>575.79846025509778</v>
      </c>
      <c r="K460" s="24" t="s">
        <v>481</v>
      </c>
      <c r="L460" s="25">
        <f t="shared" si="83"/>
        <v>60633</v>
      </c>
      <c r="M460" s="26">
        <f t="shared" si="86"/>
        <v>0</v>
      </c>
      <c r="N460" s="27">
        <f t="shared" si="84"/>
        <v>0</v>
      </c>
      <c r="O460" s="27">
        <f t="shared" si="85"/>
        <v>0</v>
      </c>
    </row>
    <row r="461" spans="1:15" ht="13.2" x14ac:dyDescent="0.25">
      <c r="A461" s="13" t="s">
        <v>482</v>
      </c>
      <c r="B461" s="17">
        <f t="shared" si="76"/>
        <v>59809</v>
      </c>
      <c r="C461" s="5">
        <f>125</f>
        <v>125</v>
      </c>
      <c r="D461" s="6">
        <f t="shared" si="77"/>
        <v>169366.49000000002</v>
      </c>
      <c r="E461" s="6">
        <f t="shared" si="78"/>
        <v>12.655681194444448</v>
      </c>
      <c r="F461" s="6">
        <f>SUM($D$8:D461)</f>
        <v>54662599.089999981</v>
      </c>
      <c r="G461" s="6">
        <f t="shared" si="79"/>
        <v>150000</v>
      </c>
      <c r="H461" s="23">
        <f t="shared" si="80"/>
        <v>0.16455496666666669</v>
      </c>
      <c r="I461" s="31">
        <f t="shared" si="81"/>
        <v>1.0011409144355556</v>
      </c>
      <c r="J461" s="16">
        <f t="shared" si="82"/>
        <v>576.69931284335917</v>
      </c>
      <c r="K461" s="24" t="s">
        <v>482</v>
      </c>
      <c r="L461" s="25">
        <f t="shared" si="83"/>
        <v>60664</v>
      </c>
      <c r="M461" s="26">
        <f t="shared" si="86"/>
        <v>0</v>
      </c>
      <c r="N461" s="27">
        <f t="shared" si="84"/>
        <v>0</v>
      </c>
      <c r="O461" s="27">
        <f t="shared" si="85"/>
        <v>0</v>
      </c>
    </row>
    <row r="462" spans="1:15" ht="13.2" x14ac:dyDescent="0.25">
      <c r="A462" s="13" t="s">
        <v>483</v>
      </c>
      <c r="B462" s="17">
        <f t="shared" ref="B462:B525" si="87">DATE(YEAR(B461),MONTH(B461)+1,IF(MONTH(B461)=1,28,30))</f>
        <v>59839</v>
      </c>
      <c r="C462" s="5">
        <f>125</f>
        <v>125</v>
      </c>
      <c r="D462" s="6">
        <f t="shared" ref="D462:D525" si="88">C462+D461+IF(MONTH(B462)=1,ROUND(E461,2),0)</f>
        <v>169491.49000000002</v>
      </c>
      <c r="E462" s="6">
        <f t="shared" ref="E462:E525" si="89">MAX(0,IF(MONTH(B462)=1,0,E461)+(D462-C462)*$C$5*30/360+C462*$C$5*(30-DAY(B462))/360)</f>
        <v>14.067068611111115</v>
      </c>
      <c r="F462" s="6">
        <f>SUM($D$8:D462)</f>
        <v>54832090.579999983</v>
      </c>
      <c r="G462" s="6">
        <f t="shared" ref="G462:G525" si="90">MAX($C$2-D462,50%*$C$2)</f>
        <v>150000</v>
      </c>
      <c r="H462" s="23">
        <f t="shared" ref="H462:H525" si="91">D462/$C$2-$H$3</f>
        <v>0.16497163333333342</v>
      </c>
      <c r="I462" s="31">
        <f t="shared" ref="I462:I525" si="92">1-64*($M$5-0.004*$C$2)/$C$2*H462</f>
        <v>1.0011438033244444</v>
      </c>
      <c r="J462" s="16">
        <f t="shared" ref="J462:J525" si="93">(200*$M$5*I462)/(G462/750+$H$2*G462*G462/(F462+3*G462))</f>
        <v>577.59810855801982</v>
      </c>
      <c r="K462" s="24" t="s">
        <v>483</v>
      </c>
      <c r="L462" s="25">
        <f t="shared" si="83"/>
        <v>60692</v>
      </c>
      <c r="M462" s="26">
        <f t="shared" si="86"/>
        <v>0</v>
      </c>
      <c r="N462" s="27">
        <f t="shared" si="84"/>
        <v>0</v>
      </c>
      <c r="O462" s="27">
        <f t="shared" si="85"/>
        <v>0</v>
      </c>
    </row>
    <row r="463" spans="1:15" ht="13.2" x14ac:dyDescent="0.25">
      <c r="A463" s="13" t="s">
        <v>484</v>
      </c>
      <c r="B463" s="17">
        <f t="shared" si="87"/>
        <v>59870</v>
      </c>
      <c r="C463" s="5">
        <f>125</f>
        <v>125</v>
      </c>
      <c r="D463" s="6">
        <f t="shared" si="88"/>
        <v>169616.49000000002</v>
      </c>
      <c r="E463" s="6">
        <f t="shared" si="89"/>
        <v>15.479497694444447</v>
      </c>
      <c r="F463" s="6">
        <f>SUM($D$8:D463)</f>
        <v>55001707.069999985</v>
      </c>
      <c r="G463" s="6">
        <f t="shared" si="90"/>
        <v>150000</v>
      </c>
      <c r="H463" s="23">
        <f t="shared" si="91"/>
        <v>0.16538830000000004</v>
      </c>
      <c r="I463" s="31">
        <f t="shared" si="92"/>
        <v>1.0011466922133334</v>
      </c>
      <c r="J463" s="16">
        <f t="shared" si="93"/>
        <v>578.49485373689788</v>
      </c>
      <c r="K463" s="24" t="s">
        <v>484</v>
      </c>
      <c r="L463" s="25">
        <f t="shared" si="83"/>
        <v>60723</v>
      </c>
      <c r="M463" s="26">
        <f t="shared" si="86"/>
        <v>0</v>
      </c>
      <c r="N463" s="27">
        <f t="shared" si="84"/>
        <v>0</v>
      </c>
      <c r="O463" s="27">
        <f t="shared" si="85"/>
        <v>0</v>
      </c>
    </row>
    <row r="464" spans="1:15" ht="13.2" x14ac:dyDescent="0.25">
      <c r="A464" s="13" t="s">
        <v>485</v>
      </c>
      <c r="B464" s="17">
        <f t="shared" si="87"/>
        <v>59900</v>
      </c>
      <c r="C464" s="5">
        <f>125</f>
        <v>125</v>
      </c>
      <c r="D464" s="6">
        <f t="shared" si="88"/>
        <v>169741.49000000002</v>
      </c>
      <c r="E464" s="6">
        <f t="shared" si="89"/>
        <v>16.892968444444449</v>
      </c>
      <c r="F464" s="6">
        <f>SUM($D$8:D464)</f>
        <v>55171448.559999987</v>
      </c>
      <c r="G464" s="6">
        <f t="shared" si="90"/>
        <v>150000</v>
      </c>
      <c r="H464" s="23">
        <f t="shared" si="91"/>
        <v>0.16580496666666666</v>
      </c>
      <c r="I464" s="31">
        <f t="shared" si="92"/>
        <v>1.0011495811022222</v>
      </c>
      <c r="J464" s="16">
        <f t="shared" si="93"/>
        <v>579.38955469321013</v>
      </c>
      <c r="K464" s="24" t="s">
        <v>485</v>
      </c>
      <c r="L464" s="25">
        <f t="shared" si="83"/>
        <v>60753</v>
      </c>
      <c r="M464" s="26">
        <f t="shared" si="86"/>
        <v>0</v>
      </c>
      <c r="N464" s="27">
        <f t="shared" si="84"/>
        <v>0</v>
      </c>
      <c r="O464" s="27">
        <f t="shared" si="85"/>
        <v>0</v>
      </c>
    </row>
    <row r="465" spans="1:15" ht="13.2" x14ac:dyDescent="0.25">
      <c r="A465" s="13" t="s">
        <v>484</v>
      </c>
      <c r="B465" s="17">
        <f t="shared" si="87"/>
        <v>59931</v>
      </c>
      <c r="C465" s="5">
        <f>125</f>
        <v>125</v>
      </c>
      <c r="D465" s="6">
        <f t="shared" si="88"/>
        <v>169883.38000000003</v>
      </c>
      <c r="E465" s="6">
        <f t="shared" si="89"/>
        <v>1.4146531666666669</v>
      </c>
      <c r="F465" s="6">
        <f>SUM($D$8:D465)</f>
        <v>55341331.93999999</v>
      </c>
      <c r="G465" s="6">
        <f t="shared" si="90"/>
        <v>150000</v>
      </c>
      <c r="H465" s="23">
        <f t="shared" si="91"/>
        <v>0.16627793333333341</v>
      </c>
      <c r="I465" s="31">
        <f t="shared" si="92"/>
        <v>1.0011528603377777</v>
      </c>
      <c r="J465" s="16">
        <f t="shared" si="93"/>
        <v>580.28253242444646</v>
      </c>
      <c r="K465" s="24" t="s">
        <v>484</v>
      </c>
      <c r="L465" s="25">
        <f t="shared" si="83"/>
        <v>60784</v>
      </c>
      <c r="M465" s="26">
        <f t="shared" si="86"/>
        <v>0</v>
      </c>
      <c r="N465" s="27">
        <f t="shared" si="84"/>
        <v>0</v>
      </c>
      <c r="O465" s="27">
        <f t="shared" si="85"/>
        <v>0</v>
      </c>
    </row>
    <row r="466" spans="1:15" ht="13.2" x14ac:dyDescent="0.25">
      <c r="A466" s="13" t="s">
        <v>485</v>
      </c>
      <c r="B466" s="17">
        <f t="shared" si="87"/>
        <v>59960</v>
      </c>
      <c r="C466" s="5">
        <f>125</f>
        <v>125</v>
      </c>
      <c r="D466" s="6">
        <f t="shared" si="88"/>
        <v>170008.38000000003</v>
      </c>
      <c r="E466" s="6">
        <f t="shared" si="89"/>
        <v>2.830417444444445</v>
      </c>
      <c r="F466" s="6">
        <f>SUM($D$8:D466)</f>
        <v>55511340.319999993</v>
      </c>
      <c r="G466" s="6">
        <f t="shared" si="90"/>
        <v>150000</v>
      </c>
      <c r="H466" s="23">
        <f t="shared" si="91"/>
        <v>0.16669460000000014</v>
      </c>
      <c r="I466" s="31">
        <f t="shared" si="92"/>
        <v>1.0011557492266667</v>
      </c>
      <c r="J466" s="16">
        <f t="shared" si="93"/>
        <v>581.17325204878887</v>
      </c>
      <c r="K466" s="24" t="s">
        <v>485</v>
      </c>
      <c r="L466" s="25">
        <f t="shared" si="83"/>
        <v>60814</v>
      </c>
      <c r="M466" s="26">
        <f t="shared" si="86"/>
        <v>0</v>
      </c>
      <c r="N466" s="27">
        <f t="shared" si="84"/>
        <v>0</v>
      </c>
      <c r="O466" s="27">
        <f t="shared" si="85"/>
        <v>0</v>
      </c>
    </row>
    <row r="467" spans="1:15" ht="13.2" x14ac:dyDescent="0.25">
      <c r="A467" s="13" t="s">
        <v>486</v>
      </c>
      <c r="B467" s="17">
        <f t="shared" si="87"/>
        <v>59991</v>
      </c>
      <c r="C467" s="5">
        <f>125</f>
        <v>125</v>
      </c>
      <c r="D467" s="6">
        <f t="shared" si="88"/>
        <v>170133.38000000003</v>
      </c>
      <c r="E467" s="6">
        <f t="shared" si="89"/>
        <v>4.2471539444444453</v>
      </c>
      <c r="F467" s="6">
        <f>SUM($D$8:D467)</f>
        <v>55681473.699999996</v>
      </c>
      <c r="G467" s="6">
        <f t="shared" si="90"/>
        <v>150000</v>
      </c>
      <c r="H467" s="23">
        <f t="shared" si="91"/>
        <v>0.16711126666666676</v>
      </c>
      <c r="I467" s="31">
        <f t="shared" si="92"/>
        <v>1.0011586381155555</v>
      </c>
      <c r="J467" s="16">
        <f t="shared" si="93"/>
        <v>582.06194571246101</v>
      </c>
      <c r="K467" s="24" t="s">
        <v>486</v>
      </c>
      <c r="L467" s="25">
        <f t="shared" si="83"/>
        <v>60845</v>
      </c>
      <c r="M467" s="26">
        <f t="shared" si="86"/>
        <v>0</v>
      </c>
      <c r="N467" s="27">
        <f t="shared" si="84"/>
        <v>0</v>
      </c>
      <c r="O467" s="27">
        <f t="shared" si="85"/>
        <v>0</v>
      </c>
    </row>
    <row r="468" spans="1:15" ht="13.2" x14ac:dyDescent="0.25">
      <c r="A468" s="13" t="s">
        <v>487</v>
      </c>
      <c r="B468" s="17">
        <f t="shared" si="87"/>
        <v>60022</v>
      </c>
      <c r="C468" s="5">
        <f>125</f>
        <v>125</v>
      </c>
      <c r="D468" s="6">
        <f t="shared" si="88"/>
        <v>170258.38000000003</v>
      </c>
      <c r="E468" s="6">
        <f t="shared" si="89"/>
        <v>5.6649321111111126</v>
      </c>
      <c r="F468" s="6">
        <f>SUM($D$8:D468)</f>
        <v>55851732.079999998</v>
      </c>
      <c r="G468" s="6">
        <f t="shared" si="90"/>
        <v>150000</v>
      </c>
      <c r="H468" s="23">
        <f t="shared" si="91"/>
        <v>0.16752793333333338</v>
      </c>
      <c r="I468" s="31">
        <f t="shared" si="92"/>
        <v>1.0011615270044445</v>
      </c>
      <c r="J468" s="16">
        <f t="shared" si="93"/>
        <v>582.94861963443827</v>
      </c>
      <c r="K468" s="24" t="s">
        <v>487</v>
      </c>
      <c r="L468" s="25">
        <f t="shared" si="83"/>
        <v>60876</v>
      </c>
      <c r="M468" s="26">
        <f t="shared" si="86"/>
        <v>0</v>
      </c>
      <c r="N468" s="27">
        <f t="shared" si="84"/>
        <v>0</v>
      </c>
      <c r="O468" s="27">
        <f t="shared" si="85"/>
        <v>0</v>
      </c>
    </row>
    <row r="469" spans="1:15" ht="13.2" x14ac:dyDescent="0.25">
      <c r="A469" s="13" t="s">
        <v>488</v>
      </c>
      <c r="B469" s="17">
        <f t="shared" si="87"/>
        <v>60052</v>
      </c>
      <c r="C469" s="5">
        <f>125</f>
        <v>125</v>
      </c>
      <c r="D469" s="6">
        <f t="shared" si="88"/>
        <v>170383.38000000003</v>
      </c>
      <c r="E469" s="6">
        <f t="shared" si="89"/>
        <v>7.0837519444444466</v>
      </c>
      <c r="F469" s="6">
        <f>SUM($D$8:D469)</f>
        <v>56022115.460000001</v>
      </c>
      <c r="G469" s="6">
        <f t="shared" si="90"/>
        <v>150000</v>
      </c>
      <c r="H469" s="23">
        <f t="shared" si="91"/>
        <v>0.16794460000000011</v>
      </c>
      <c r="I469" s="31">
        <f t="shared" si="92"/>
        <v>1.0011644158933333</v>
      </c>
      <c r="J469" s="16">
        <f t="shared" si="93"/>
        <v>583.8332800096457</v>
      </c>
      <c r="K469" s="24" t="s">
        <v>488</v>
      </c>
      <c r="L469" s="25">
        <f t="shared" si="83"/>
        <v>60906</v>
      </c>
      <c r="M469" s="26">
        <f t="shared" si="86"/>
        <v>0</v>
      </c>
      <c r="N469" s="27">
        <f t="shared" si="84"/>
        <v>0</v>
      </c>
      <c r="O469" s="27">
        <f t="shared" si="85"/>
        <v>0</v>
      </c>
    </row>
    <row r="470" spans="1:15" ht="13.2" x14ac:dyDescent="0.25">
      <c r="A470" s="13" t="s">
        <v>489</v>
      </c>
      <c r="B470" s="17">
        <f t="shared" si="87"/>
        <v>60083</v>
      </c>
      <c r="C470" s="5">
        <f>125</f>
        <v>125</v>
      </c>
      <c r="D470" s="6">
        <f t="shared" si="88"/>
        <v>170508.38000000003</v>
      </c>
      <c r="E470" s="6">
        <f t="shared" si="89"/>
        <v>8.5036134444444471</v>
      </c>
      <c r="F470" s="6">
        <f>SUM($D$8:D470)</f>
        <v>56192623.840000004</v>
      </c>
      <c r="G470" s="6">
        <f t="shared" si="90"/>
        <v>150000</v>
      </c>
      <c r="H470" s="23">
        <f t="shared" si="91"/>
        <v>0.16836126666666673</v>
      </c>
      <c r="I470" s="31">
        <f t="shared" si="92"/>
        <v>1.0011673047822223</v>
      </c>
      <c r="J470" s="16">
        <f t="shared" si="93"/>
        <v>584.71593300907284</v>
      </c>
      <c r="K470" s="24" t="s">
        <v>489</v>
      </c>
      <c r="L470" s="25">
        <f t="shared" si="83"/>
        <v>60937</v>
      </c>
      <c r="M470" s="26">
        <f t="shared" si="86"/>
        <v>0</v>
      </c>
      <c r="N470" s="27">
        <f t="shared" si="84"/>
        <v>0</v>
      </c>
      <c r="O470" s="27">
        <f t="shared" si="85"/>
        <v>0</v>
      </c>
    </row>
    <row r="471" spans="1:15" ht="13.2" x14ac:dyDescent="0.25">
      <c r="A471" s="13" t="s">
        <v>490</v>
      </c>
      <c r="B471" s="17">
        <f t="shared" si="87"/>
        <v>60113</v>
      </c>
      <c r="C471" s="5">
        <f>125</f>
        <v>125</v>
      </c>
      <c r="D471" s="6">
        <f t="shared" si="88"/>
        <v>170633.38000000003</v>
      </c>
      <c r="E471" s="6">
        <f t="shared" si="89"/>
        <v>9.9245166111111143</v>
      </c>
      <c r="F471" s="6">
        <f>SUM($D$8:D471)</f>
        <v>56363257.220000006</v>
      </c>
      <c r="G471" s="6">
        <f t="shared" si="90"/>
        <v>150000</v>
      </c>
      <c r="H471" s="23">
        <f t="shared" si="91"/>
        <v>0.16877793333333346</v>
      </c>
      <c r="I471" s="31">
        <f t="shared" si="92"/>
        <v>1.001170193671111</v>
      </c>
      <c r="J471" s="16">
        <f t="shared" si="93"/>
        <v>585.59658477988376</v>
      </c>
      <c r="K471" s="24" t="s">
        <v>490</v>
      </c>
      <c r="L471" s="25">
        <f t="shared" si="83"/>
        <v>60967</v>
      </c>
      <c r="M471" s="26">
        <f t="shared" si="86"/>
        <v>0</v>
      </c>
      <c r="N471" s="27">
        <f t="shared" si="84"/>
        <v>0</v>
      </c>
      <c r="O471" s="27">
        <f t="shared" si="85"/>
        <v>0</v>
      </c>
    </row>
    <row r="472" spans="1:15" ht="13.2" x14ac:dyDescent="0.25">
      <c r="A472" s="13" t="s">
        <v>491</v>
      </c>
      <c r="B472" s="17">
        <f t="shared" si="87"/>
        <v>60144</v>
      </c>
      <c r="C472" s="5">
        <f>125</f>
        <v>125</v>
      </c>
      <c r="D472" s="6">
        <f t="shared" si="88"/>
        <v>170758.38000000003</v>
      </c>
      <c r="E472" s="6">
        <f t="shared" si="89"/>
        <v>11.346461444444447</v>
      </c>
      <c r="F472" s="6">
        <f>SUM($D$8:D472)</f>
        <v>56534015.600000009</v>
      </c>
      <c r="G472" s="6">
        <f t="shared" si="90"/>
        <v>150000</v>
      </c>
      <c r="H472" s="23">
        <f t="shared" si="91"/>
        <v>0.16919460000000008</v>
      </c>
      <c r="I472" s="31">
        <f t="shared" si="92"/>
        <v>1.00117308256</v>
      </c>
      <c r="J472" s="16">
        <f t="shared" si="93"/>
        <v>586.47524144552972</v>
      </c>
      <c r="K472" s="24" t="s">
        <v>491</v>
      </c>
      <c r="L472" s="25">
        <f t="shared" si="83"/>
        <v>60998</v>
      </c>
      <c r="M472" s="26">
        <f t="shared" si="86"/>
        <v>0</v>
      </c>
      <c r="N472" s="27">
        <f t="shared" si="84"/>
        <v>0</v>
      </c>
      <c r="O472" s="27">
        <f t="shared" si="85"/>
        <v>0</v>
      </c>
    </row>
    <row r="473" spans="1:15" ht="13.2" x14ac:dyDescent="0.25">
      <c r="A473" s="13" t="s">
        <v>492</v>
      </c>
      <c r="B473" s="17">
        <f t="shared" si="87"/>
        <v>60175</v>
      </c>
      <c r="C473" s="5">
        <f>125</f>
        <v>125</v>
      </c>
      <c r="D473" s="6">
        <f t="shared" si="88"/>
        <v>170883.38000000003</v>
      </c>
      <c r="E473" s="6">
        <f t="shared" si="89"/>
        <v>12.769447944444448</v>
      </c>
      <c r="F473" s="6">
        <f>SUM($D$8:D473)</f>
        <v>56704898.980000012</v>
      </c>
      <c r="G473" s="6">
        <f t="shared" si="90"/>
        <v>150000</v>
      </c>
      <c r="H473" s="23">
        <f t="shared" si="91"/>
        <v>0.1696112666666667</v>
      </c>
      <c r="I473" s="31">
        <f t="shared" si="92"/>
        <v>1.0011759714488888</v>
      </c>
      <c r="J473" s="16">
        <f t="shared" si="93"/>
        <v>587.35190910585789</v>
      </c>
      <c r="K473" s="24" t="s">
        <v>492</v>
      </c>
      <c r="L473" s="25">
        <f t="shared" si="83"/>
        <v>61029</v>
      </c>
      <c r="M473" s="26">
        <f t="shared" si="86"/>
        <v>0</v>
      </c>
      <c r="N473" s="27">
        <f t="shared" si="84"/>
        <v>0</v>
      </c>
      <c r="O473" s="27">
        <f t="shared" si="85"/>
        <v>0</v>
      </c>
    </row>
    <row r="474" spans="1:15" ht="13.2" x14ac:dyDescent="0.25">
      <c r="A474" s="13" t="s">
        <v>493</v>
      </c>
      <c r="B474" s="17">
        <f t="shared" si="87"/>
        <v>60205</v>
      </c>
      <c r="C474" s="5">
        <f>125</f>
        <v>125</v>
      </c>
      <c r="D474" s="6">
        <f t="shared" si="88"/>
        <v>171008.38000000003</v>
      </c>
      <c r="E474" s="6">
        <f t="shared" si="89"/>
        <v>14.193476111111114</v>
      </c>
      <c r="F474" s="6">
        <f>SUM($D$8:D474)</f>
        <v>56875907.360000014</v>
      </c>
      <c r="G474" s="6">
        <f t="shared" si="90"/>
        <v>150000</v>
      </c>
      <c r="H474" s="23">
        <f t="shared" si="91"/>
        <v>0.17002793333333344</v>
      </c>
      <c r="I474" s="31">
        <f t="shared" si="92"/>
        <v>1.0011788603377778</v>
      </c>
      <c r="J474" s="16">
        <f t="shared" si="93"/>
        <v>588.2265938372235</v>
      </c>
      <c r="K474" s="24" t="s">
        <v>493</v>
      </c>
      <c r="L474" s="25">
        <f t="shared" si="83"/>
        <v>61057</v>
      </c>
      <c r="M474" s="26">
        <f t="shared" si="86"/>
        <v>0</v>
      </c>
      <c r="N474" s="27">
        <f t="shared" si="84"/>
        <v>0</v>
      </c>
      <c r="O474" s="27">
        <f t="shared" si="85"/>
        <v>0</v>
      </c>
    </row>
    <row r="475" spans="1:15" ht="13.2" x14ac:dyDescent="0.25">
      <c r="A475" s="13" t="s">
        <v>494</v>
      </c>
      <c r="B475" s="17">
        <f t="shared" si="87"/>
        <v>60236</v>
      </c>
      <c r="C475" s="5">
        <f>125</f>
        <v>125</v>
      </c>
      <c r="D475" s="6">
        <f t="shared" si="88"/>
        <v>171133.38000000003</v>
      </c>
      <c r="E475" s="6">
        <f t="shared" si="89"/>
        <v>15.618545944444447</v>
      </c>
      <c r="F475" s="6">
        <f>SUM($D$8:D475)</f>
        <v>57047040.740000017</v>
      </c>
      <c r="G475" s="6">
        <f t="shared" si="90"/>
        <v>150000</v>
      </c>
      <c r="H475" s="23">
        <f t="shared" si="91"/>
        <v>0.17044460000000006</v>
      </c>
      <c r="I475" s="31">
        <f t="shared" si="92"/>
        <v>1.0011817492266666</v>
      </c>
      <c r="J475" s="16">
        <f t="shared" si="93"/>
        <v>589.09930169259724</v>
      </c>
      <c r="K475" s="24" t="s">
        <v>494</v>
      </c>
      <c r="L475" s="25">
        <f t="shared" si="83"/>
        <v>61088</v>
      </c>
      <c r="M475" s="26">
        <f t="shared" si="86"/>
        <v>0</v>
      </c>
      <c r="N475" s="27">
        <f t="shared" si="84"/>
        <v>0</v>
      </c>
      <c r="O475" s="27">
        <f t="shared" si="85"/>
        <v>0</v>
      </c>
    </row>
    <row r="476" spans="1:15" ht="13.2" x14ac:dyDescent="0.25">
      <c r="A476" s="13" t="s">
        <v>495</v>
      </c>
      <c r="B476" s="17">
        <f t="shared" si="87"/>
        <v>60266</v>
      </c>
      <c r="C476" s="5">
        <f>125</f>
        <v>125</v>
      </c>
      <c r="D476" s="6">
        <f t="shared" si="88"/>
        <v>171258.38000000003</v>
      </c>
      <c r="E476" s="6">
        <f t="shared" si="89"/>
        <v>17.044657444444447</v>
      </c>
      <c r="F476" s="6">
        <f>SUM($D$8:D476)</f>
        <v>57218299.12000002</v>
      </c>
      <c r="G476" s="6">
        <f t="shared" si="90"/>
        <v>150000</v>
      </c>
      <c r="H476" s="23">
        <f t="shared" si="91"/>
        <v>0.17086126666666679</v>
      </c>
      <c r="I476" s="31">
        <f t="shared" si="92"/>
        <v>1.0011846381155556</v>
      </c>
      <c r="J476" s="16">
        <f t="shared" si="93"/>
        <v>589.97003870167578</v>
      </c>
      <c r="K476" s="24" t="s">
        <v>495</v>
      </c>
      <c r="L476" s="25">
        <f t="shared" si="83"/>
        <v>61118</v>
      </c>
      <c r="M476" s="26">
        <f t="shared" si="86"/>
        <v>0</v>
      </c>
      <c r="N476" s="27">
        <f t="shared" si="84"/>
        <v>0</v>
      </c>
      <c r="O476" s="27">
        <f t="shared" si="85"/>
        <v>0</v>
      </c>
    </row>
    <row r="477" spans="1:15" ht="13.2" x14ac:dyDescent="0.25">
      <c r="A477" s="13" t="s">
        <v>496</v>
      </c>
      <c r="B477" s="17">
        <f t="shared" si="87"/>
        <v>60297</v>
      </c>
      <c r="C477" s="5">
        <f>125</f>
        <v>125</v>
      </c>
      <c r="D477" s="6">
        <f t="shared" si="88"/>
        <v>171400.42000000004</v>
      </c>
      <c r="E477" s="6">
        <f t="shared" si="89"/>
        <v>1.4272951666666671</v>
      </c>
      <c r="F477" s="6">
        <f>SUM($D$8:D477)</f>
        <v>57389699.540000021</v>
      </c>
      <c r="G477" s="6">
        <f t="shared" si="90"/>
        <v>150000</v>
      </c>
      <c r="H477" s="23">
        <f t="shared" si="91"/>
        <v>0.17133473333333349</v>
      </c>
      <c r="I477" s="31">
        <f t="shared" si="92"/>
        <v>1.0011879208177779</v>
      </c>
      <c r="J477" s="16">
        <f t="shared" si="93"/>
        <v>590.83912935557146</v>
      </c>
      <c r="K477" s="24" t="s">
        <v>496</v>
      </c>
      <c r="L477" s="25">
        <f t="shared" si="83"/>
        <v>61149</v>
      </c>
      <c r="M477" s="26">
        <f t="shared" si="86"/>
        <v>0</v>
      </c>
      <c r="N477" s="27">
        <f t="shared" si="84"/>
        <v>0</v>
      </c>
      <c r="O477" s="27">
        <f t="shared" si="85"/>
        <v>0</v>
      </c>
    </row>
    <row r="478" spans="1:15" ht="13.2" x14ac:dyDescent="0.25">
      <c r="A478" s="13" t="s">
        <v>497</v>
      </c>
      <c r="B478" s="17">
        <f t="shared" si="87"/>
        <v>60326</v>
      </c>
      <c r="C478" s="5">
        <f>125</f>
        <v>125</v>
      </c>
      <c r="D478" s="6">
        <f t="shared" si="88"/>
        <v>171525.42000000004</v>
      </c>
      <c r="E478" s="6">
        <f t="shared" si="89"/>
        <v>2.8557014444444451</v>
      </c>
      <c r="F478" s="6">
        <f>SUM($D$8:D478)</f>
        <v>57561224.960000023</v>
      </c>
      <c r="G478" s="6">
        <f t="shared" si="90"/>
        <v>150000</v>
      </c>
      <c r="H478" s="23">
        <f t="shared" si="91"/>
        <v>0.17175140000000011</v>
      </c>
      <c r="I478" s="31">
        <f t="shared" si="92"/>
        <v>1.0011908097066666</v>
      </c>
      <c r="J478" s="16">
        <f t="shared" si="93"/>
        <v>591.70602857478605</v>
      </c>
      <c r="K478" s="24" t="s">
        <v>497</v>
      </c>
      <c r="L478" s="25">
        <f t="shared" si="83"/>
        <v>61179</v>
      </c>
      <c r="M478" s="26">
        <f t="shared" si="86"/>
        <v>0</v>
      </c>
      <c r="N478" s="27">
        <f t="shared" si="84"/>
        <v>0</v>
      </c>
      <c r="O478" s="27">
        <f t="shared" si="85"/>
        <v>0</v>
      </c>
    </row>
    <row r="479" spans="1:15" ht="13.2" x14ac:dyDescent="0.25">
      <c r="A479" s="13" t="s">
        <v>496</v>
      </c>
      <c r="B479" s="17">
        <f t="shared" si="87"/>
        <v>60356</v>
      </c>
      <c r="C479" s="5">
        <f>125</f>
        <v>125</v>
      </c>
      <c r="D479" s="6">
        <f t="shared" si="88"/>
        <v>171650.42000000004</v>
      </c>
      <c r="E479" s="6">
        <f t="shared" si="89"/>
        <v>4.2850799444444458</v>
      </c>
      <c r="F479" s="6">
        <f>SUM($D$8:D479)</f>
        <v>57732875.380000025</v>
      </c>
      <c r="G479" s="6">
        <f t="shared" si="90"/>
        <v>150000</v>
      </c>
      <c r="H479" s="23">
        <f t="shared" si="91"/>
        <v>0.17216806666666673</v>
      </c>
      <c r="I479" s="31">
        <f t="shared" si="92"/>
        <v>1.0011936985955556</v>
      </c>
      <c r="J479" s="16">
        <f t="shared" si="93"/>
        <v>592.57097438589426</v>
      </c>
      <c r="K479" s="24" t="s">
        <v>496</v>
      </c>
      <c r="L479" s="25">
        <f t="shared" si="83"/>
        <v>61210</v>
      </c>
      <c r="M479" s="26">
        <f t="shared" si="86"/>
        <v>0</v>
      </c>
      <c r="N479" s="27">
        <f t="shared" si="84"/>
        <v>0</v>
      </c>
      <c r="O479" s="27">
        <f t="shared" si="85"/>
        <v>0</v>
      </c>
    </row>
    <row r="480" spans="1:15" ht="13.2" x14ac:dyDescent="0.25">
      <c r="A480" s="13" t="s">
        <v>497</v>
      </c>
      <c r="B480" s="17">
        <f t="shared" si="87"/>
        <v>60387</v>
      </c>
      <c r="C480" s="5">
        <f>125</f>
        <v>125</v>
      </c>
      <c r="D480" s="6">
        <f t="shared" si="88"/>
        <v>171775.42000000004</v>
      </c>
      <c r="E480" s="6">
        <f t="shared" si="89"/>
        <v>5.7155001111111128</v>
      </c>
      <c r="F480" s="6">
        <f>SUM($D$8:D480)</f>
        <v>57904650.800000027</v>
      </c>
      <c r="G480" s="6">
        <f t="shared" si="90"/>
        <v>150000</v>
      </c>
      <c r="H480" s="23">
        <f t="shared" si="91"/>
        <v>0.17258473333333346</v>
      </c>
      <c r="I480" s="31">
        <f t="shared" si="92"/>
        <v>1.0011965874844444</v>
      </c>
      <c r="J480" s="16">
        <f t="shared" si="93"/>
        <v>593.43397272944969</v>
      </c>
      <c r="K480" s="24" t="s">
        <v>497</v>
      </c>
      <c r="L480" s="25">
        <f t="shared" si="83"/>
        <v>61241</v>
      </c>
      <c r="M480" s="26">
        <f t="shared" si="86"/>
        <v>0</v>
      </c>
      <c r="N480" s="27">
        <f t="shared" si="84"/>
        <v>0</v>
      </c>
      <c r="O480" s="27">
        <f t="shared" si="85"/>
        <v>0</v>
      </c>
    </row>
    <row r="481" spans="1:15" ht="13.2" x14ac:dyDescent="0.25">
      <c r="A481" s="13" t="s">
        <v>498</v>
      </c>
      <c r="B481" s="17">
        <f t="shared" si="87"/>
        <v>60417</v>
      </c>
      <c r="C481" s="5">
        <f>125</f>
        <v>125</v>
      </c>
      <c r="D481" s="6">
        <f t="shared" si="88"/>
        <v>171900.42000000004</v>
      </c>
      <c r="E481" s="6">
        <f t="shared" si="89"/>
        <v>7.1469619444444463</v>
      </c>
      <c r="F481" s="6">
        <f>SUM($D$8:D481)</f>
        <v>58076551.220000029</v>
      </c>
      <c r="G481" s="6">
        <f t="shared" si="90"/>
        <v>150000</v>
      </c>
      <c r="H481" s="23">
        <f t="shared" si="91"/>
        <v>0.17300140000000008</v>
      </c>
      <c r="I481" s="31">
        <f t="shared" si="92"/>
        <v>1.0011994763733334</v>
      </c>
      <c r="J481" s="16">
        <f t="shared" si="93"/>
        <v>594.2950295232497</v>
      </c>
      <c r="K481" s="24" t="s">
        <v>498</v>
      </c>
      <c r="L481" s="25">
        <f t="shared" si="83"/>
        <v>61271</v>
      </c>
      <c r="M481" s="26">
        <f t="shared" si="86"/>
        <v>0</v>
      </c>
      <c r="N481" s="27">
        <f t="shared" si="84"/>
        <v>0</v>
      </c>
      <c r="O481" s="27">
        <f t="shared" si="85"/>
        <v>0</v>
      </c>
    </row>
    <row r="482" spans="1:15" ht="13.2" x14ac:dyDescent="0.25">
      <c r="A482" s="13" t="s">
        <v>499</v>
      </c>
      <c r="B482" s="17">
        <f t="shared" si="87"/>
        <v>60448</v>
      </c>
      <c r="C482" s="5">
        <f>125</f>
        <v>125</v>
      </c>
      <c r="D482" s="6">
        <f t="shared" si="88"/>
        <v>172025.42000000004</v>
      </c>
      <c r="E482" s="6">
        <f t="shared" si="89"/>
        <v>8.5794654444444465</v>
      </c>
      <c r="F482" s="6">
        <f>SUM($D$8:D482)</f>
        <v>58248576.64000003</v>
      </c>
      <c r="G482" s="6">
        <f t="shared" si="90"/>
        <v>150000</v>
      </c>
      <c r="H482" s="23">
        <f t="shared" si="91"/>
        <v>0.17341806666666681</v>
      </c>
      <c r="I482" s="31">
        <f t="shared" si="92"/>
        <v>1.0012023652622222</v>
      </c>
      <c r="J482" s="16">
        <f t="shared" si="93"/>
        <v>595.15415066243906</v>
      </c>
      <c r="K482" s="24" t="s">
        <v>499</v>
      </c>
      <c r="L482" s="25">
        <f t="shared" si="83"/>
        <v>61302</v>
      </c>
      <c r="M482" s="26">
        <f t="shared" si="86"/>
        <v>0</v>
      </c>
      <c r="N482" s="27">
        <f t="shared" si="84"/>
        <v>0</v>
      </c>
      <c r="O482" s="27">
        <f t="shared" si="85"/>
        <v>0</v>
      </c>
    </row>
    <row r="483" spans="1:15" ht="13.2" x14ac:dyDescent="0.25">
      <c r="A483" s="13" t="s">
        <v>500</v>
      </c>
      <c r="B483" s="17">
        <f t="shared" si="87"/>
        <v>60478</v>
      </c>
      <c r="C483" s="5">
        <f>125</f>
        <v>125</v>
      </c>
      <c r="D483" s="6">
        <f t="shared" si="88"/>
        <v>172150.42000000004</v>
      </c>
      <c r="E483" s="6">
        <f t="shared" si="89"/>
        <v>10.013010611111113</v>
      </c>
      <c r="F483" s="6">
        <f>SUM($D$8:D483)</f>
        <v>58420727.060000032</v>
      </c>
      <c r="G483" s="6">
        <f t="shared" si="90"/>
        <v>150000</v>
      </c>
      <c r="H483" s="23">
        <f t="shared" si="91"/>
        <v>0.17383473333333344</v>
      </c>
      <c r="I483" s="31">
        <f t="shared" si="92"/>
        <v>1.0012052541511112</v>
      </c>
      <c r="J483" s="16">
        <f t="shared" si="93"/>
        <v>596.01134201961622</v>
      </c>
      <c r="K483" s="24" t="s">
        <v>500</v>
      </c>
      <c r="L483" s="25">
        <f t="shared" si="83"/>
        <v>61332</v>
      </c>
      <c r="M483" s="26">
        <f t="shared" si="86"/>
        <v>0</v>
      </c>
      <c r="N483" s="27">
        <f t="shared" si="84"/>
        <v>0</v>
      </c>
      <c r="O483" s="27">
        <f t="shared" si="85"/>
        <v>0</v>
      </c>
    </row>
    <row r="484" spans="1:15" ht="13.2" x14ac:dyDescent="0.25">
      <c r="A484" s="13" t="s">
        <v>501</v>
      </c>
      <c r="B484" s="17">
        <f t="shared" si="87"/>
        <v>60509</v>
      </c>
      <c r="C484" s="5">
        <f>125</f>
        <v>125</v>
      </c>
      <c r="D484" s="6">
        <f t="shared" si="88"/>
        <v>172275.42000000004</v>
      </c>
      <c r="E484" s="6">
        <f t="shared" si="89"/>
        <v>11.447597444444447</v>
      </c>
      <c r="F484" s="6">
        <f>SUM($D$8:D484)</f>
        <v>58593002.480000034</v>
      </c>
      <c r="G484" s="6">
        <f t="shared" si="90"/>
        <v>150000</v>
      </c>
      <c r="H484" s="23">
        <f t="shared" si="91"/>
        <v>0.17425140000000017</v>
      </c>
      <c r="I484" s="31">
        <f t="shared" si="92"/>
        <v>1.0012081430399999</v>
      </c>
      <c r="J484" s="16">
        <f t="shared" si="93"/>
        <v>596.86660944493576</v>
      </c>
      <c r="K484" s="24" t="s">
        <v>501</v>
      </c>
      <c r="L484" s="25">
        <f t="shared" si="83"/>
        <v>61363</v>
      </c>
      <c r="M484" s="26">
        <f t="shared" si="86"/>
        <v>0</v>
      </c>
      <c r="N484" s="27">
        <f t="shared" si="84"/>
        <v>0</v>
      </c>
      <c r="O484" s="27">
        <f t="shared" si="85"/>
        <v>0</v>
      </c>
    </row>
    <row r="485" spans="1:15" ht="13.2" x14ac:dyDescent="0.25">
      <c r="A485" s="13" t="s">
        <v>502</v>
      </c>
      <c r="B485" s="17">
        <f t="shared" si="87"/>
        <v>60540</v>
      </c>
      <c r="C485" s="5">
        <f>125</f>
        <v>125</v>
      </c>
      <c r="D485" s="6">
        <f t="shared" si="88"/>
        <v>172400.42000000004</v>
      </c>
      <c r="E485" s="6">
        <f t="shared" si="89"/>
        <v>12.883225944444447</v>
      </c>
      <c r="F485" s="6">
        <f>SUM($D$8:D485)</f>
        <v>58765402.900000036</v>
      </c>
      <c r="G485" s="6">
        <f t="shared" si="90"/>
        <v>150000</v>
      </c>
      <c r="H485" s="23">
        <f t="shared" si="91"/>
        <v>0.17466806666666679</v>
      </c>
      <c r="I485" s="31">
        <f t="shared" si="92"/>
        <v>1.0012110319288889</v>
      </c>
      <c r="J485" s="16">
        <f t="shared" si="93"/>
        <v>597.71995876621429</v>
      </c>
      <c r="K485" s="24" t="s">
        <v>502</v>
      </c>
      <c r="L485" s="25">
        <f t="shared" si="83"/>
        <v>61394</v>
      </c>
      <c r="M485" s="26">
        <f t="shared" si="86"/>
        <v>0</v>
      </c>
      <c r="N485" s="27">
        <f t="shared" si="84"/>
        <v>0</v>
      </c>
      <c r="O485" s="27">
        <f t="shared" si="85"/>
        <v>0</v>
      </c>
    </row>
    <row r="486" spans="1:15" ht="13.2" x14ac:dyDescent="0.25">
      <c r="A486" s="13" t="s">
        <v>503</v>
      </c>
      <c r="B486" s="17">
        <f t="shared" si="87"/>
        <v>60570</v>
      </c>
      <c r="C486" s="5">
        <f>125</f>
        <v>125</v>
      </c>
      <c r="D486" s="6">
        <f t="shared" si="88"/>
        <v>172525.42000000004</v>
      </c>
      <c r="E486" s="6">
        <f t="shared" si="89"/>
        <v>14.319896111111115</v>
      </c>
      <c r="F486" s="6">
        <f>SUM($D$8:D486)</f>
        <v>58937928.320000038</v>
      </c>
      <c r="G486" s="6">
        <f t="shared" si="90"/>
        <v>150000</v>
      </c>
      <c r="H486" s="23">
        <f t="shared" si="91"/>
        <v>0.17508473333333341</v>
      </c>
      <c r="I486" s="31">
        <f t="shared" si="92"/>
        <v>1.0012139208177777</v>
      </c>
      <c r="J486" s="16">
        <f t="shared" si="93"/>
        <v>598.5713957890315</v>
      </c>
      <c r="K486" s="24" t="s">
        <v>503</v>
      </c>
      <c r="L486" s="25">
        <f t="shared" si="83"/>
        <v>61423</v>
      </c>
      <c r="M486" s="26">
        <f t="shared" si="86"/>
        <v>0</v>
      </c>
      <c r="N486" s="27">
        <f t="shared" si="84"/>
        <v>0</v>
      </c>
      <c r="O486" s="27">
        <f t="shared" si="85"/>
        <v>0</v>
      </c>
    </row>
    <row r="487" spans="1:15" ht="13.2" x14ac:dyDescent="0.25">
      <c r="A487" s="13" t="s">
        <v>504</v>
      </c>
      <c r="B487" s="17">
        <f t="shared" si="87"/>
        <v>60601</v>
      </c>
      <c r="C487" s="5">
        <f>125</f>
        <v>125</v>
      </c>
      <c r="D487" s="6">
        <f t="shared" si="88"/>
        <v>172650.42000000004</v>
      </c>
      <c r="E487" s="6">
        <f t="shared" si="89"/>
        <v>15.757607944444448</v>
      </c>
      <c r="F487" s="6">
        <f>SUM($D$8:D487)</f>
        <v>59110578.740000039</v>
      </c>
      <c r="G487" s="6">
        <f t="shared" si="90"/>
        <v>150000</v>
      </c>
      <c r="H487" s="23">
        <f t="shared" si="91"/>
        <v>0.17550140000000014</v>
      </c>
      <c r="I487" s="31">
        <f t="shared" si="92"/>
        <v>1.0012168097066667</v>
      </c>
      <c r="J487" s="16">
        <f t="shared" si="93"/>
        <v>599.42092629683407</v>
      </c>
      <c r="K487" s="24" t="s">
        <v>504</v>
      </c>
      <c r="L487" s="25">
        <f t="shared" si="83"/>
        <v>61454</v>
      </c>
      <c r="M487" s="26">
        <f t="shared" si="86"/>
        <v>0</v>
      </c>
      <c r="N487" s="27">
        <f t="shared" si="84"/>
        <v>0</v>
      </c>
      <c r="O487" s="27">
        <f t="shared" si="85"/>
        <v>0</v>
      </c>
    </row>
    <row r="488" spans="1:15" ht="13.2" x14ac:dyDescent="0.25">
      <c r="A488" s="13" t="s">
        <v>505</v>
      </c>
      <c r="B488" s="17">
        <f t="shared" si="87"/>
        <v>60631</v>
      </c>
      <c r="C488" s="5">
        <f>125</f>
        <v>125</v>
      </c>
      <c r="D488" s="6">
        <f t="shared" si="88"/>
        <v>172775.42000000004</v>
      </c>
      <c r="E488" s="6">
        <f t="shared" si="89"/>
        <v>17.196361444444449</v>
      </c>
      <c r="F488" s="6">
        <f>SUM($D$8:D488)</f>
        <v>59283354.160000041</v>
      </c>
      <c r="G488" s="6">
        <f t="shared" si="90"/>
        <v>150000</v>
      </c>
      <c r="H488" s="23">
        <f t="shared" si="91"/>
        <v>0.17591806666666676</v>
      </c>
      <c r="I488" s="31">
        <f t="shared" si="92"/>
        <v>1.0012196985955555</v>
      </c>
      <c r="J488" s="16">
        <f t="shared" si="93"/>
        <v>600.26855605103651</v>
      </c>
      <c r="K488" s="24" t="s">
        <v>505</v>
      </c>
      <c r="L488" s="25">
        <f t="shared" si="83"/>
        <v>61484</v>
      </c>
      <c r="M488" s="26">
        <f t="shared" si="86"/>
        <v>0</v>
      </c>
      <c r="N488" s="27">
        <f t="shared" si="84"/>
        <v>0</v>
      </c>
      <c r="O488" s="27">
        <f t="shared" si="85"/>
        <v>0</v>
      </c>
    </row>
    <row r="489" spans="1:15" ht="13.2" x14ac:dyDescent="0.25">
      <c r="A489" s="13" t="s">
        <v>506</v>
      </c>
      <c r="B489" s="17">
        <f t="shared" si="87"/>
        <v>60662</v>
      </c>
      <c r="C489" s="5">
        <f>125</f>
        <v>125</v>
      </c>
      <c r="D489" s="6">
        <f t="shared" si="88"/>
        <v>172917.62000000005</v>
      </c>
      <c r="E489" s="6">
        <f t="shared" si="89"/>
        <v>1.4399385000000005</v>
      </c>
      <c r="F489" s="6">
        <f>SUM($D$8:D489)</f>
        <v>59456271.780000038</v>
      </c>
      <c r="G489" s="6">
        <f t="shared" si="90"/>
        <v>150000</v>
      </c>
      <c r="H489" s="23">
        <f t="shared" si="91"/>
        <v>0.17639206666666685</v>
      </c>
      <c r="I489" s="31">
        <f t="shared" si="92"/>
        <v>1.0012229849955556</v>
      </c>
      <c r="J489" s="16">
        <f t="shared" si="93"/>
        <v>601.11461328509961</v>
      </c>
      <c r="K489" s="24" t="s">
        <v>506</v>
      </c>
      <c r="L489" s="25">
        <f t="shared" si="83"/>
        <v>61515</v>
      </c>
      <c r="M489" s="26">
        <f t="shared" si="86"/>
        <v>0</v>
      </c>
      <c r="N489" s="27">
        <f t="shared" si="84"/>
        <v>0</v>
      </c>
      <c r="O489" s="27">
        <f t="shared" si="85"/>
        <v>0</v>
      </c>
    </row>
    <row r="490" spans="1:15" ht="13.2" x14ac:dyDescent="0.25">
      <c r="A490" s="13" t="s">
        <v>507</v>
      </c>
      <c r="B490" s="17">
        <f t="shared" si="87"/>
        <v>60691</v>
      </c>
      <c r="C490" s="5">
        <f>125</f>
        <v>125</v>
      </c>
      <c r="D490" s="6">
        <f t="shared" si="88"/>
        <v>173042.62000000005</v>
      </c>
      <c r="E490" s="6">
        <f t="shared" si="89"/>
        <v>2.8809881111111117</v>
      </c>
      <c r="F490" s="6">
        <f>SUM($D$8:D490)</f>
        <v>59629314.400000036</v>
      </c>
      <c r="G490" s="6">
        <f t="shared" si="90"/>
        <v>150000</v>
      </c>
      <c r="H490" s="23">
        <f t="shared" si="91"/>
        <v>0.17680873333333347</v>
      </c>
      <c r="I490" s="31">
        <f t="shared" si="92"/>
        <v>1.0012258738844444</v>
      </c>
      <c r="J490" s="16">
        <f t="shared" si="93"/>
        <v>601.95854240269819</v>
      </c>
      <c r="K490" s="24" t="s">
        <v>507</v>
      </c>
      <c r="L490" s="25">
        <f t="shared" si="83"/>
        <v>61545</v>
      </c>
      <c r="M490" s="26">
        <f t="shared" si="86"/>
        <v>0</v>
      </c>
      <c r="N490" s="27">
        <f t="shared" si="84"/>
        <v>0</v>
      </c>
      <c r="O490" s="27">
        <f t="shared" si="85"/>
        <v>0</v>
      </c>
    </row>
    <row r="491" spans="1:15" ht="13.2" x14ac:dyDescent="0.25">
      <c r="A491" s="13" t="s">
        <v>508</v>
      </c>
      <c r="B491" s="17">
        <f t="shared" si="87"/>
        <v>60721</v>
      </c>
      <c r="C491" s="5">
        <f>125</f>
        <v>125</v>
      </c>
      <c r="D491" s="6">
        <f t="shared" si="88"/>
        <v>173167.62000000005</v>
      </c>
      <c r="E491" s="6">
        <f t="shared" si="89"/>
        <v>4.3230099444444452</v>
      </c>
      <c r="F491" s="6">
        <f>SUM($D$8:D491)</f>
        <v>59802482.020000033</v>
      </c>
      <c r="G491" s="6">
        <f t="shared" si="90"/>
        <v>150000</v>
      </c>
      <c r="H491" s="23">
        <f t="shared" si="91"/>
        <v>0.1772254000000002</v>
      </c>
      <c r="I491" s="31">
        <f t="shared" si="92"/>
        <v>1.0012287627733334</v>
      </c>
      <c r="J491" s="16">
        <f t="shared" si="93"/>
        <v>602.80058742527081</v>
      </c>
      <c r="K491" s="24" t="s">
        <v>508</v>
      </c>
      <c r="L491" s="25">
        <f t="shared" si="83"/>
        <v>61576</v>
      </c>
      <c r="M491" s="26">
        <f t="shared" si="86"/>
        <v>0</v>
      </c>
      <c r="N491" s="27">
        <f t="shared" si="84"/>
        <v>0</v>
      </c>
      <c r="O491" s="27">
        <f t="shared" si="85"/>
        <v>0</v>
      </c>
    </row>
    <row r="492" spans="1:15" ht="13.2" x14ac:dyDescent="0.25">
      <c r="A492" s="13" t="s">
        <v>509</v>
      </c>
      <c r="B492" s="17">
        <f t="shared" si="87"/>
        <v>60752</v>
      </c>
      <c r="C492" s="5">
        <f>125</f>
        <v>125</v>
      </c>
      <c r="D492" s="6">
        <f t="shared" si="88"/>
        <v>173292.62000000005</v>
      </c>
      <c r="E492" s="6">
        <f t="shared" si="89"/>
        <v>5.7660734444444461</v>
      </c>
      <c r="F492" s="6">
        <f>SUM($D$8:D492)</f>
        <v>59975774.64000003</v>
      </c>
      <c r="G492" s="6">
        <f t="shared" si="90"/>
        <v>150000</v>
      </c>
      <c r="H492" s="23">
        <f t="shared" si="91"/>
        <v>0.17764206666666682</v>
      </c>
      <c r="I492" s="31">
        <f t="shared" si="92"/>
        <v>1.0012316516622222</v>
      </c>
      <c r="J492" s="16">
        <f t="shared" si="93"/>
        <v>603.64075402987112</v>
      </c>
      <c r="K492" s="24" t="s">
        <v>509</v>
      </c>
      <c r="L492" s="25">
        <f t="shared" si="83"/>
        <v>61607</v>
      </c>
      <c r="M492" s="26">
        <f t="shared" si="86"/>
        <v>0</v>
      </c>
      <c r="N492" s="27">
        <f t="shared" si="84"/>
        <v>0</v>
      </c>
      <c r="O492" s="27">
        <f t="shared" si="85"/>
        <v>0</v>
      </c>
    </row>
    <row r="493" spans="1:15" ht="13.2" x14ac:dyDescent="0.25">
      <c r="A493" s="13" t="s">
        <v>508</v>
      </c>
      <c r="B493" s="17">
        <f t="shared" si="87"/>
        <v>60782</v>
      </c>
      <c r="C493" s="5">
        <f>125</f>
        <v>125</v>
      </c>
      <c r="D493" s="6">
        <f t="shared" si="88"/>
        <v>173417.62000000005</v>
      </c>
      <c r="E493" s="6">
        <f t="shared" si="89"/>
        <v>7.2101786111111128</v>
      </c>
      <c r="F493" s="6">
        <f>SUM($D$8:D493)</f>
        <v>60149192.260000028</v>
      </c>
      <c r="G493" s="6">
        <f t="shared" si="90"/>
        <v>150000</v>
      </c>
      <c r="H493" s="23">
        <f t="shared" si="91"/>
        <v>0.17805873333333344</v>
      </c>
      <c r="I493" s="31">
        <f t="shared" si="92"/>
        <v>1.0012345405511112</v>
      </c>
      <c r="J493" s="16">
        <f t="shared" si="93"/>
        <v>604.47904787200673</v>
      </c>
      <c r="K493" s="24" t="s">
        <v>508</v>
      </c>
      <c r="L493" s="25">
        <f t="shared" si="83"/>
        <v>61637</v>
      </c>
      <c r="M493" s="26">
        <f t="shared" si="86"/>
        <v>0</v>
      </c>
      <c r="N493" s="27">
        <f t="shared" si="84"/>
        <v>0</v>
      </c>
      <c r="O493" s="27">
        <f t="shared" si="85"/>
        <v>0</v>
      </c>
    </row>
    <row r="494" spans="1:15" ht="13.2" x14ac:dyDescent="0.25">
      <c r="A494" s="13" t="s">
        <v>509</v>
      </c>
      <c r="B494" s="17">
        <f t="shared" si="87"/>
        <v>60813</v>
      </c>
      <c r="C494" s="5">
        <f>125</f>
        <v>125</v>
      </c>
      <c r="D494" s="6">
        <f t="shared" si="88"/>
        <v>173542.62000000005</v>
      </c>
      <c r="E494" s="6">
        <f t="shared" si="89"/>
        <v>8.655325444444447</v>
      </c>
      <c r="F494" s="6">
        <f>SUM($D$8:D494)</f>
        <v>60322734.880000025</v>
      </c>
      <c r="G494" s="6">
        <f t="shared" si="90"/>
        <v>150000</v>
      </c>
      <c r="H494" s="23">
        <f t="shared" si="91"/>
        <v>0.17847540000000017</v>
      </c>
      <c r="I494" s="31">
        <f t="shared" si="92"/>
        <v>1.0012374294399999</v>
      </c>
      <c r="J494" s="16">
        <f t="shared" si="93"/>
        <v>605.315474585738</v>
      </c>
      <c r="K494" s="24" t="s">
        <v>509</v>
      </c>
      <c r="L494" s="25">
        <f t="shared" si="83"/>
        <v>61668</v>
      </c>
      <c r="M494" s="26">
        <f t="shared" si="86"/>
        <v>0</v>
      </c>
      <c r="N494" s="27">
        <f t="shared" si="84"/>
        <v>0</v>
      </c>
      <c r="O494" s="27">
        <f t="shared" si="85"/>
        <v>0</v>
      </c>
    </row>
    <row r="495" spans="1:15" ht="13.2" x14ac:dyDescent="0.25">
      <c r="A495" s="13" t="s">
        <v>510</v>
      </c>
      <c r="B495" s="17">
        <f t="shared" si="87"/>
        <v>60843</v>
      </c>
      <c r="C495" s="5">
        <f>125</f>
        <v>125</v>
      </c>
      <c r="D495" s="6">
        <f t="shared" si="88"/>
        <v>173667.62000000005</v>
      </c>
      <c r="E495" s="6">
        <f t="shared" si="89"/>
        <v>10.101513944444447</v>
      </c>
      <c r="F495" s="6">
        <f>SUM($D$8:D495)</f>
        <v>60496402.500000022</v>
      </c>
      <c r="G495" s="6">
        <f t="shared" si="90"/>
        <v>150000</v>
      </c>
      <c r="H495" s="23">
        <f t="shared" si="91"/>
        <v>0.17889206666666679</v>
      </c>
      <c r="I495" s="31">
        <f t="shared" si="92"/>
        <v>1.0012403183288889</v>
      </c>
      <c r="J495" s="16">
        <f t="shared" si="93"/>
        <v>606.15003978377592</v>
      </c>
      <c r="K495" s="24" t="s">
        <v>510</v>
      </c>
      <c r="L495" s="25">
        <f t="shared" si="83"/>
        <v>61698</v>
      </c>
      <c r="M495" s="26">
        <f t="shared" si="86"/>
        <v>0</v>
      </c>
      <c r="N495" s="27">
        <f t="shared" si="84"/>
        <v>0</v>
      </c>
      <c r="O495" s="27">
        <f t="shared" si="85"/>
        <v>0</v>
      </c>
    </row>
    <row r="496" spans="1:15" ht="13.2" x14ac:dyDescent="0.25">
      <c r="A496" s="13" t="s">
        <v>511</v>
      </c>
      <c r="B496" s="17">
        <f t="shared" si="87"/>
        <v>60874</v>
      </c>
      <c r="C496" s="5">
        <f>125</f>
        <v>125</v>
      </c>
      <c r="D496" s="6">
        <f t="shared" si="88"/>
        <v>173792.62000000005</v>
      </c>
      <c r="E496" s="6">
        <f t="shared" si="89"/>
        <v>11.548744111111114</v>
      </c>
      <c r="F496" s="6">
        <f>SUM($D$8:D496)</f>
        <v>60670195.12000002</v>
      </c>
      <c r="G496" s="6">
        <f t="shared" si="90"/>
        <v>150000</v>
      </c>
      <c r="H496" s="23">
        <f t="shared" si="91"/>
        <v>0.17930873333333353</v>
      </c>
      <c r="I496" s="31">
        <f t="shared" si="92"/>
        <v>1.0012432072177777</v>
      </c>
      <c r="J496" s="16">
        <f t="shared" si="93"/>
        <v>606.98274905758046</v>
      </c>
      <c r="K496" s="24" t="s">
        <v>511</v>
      </c>
      <c r="L496" s="25">
        <f t="shared" si="83"/>
        <v>61729</v>
      </c>
      <c r="M496" s="26">
        <f t="shared" si="86"/>
        <v>0</v>
      </c>
      <c r="N496" s="27">
        <f t="shared" si="84"/>
        <v>0</v>
      </c>
      <c r="O496" s="27">
        <f t="shared" si="85"/>
        <v>0</v>
      </c>
    </row>
    <row r="497" spans="1:15" ht="13.2" x14ac:dyDescent="0.25">
      <c r="A497" s="13" t="s">
        <v>512</v>
      </c>
      <c r="B497" s="17">
        <f t="shared" si="87"/>
        <v>60905</v>
      </c>
      <c r="C497" s="5">
        <f>125</f>
        <v>125</v>
      </c>
      <c r="D497" s="6">
        <f t="shared" si="88"/>
        <v>173917.62000000005</v>
      </c>
      <c r="E497" s="6">
        <f t="shared" si="89"/>
        <v>12.997015944444449</v>
      </c>
      <c r="F497" s="6">
        <f>SUM($D$8:D497)</f>
        <v>60844112.740000017</v>
      </c>
      <c r="G497" s="6">
        <f t="shared" si="90"/>
        <v>150000</v>
      </c>
      <c r="H497" s="23">
        <f t="shared" si="91"/>
        <v>0.17972540000000015</v>
      </c>
      <c r="I497" s="31">
        <f t="shared" si="92"/>
        <v>1.0012460961066667</v>
      </c>
      <c r="J497" s="16">
        <f t="shared" si="93"/>
        <v>607.81360797745708</v>
      </c>
      <c r="K497" s="24" t="s">
        <v>512</v>
      </c>
      <c r="L497" s="25">
        <f t="shared" si="83"/>
        <v>61760</v>
      </c>
      <c r="M497" s="26">
        <f t="shared" si="86"/>
        <v>0</v>
      </c>
      <c r="N497" s="27">
        <f t="shared" si="84"/>
        <v>0</v>
      </c>
      <c r="O497" s="27">
        <f t="shared" si="85"/>
        <v>0</v>
      </c>
    </row>
    <row r="498" spans="1:15" ht="13.2" x14ac:dyDescent="0.25">
      <c r="A498" s="13" t="s">
        <v>513</v>
      </c>
      <c r="B498" s="17">
        <f t="shared" si="87"/>
        <v>60935</v>
      </c>
      <c r="C498" s="5">
        <f>125</f>
        <v>125</v>
      </c>
      <c r="D498" s="6">
        <f t="shared" si="88"/>
        <v>174042.62000000005</v>
      </c>
      <c r="E498" s="6">
        <f t="shared" si="89"/>
        <v>14.44632944444445</v>
      </c>
      <c r="F498" s="6">
        <f>SUM($D$8:D498)</f>
        <v>61018155.360000014</v>
      </c>
      <c r="G498" s="6">
        <f t="shared" si="90"/>
        <v>150000</v>
      </c>
      <c r="H498" s="23">
        <f t="shared" si="91"/>
        <v>0.18014206666666688</v>
      </c>
      <c r="I498" s="31">
        <f t="shared" si="92"/>
        <v>1.0012489849955555</v>
      </c>
      <c r="J498" s="16">
        <f t="shared" si="93"/>
        <v>608.64262209265416</v>
      </c>
      <c r="K498" s="24" t="s">
        <v>513</v>
      </c>
      <c r="L498" s="25">
        <f t="shared" si="83"/>
        <v>61788</v>
      </c>
      <c r="M498" s="26">
        <f t="shared" si="86"/>
        <v>0</v>
      </c>
      <c r="N498" s="27">
        <f t="shared" si="84"/>
        <v>0</v>
      </c>
      <c r="O498" s="27">
        <f t="shared" si="85"/>
        <v>0</v>
      </c>
    </row>
    <row r="499" spans="1:15" ht="13.2" x14ac:dyDescent="0.25">
      <c r="A499" s="13" t="s">
        <v>514</v>
      </c>
      <c r="B499" s="17">
        <f t="shared" si="87"/>
        <v>60966</v>
      </c>
      <c r="C499" s="5">
        <f>125</f>
        <v>125</v>
      </c>
      <c r="D499" s="6">
        <f t="shared" si="88"/>
        <v>174167.62000000005</v>
      </c>
      <c r="E499" s="6">
        <f t="shared" si="89"/>
        <v>15.896684611111116</v>
      </c>
      <c r="F499" s="6">
        <f>SUM($D$8:D499)</f>
        <v>61192322.980000012</v>
      </c>
      <c r="G499" s="6">
        <f t="shared" si="90"/>
        <v>150000</v>
      </c>
      <c r="H499" s="23">
        <f t="shared" si="91"/>
        <v>0.1805587333333335</v>
      </c>
      <c r="I499" s="31">
        <f t="shared" si="92"/>
        <v>1.0012518738844445</v>
      </c>
      <c r="J499" s="16">
        <f t="shared" si="93"/>
        <v>609.46979693145909</v>
      </c>
      <c r="K499" s="24" t="s">
        <v>514</v>
      </c>
      <c r="L499" s="25">
        <f t="shared" si="83"/>
        <v>61819</v>
      </c>
      <c r="M499" s="26">
        <f t="shared" si="86"/>
        <v>0</v>
      </c>
      <c r="N499" s="27">
        <f t="shared" si="84"/>
        <v>0</v>
      </c>
      <c r="O499" s="27">
        <f t="shared" si="85"/>
        <v>0</v>
      </c>
    </row>
    <row r="500" spans="1:15" ht="13.2" x14ac:dyDescent="0.25">
      <c r="A500" s="13" t="s">
        <v>515</v>
      </c>
      <c r="B500" s="17">
        <f t="shared" si="87"/>
        <v>60996</v>
      </c>
      <c r="C500" s="5">
        <f>125</f>
        <v>125</v>
      </c>
      <c r="D500" s="6">
        <f t="shared" si="88"/>
        <v>174292.62000000005</v>
      </c>
      <c r="E500" s="6">
        <f t="shared" si="89"/>
        <v>17.34808144444445</v>
      </c>
      <c r="F500" s="6">
        <f>SUM($D$8:D500)</f>
        <v>61366615.600000009</v>
      </c>
      <c r="G500" s="6">
        <f t="shared" si="90"/>
        <v>150000</v>
      </c>
      <c r="H500" s="23">
        <f t="shared" si="91"/>
        <v>0.18097540000000012</v>
      </c>
      <c r="I500" s="31">
        <f t="shared" si="92"/>
        <v>1.0012547627733333</v>
      </c>
      <c r="J500" s="16">
        <f t="shared" si="93"/>
        <v>610.29513800129325</v>
      </c>
      <c r="K500" s="24" t="s">
        <v>515</v>
      </c>
      <c r="L500" s="25">
        <f t="shared" si="83"/>
        <v>61849</v>
      </c>
      <c r="M500" s="26">
        <f t="shared" si="86"/>
        <v>0</v>
      </c>
      <c r="N500" s="27">
        <f t="shared" si="84"/>
        <v>0</v>
      </c>
      <c r="O500" s="27">
        <f t="shared" si="85"/>
        <v>0</v>
      </c>
    </row>
    <row r="501" spans="1:15" ht="13.2" x14ac:dyDescent="0.25">
      <c r="A501" s="13" t="s">
        <v>516</v>
      </c>
      <c r="B501" s="17">
        <f t="shared" si="87"/>
        <v>61027</v>
      </c>
      <c r="C501" s="5">
        <f>125</f>
        <v>125</v>
      </c>
      <c r="D501" s="6">
        <f t="shared" si="88"/>
        <v>174434.97000000006</v>
      </c>
      <c r="E501" s="6">
        <f t="shared" si="89"/>
        <v>1.4525830833333342</v>
      </c>
      <c r="F501" s="6">
        <f>SUM($D$8:D501)</f>
        <v>61541050.570000008</v>
      </c>
      <c r="G501" s="6">
        <f t="shared" si="90"/>
        <v>150000</v>
      </c>
      <c r="H501" s="23">
        <f t="shared" si="91"/>
        <v>0.18144990000000016</v>
      </c>
      <c r="I501" s="31">
        <f t="shared" si="92"/>
        <v>1.0012580526399999</v>
      </c>
      <c r="J501" s="16">
        <f t="shared" si="93"/>
        <v>611.11897714866211</v>
      </c>
      <c r="K501" s="24" t="s">
        <v>516</v>
      </c>
      <c r="L501" s="25">
        <f t="shared" si="83"/>
        <v>61880</v>
      </c>
      <c r="M501" s="26">
        <f t="shared" si="86"/>
        <v>0</v>
      </c>
      <c r="N501" s="27">
        <f t="shared" si="84"/>
        <v>0</v>
      </c>
      <c r="O501" s="27">
        <f t="shared" si="85"/>
        <v>0</v>
      </c>
    </row>
    <row r="502" spans="1:15" ht="13.2" x14ac:dyDescent="0.25">
      <c r="A502" s="13" t="s">
        <v>517</v>
      </c>
      <c r="B502" s="17">
        <f t="shared" si="87"/>
        <v>61056</v>
      </c>
      <c r="C502" s="5">
        <f>125</f>
        <v>125</v>
      </c>
      <c r="D502" s="6">
        <f t="shared" si="88"/>
        <v>174559.97000000006</v>
      </c>
      <c r="E502" s="6">
        <f t="shared" si="89"/>
        <v>2.9062772777777792</v>
      </c>
      <c r="F502" s="6">
        <f>SUM($D$8:D502)</f>
        <v>61715610.540000007</v>
      </c>
      <c r="G502" s="6">
        <f t="shared" si="90"/>
        <v>150000</v>
      </c>
      <c r="H502" s="23">
        <f t="shared" si="91"/>
        <v>0.1818665666666669</v>
      </c>
      <c r="I502" s="31">
        <f t="shared" si="92"/>
        <v>1.0012609415288889</v>
      </c>
      <c r="J502" s="16">
        <f t="shared" si="93"/>
        <v>611.94074859176658</v>
      </c>
      <c r="K502" s="24" t="s">
        <v>517</v>
      </c>
      <c r="L502" s="25">
        <f t="shared" si="83"/>
        <v>61910</v>
      </c>
      <c r="M502" s="26">
        <f t="shared" si="86"/>
        <v>0</v>
      </c>
      <c r="N502" s="27">
        <f t="shared" si="84"/>
        <v>0</v>
      </c>
      <c r="O502" s="27">
        <f t="shared" si="85"/>
        <v>0</v>
      </c>
    </row>
    <row r="503" spans="1:15" ht="13.2" x14ac:dyDescent="0.25">
      <c r="A503" s="13" t="s">
        <v>518</v>
      </c>
      <c r="B503" s="17">
        <f t="shared" si="87"/>
        <v>61086</v>
      </c>
      <c r="C503" s="5">
        <f>125</f>
        <v>125</v>
      </c>
      <c r="D503" s="6">
        <f t="shared" si="88"/>
        <v>174684.97000000006</v>
      </c>
      <c r="E503" s="6">
        <f t="shared" si="89"/>
        <v>4.3609436944444466</v>
      </c>
      <c r="F503" s="6">
        <f>SUM($D$8:D503)</f>
        <v>61890295.510000005</v>
      </c>
      <c r="G503" s="6">
        <f t="shared" si="90"/>
        <v>150000</v>
      </c>
      <c r="H503" s="23">
        <f t="shared" si="91"/>
        <v>0.18228323333333352</v>
      </c>
      <c r="I503" s="31">
        <f t="shared" si="92"/>
        <v>1.0012638304177779</v>
      </c>
      <c r="J503" s="16">
        <f t="shared" si="93"/>
        <v>612.7607021867658</v>
      </c>
      <c r="K503" s="24" t="s">
        <v>518</v>
      </c>
      <c r="L503" s="25">
        <f t="shared" si="83"/>
        <v>61941</v>
      </c>
      <c r="M503" s="26">
        <f t="shared" si="86"/>
        <v>0</v>
      </c>
      <c r="N503" s="27">
        <f t="shared" si="84"/>
        <v>0</v>
      </c>
      <c r="O503" s="27">
        <f t="shared" si="85"/>
        <v>0</v>
      </c>
    </row>
    <row r="504" spans="1:15" ht="13.2" x14ac:dyDescent="0.25">
      <c r="A504" s="13" t="s">
        <v>519</v>
      </c>
      <c r="B504" s="17">
        <f t="shared" si="87"/>
        <v>61117</v>
      </c>
      <c r="C504" s="5">
        <f>125</f>
        <v>125</v>
      </c>
      <c r="D504" s="6">
        <f t="shared" si="88"/>
        <v>174809.97000000006</v>
      </c>
      <c r="E504" s="6">
        <f t="shared" si="89"/>
        <v>5.8166517777777802</v>
      </c>
      <c r="F504" s="6">
        <f>SUM($D$8:D504)</f>
        <v>62065105.480000004</v>
      </c>
      <c r="G504" s="6">
        <f t="shared" si="90"/>
        <v>150000</v>
      </c>
      <c r="H504" s="23">
        <f t="shared" si="91"/>
        <v>0.18269990000000014</v>
      </c>
      <c r="I504" s="31">
        <f t="shared" si="92"/>
        <v>1.0012667193066667</v>
      </c>
      <c r="J504" s="16">
        <f t="shared" si="93"/>
        <v>613.57884336120253</v>
      </c>
      <c r="K504" s="24" t="s">
        <v>519</v>
      </c>
      <c r="L504" s="25">
        <f t="shared" si="83"/>
        <v>61972</v>
      </c>
      <c r="M504" s="26">
        <f t="shared" si="86"/>
        <v>0</v>
      </c>
      <c r="N504" s="27">
        <f t="shared" si="84"/>
        <v>0</v>
      </c>
      <c r="O504" s="27">
        <f t="shared" si="85"/>
        <v>0</v>
      </c>
    </row>
    <row r="505" spans="1:15" ht="13.2" x14ac:dyDescent="0.25">
      <c r="A505" s="13" t="s">
        <v>520</v>
      </c>
      <c r="B505" s="17">
        <f t="shared" si="87"/>
        <v>61147</v>
      </c>
      <c r="C505" s="5">
        <f>125</f>
        <v>125</v>
      </c>
      <c r="D505" s="6">
        <f t="shared" si="88"/>
        <v>174934.97000000006</v>
      </c>
      <c r="E505" s="6">
        <f t="shared" si="89"/>
        <v>7.2734015277777804</v>
      </c>
      <c r="F505" s="6">
        <f>SUM($D$8:D505)</f>
        <v>62240040.450000003</v>
      </c>
      <c r="G505" s="6">
        <f t="shared" si="90"/>
        <v>150000</v>
      </c>
      <c r="H505" s="23">
        <f t="shared" si="91"/>
        <v>0.18311656666666687</v>
      </c>
      <c r="I505" s="31">
        <f t="shared" si="92"/>
        <v>1.0012696081955557</v>
      </c>
      <c r="J505" s="16">
        <f t="shared" si="93"/>
        <v>614.39517752220854</v>
      </c>
      <c r="K505" s="24" t="s">
        <v>520</v>
      </c>
      <c r="L505" s="25">
        <f t="shared" si="83"/>
        <v>62002</v>
      </c>
      <c r="M505" s="26">
        <f t="shared" si="86"/>
        <v>0</v>
      </c>
      <c r="N505" s="27">
        <f t="shared" si="84"/>
        <v>0</v>
      </c>
      <c r="O505" s="27">
        <f t="shared" si="85"/>
        <v>0</v>
      </c>
    </row>
    <row r="506" spans="1:15" ht="13.2" x14ac:dyDescent="0.25">
      <c r="A506" s="13" t="s">
        <v>521</v>
      </c>
      <c r="B506" s="17">
        <f t="shared" si="87"/>
        <v>61178</v>
      </c>
      <c r="C506" s="5">
        <f>125</f>
        <v>125</v>
      </c>
      <c r="D506" s="6">
        <f t="shared" si="88"/>
        <v>175059.97000000006</v>
      </c>
      <c r="E506" s="6">
        <f t="shared" si="89"/>
        <v>8.731192944444448</v>
      </c>
      <c r="F506" s="6">
        <f>SUM($D$8:D506)</f>
        <v>62415100.420000002</v>
      </c>
      <c r="G506" s="6">
        <f t="shared" si="90"/>
        <v>150000</v>
      </c>
      <c r="H506" s="23">
        <f t="shared" si="91"/>
        <v>0.18353323333333349</v>
      </c>
      <c r="I506" s="31">
        <f t="shared" si="92"/>
        <v>1.0012724970844444</v>
      </c>
      <c r="J506" s="16">
        <f t="shared" si="93"/>
        <v>615.20971005659828</v>
      </c>
      <c r="K506" s="24" t="s">
        <v>521</v>
      </c>
      <c r="L506" s="25">
        <f t="shared" si="83"/>
        <v>62033</v>
      </c>
      <c r="M506" s="26">
        <f t="shared" si="86"/>
        <v>0</v>
      </c>
      <c r="N506" s="27">
        <f t="shared" si="84"/>
        <v>0</v>
      </c>
      <c r="O506" s="27">
        <f t="shared" si="85"/>
        <v>0</v>
      </c>
    </row>
    <row r="507" spans="1:15" ht="13.2" x14ac:dyDescent="0.25">
      <c r="A507" s="13" t="s">
        <v>520</v>
      </c>
      <c r="B507" s="17">
        <f t="shared" si="87"/>
        <v>61208</v>
      </c>
      <c r="C507" s="5">
        <f>125</f>
        <v>125</v>
      </c>
      <c r="D507" s="6">
        <f t="shared" si="88"/>
        <v>175184.97000000006</v>
      </c>
      <c r="E507" s="6">
        <f t="shared" si="89"/>
        <v>10.190026027777781</v>
      </c>
      <c r="F507" s="6">
        <f>SUM($D$8:D507)</f>
        <v>62590285.390000001</v>
      </c>
      <c r="G507" s="6">
        <f t="shared" si="90"/>
        <v>150000</v>
      </c>
      <c r="H507" s="23">
        <f t="shared" si="91"/>
        <v>0.18394990000000022</v>
      </c>
      <c r="I507" s="31">
        <f t="shared" si="92"/>
        <v>1.0012753859733334</v>
      </c>
      <c r="J507" s="16">
        <f t="shared" si="93"/>
        <v>616.02244633096109</v>
      </c>
      <c r="K507" s="24" t="s">
        <v>520</v>
      </c>
      <c r="L507" s="25">
        <f t="shared" si="83"/>
        <v>62063</v>
      </c>
      <c r="M507" s="26">
        <f t="shared" si="86"/>
        <v>0</v>
      </c>
      <c r="N507" s="27">
        <f t="shared" si="84"/>
        <v>0</v>
      </c>
      <c r="O507" s="27">
        <f t="shared" si="85"/>
        <v>0</v>
      </c>
    </row>
    <row r="508" spans="1:15" ht="13.2" x14ac:dyDescent="0.25">
      <c r="A508" s="13" t="s">
        <v>521</v>
      </c>
      <c r="B508" s="17">
        <f t="shared" si="87"/>
        <v>61239</v>
      </c>
      <c r="C508" s="5">
        <f>125</f>
        <v>125</v>
      </c>
      <c r="D508" s="6">
        <f t="shared" si="88"/>
        <v>175309.97000000006</v>
      </c>
      <c r="E508" s="6">
        <f t="shared" si="89"/>
        <v>11.649900777777782</v>
      </c>
      <c r="F508" s="6">
        <f>SUM($D$8:D508)</f>
        <v>62765595.359999999</v>
      </c>
      <c r="G508" s="6">
        <f t="shared" si="90"/>
        <v>150000</v>
      </c>
      <c r="H508" s="23">
        <f t="shared" si="91"/>
        <v>0.18436656666666684</v>
      </c>
      <c r="I508" s="31">
        <f t="shared" si="92"/>
        <v>1.0012782748622222</v>
      </c>
      <c r="J508" s="16">
        <f t="shared" si="93"/>
        <v>616.83339169175304</v>
      </c>
      <c r="K508" s="24" t="s">
        <v>521</v>
      </c>
      <c r="L508" s="25">
        <f t="shared" si="83"/>
        <v>62094</v>
      </c>
      <c r="M508" s="26">
        <f t="shared" si="86"/>
        <v>0</v>
      </c>
      <c r="N508" s="27">
        <f t="shared" si="84"/>
        <v>0</v>
      </c>
      <c r="O508" s="27">
        <f t="shared" si="85"/>
        <v>0</v>
      </c>
    </row>
    <row r="509" spans="1:15" ht="13.2" x14ac:dyDescent="0.25">
      <c r="A509" s="13" t="s">
        <v>522</v>
      </c>
      <c r="B509" s="17">
        <f t="shared" si="87"/>
        <v>61270</v>
      </c>
      <c r="C509" s="5">
        <f>125</f>
        <v>125</v>
      </c>
      <c r="D509" s="6">
        <f t="shared" si="88"/>
        <v>175434.97000000006</v>
      </c>
      <c r="E509" s="6">
        <f t="shared" si="89"/>
        <v>13.110817194444449</v>
      </c>
      <c r="F509" s="6">
        <f>SUM($D$8:D509)</f>
        <v>62941030.329999998</v>
      </c>
      <c r="G509" s="6">
        <f t="shared" si="90"/>
        <v>150000</v>
      </c>
      <c r="H509" s="23">
        <f t="shared" si="91"/>
        <v>0.18478323333333346</v>
      </c>
      <c r="I509" s="31">
        <f t="shared" si="92"/>
        <v>1.0012811637511112</v>
      </c>
      <c r="J509" s="16">
        <f t="shared" si="93"/>
        <v>617.64255146538778</v>
      </c>
      <c r="K509" s="24" t="s">
        <v>522</v>
      </c>
      <c r="L509" s="25">
        <f t="shared" si="83"/>
        <v>62125</v>
      </c>
      <c r="M509" s="26">
        <f t="shared" si="86"/>
        <v>0</v>
      </c>
      <c r="N509" s="27">
        <f t="shared" si="84"/>
        <v>0</v>
      </c>
      <c r="O509" s="27">
        <f t="shared" si="85"/>
        <v>0</v>
      </c>
    </row>
    <row r="510" spans="1:15" ht="13.2" x14ac:dyDescent="0.25">
      <c r="A510" s="13" t="s">
        <v>523</v>
      </c>
      <c r="B510" s="17">
        <f t="shared" si="87"/>
        <v>61300</v>
      </c>
      <c r="C510" s="5">
        <f>125</f>
        <v>125</v>
      </c>
      <c r="D510" s="6">
        <f t="shared" si="88"/>
        <v>175559.97000000006</v>
      </c>
      <c r="E510" s="6">
        <f t="shared" si="89"/>
        <v>14.572775277777783</v>
      </c>
      <c r="F510" s="6">
        <f>SUM($D$8:D510)</f>
        <v>63116590.299999997</v>
      </c>
      <c r="G510" s="6">
        <f t="shared" si="90"/>
        <v>150000</v>
      </c>
      <c r="H510" s="23">
        <f t="shared" si="91"/>
        <v>0.18519990000000019</v>
      </c>
      <c r="I510" s="31">
        <f t="shared" si="92"/>
        <v>1.00128405264</v>
      </c>
      <c r="J510" s="16">
        <f t="shared" si="93"/>
        <v>618.44993095832763</v>
      </c>
      <c r="K510" s="24" t="s">
        <v>523</v>
      </c>
      <c r="L510" s="25">
        <f t="shared" si="83"/>
        <v>62153</v>
      </c>
      <c r="M510" s="26">
        <f t="shared" si="86"/>
        <v>0</v>
      </c>
      <c r="N510" s="27">
        <f t="shared" si="84"/>
        <v>0</v>
      </c>
      <c r="O510" s="27">
        <f t="shared" si="85"/>
        <v>0</v>
      </c>
    </row>
    <row r="511" spans="1:15" ht="13.2" x14ac:dyDescent="0.25">
      <c r="A511" s="13" t="s">
        <v>524</v>
      </c>
      <c r="B511" s="17">
        <f t="shared" si="87"/>
        <v>61331</v>
      </c>
      <c r="C511" s="5">
        <f>125</f>
        <v>125</v>
      </c>
      <c r="D511" s="6">
        <f t="shared" si="88"/>
        <v>175684.97000000006</v>
      </c>
      <c r="E511" s="6">
        <f t="shared" si="89"/>
        <v>16.035775027777785</v>
      </c>
      <c r="F511" s="6">
        <f>SUM($D$8:D511)</f>
        <v>63292275.269999996</v>
      </c>
      <c r="G511" s="6">
        <f t="shared" si="90"/>
        <v>150000</v>
      </c>
      <c r="H511" s="23">
        <f t="shared" si="91"/>
        <v>0.18561656666666682</v>
      </c>
      <c r="I511" s="31">
        <f t="shared" si="92"/>
        <v>1.001286941528889</v>
      </c>
      <c r="J511" s="16">
        <f t="shared" si="93"/>
        <v>619.25553545717423</v>
      </c>
      <c r="K511" s="24" t="s">
        <v>524</v>
      </c>
      <c r="L511" s="25">
        <f t="shared" si="83"/>
        <v>62184</v>
      </c>
      <c r="M511" s="26">
        <f t="shared" si="86"/>
        <v>0</v>
      </c>
      <c r="N511" s="27">
        <f t="shared" si="84"/>
        <v>0</v>
      </c>
      <c r="O511" s="27">
        <f t="shared" si="85"/>
        <v>0</v>
      </c>
    </row>
    <row r="512" spans="1:15" ht="13.2" x14ac:dyDescent="0.25">
      <c r="A512" s="13" t="s">
        <v>525</v>
      </c>
      <c r="B512" s="17">
        <f t="shared" si="87"/>
        <v>61361</v>
      </c>
      <c r="C512" s="5">
        <f>125</f>
        <v>125</v>
      </c>
      <c r="D512" s="6">
        <f t="shared" si="88"/>
        <v>175809.97000000006</v>
      </c>
      <c r="E512" s="6">
        <f t="shared" si="89"/>
        <v>17.499816444444452</v>
      </c>
      <c r="F512" s="6">
        <f>SUM($D$8:D512)</f>
        <v>63468085.239999995</v>
      </c>
      <c r="G512" s="6">
        <f t="shared" si="90"/>
        <v>150000</v>
      </c>
      <c r="H512" s="23">
        <f t="shared" si="91"/>
        <v>0.18603323333333355</v>
      </c>
      <c r="I512" s="31">
        <f t="shared" si="92"/>
        <v>1.0012898304177777</v>
      </c>
      <c r="J512" s="16">
        <f t="shared" si="93"/>
        <v>620.05937022875753</v>
      </c>
      <c r="K512" s="24" t="s">
        <v>525</v>
      </c>
      <c r="L512" s="25">
        <f t="shared" si="83"/>
        <v>62214</v>
      </c>
      <c r="M512" s="26">
        <f t="shared" si="86"/>
        <v>0</v>
      </c>
      <c r="N512" s="27">
        <f t="shared" si="84"/>
        <v>0</v>
      </c>
      <c r="O512" s="27">
        <f t="shared" si="85"/>
        <v>0</v>
      </c>
    </row>
    <row r="513" spans="1:15" ht="13.2" x14ac:dyDescent="0.25">
      <c r="A513" s="13" t="s">
        <v>526</v>
      </c>
      <c r="B513" s="17">
        <f t="shared" si="87"/>
        <v>61392</v>
      </c>
      <c r="C513" s="5">
        <f>125</f>
        <v>125</v>
      </c>
      <c r="D513" s="6">
        <f t="shared" si="88"/>
        <v>175952.47000000006</v>
      </c>
      <c r="E513" s="6">
        <f t="shared" si="89"/>
        <v>1.4652289166666674</v>
      </c>
      <c r="F513" s="6">
        <f>SUM($D$8:D513)</f>
        <v>63644037.709999993</v>
      </c>
      <c r="G513" s="6">
        <f t="shared" si="90"/>
        <v>150000</v>
      </c>
      <c r="H513" s="23">
        <f t="shared" si="91"/>
        <v>0.18650823333333355</v>
      </c>
      <c r="I513" s="31">
        <f t="shared" si="92"/>
        <v>1.0012931237511111</v>
      </c>
      <c r="J513" s="16">
        <f t="shared" si="93"/>
        <v>620.8617707868093</v>
      </c>
      <c r="K513" s="24" t="s">
        <v>526</v>
      </c>
      <c r="L513" s="25">
        <f t="shared" si="83"/>
        <v>62245</v>
      </c>
      <c r="M513" s="26">
        <f t="shared" si="86"/>
        <v>0</v>
      </c>
      <c r="N513" s="27">
        <f t="shared" si="84"/>
        <v>0</v>
      </c>
      <c r="O513" s="27">
        <f t="shared" si="85"/>
        <v>0</v>
      </c>
    </row>
    <row r="514" spans="1:15" ht="13.2" x14ac:dyDescent="0.25">
      <c r="A514" s="13" t="s">
        <v>527</v>
      </c>
      <c r="B514" s="17">
        <f t="shared" si="87"/>
        <v>61421</v>
      </c>
      <c r="C514" s="5">
        <f>125</f>
        <v>125</v>
      </c>
      <c r="D514" s="6">
        <f t="shared" si="88"/>
        <v>176077.47000000006</v>
      </c>
      <c r="E514" s="6">
        <f t="shared" si="89"/>
        <v>2.9315689444444453</v>
      </c>
      <c r="F514" s="6">
        <f>SUM($D$8:D514)</f>
        <v>63820115.179999992</v>
      </c>
      <c r="G514" s="6">
        <f t="shared" si="90"/>
        <v>150000</v>
      </c>
      <c r="H514" s="23">
        <f t="shared" si="91"/>
        <v>0.18692490000000017</v>
      </c>
      <c r="I514" s="31">
        <f t="shared" si="92"/>
        <v>1.0012960126399999</v>
      </c>
      <c r="J514" s="16">
        <f t="shared" si="93"/>
        <v>621.66216117266833</v>
      </c>
      <c r="K514" s="24" t="s">
        <v>527</v>
      </c>
      <c r="L514" s="25">
        <f t="shared" si="83"/>
        <v>62275</v>
      </c>
      <c r="M514" s="26">
        <f t="shared" si="86"/>
        <v>0</v>
      </c>
      <c r="N514" s="27">
        <f t="shared" si="84"/>
        <v>0</v>
      </c>
      <c r="O514" s="27">
        <f t="shared" si="85"/>
        <v>0</v>
      </c>
    </row>
    <row r="515" spans="1:15" ht="13.2" x14ac:dyDescent="0.25">
      <c r="A515" s="13" t="s">
        <v>528</v>
      </c>
      <c r="B515" s="17">
        <f t="shared" si="87"/>
        <v>61452</v>
      </c>
      <c r="C515" s="5">
        <f>125</f>
        <v>125</v>
      </c>
      <c r="D515" s="6">
        <f t="shared" si="88"/>
        <v>176202.47000000006</v>
      </c>
      <c r="E515" s="6">
        <f t="shared" si="89"/>
        <v>4.3988811944444457</v>
      </c>
      <c r="F515" s="6">
        <f>SUM($D$8:D515)</f>
        <v>63996317.649999991</v>
      </c>
      <c r="G515" s="6">
        <f t="shared" si="90"/>
        <v>150000</v>
      </c>
      <c r="H515" s="23">
        <f t="shared" si="91"/>
        <v>0.18734156666666679</v>
      </c>
      <c r="I515" s="31">
        <f t="shared" si="92"/>
        <v>1.0012989015288889</v>
      </c>
      <c r="J515" s="16">
        <f t="shared" si="93"/>
        <v>622.46079705344312</v>
      </c>
      <c r="K515" s="24" t="s">
        <v>528</v>
      </c>
      <c r="L515" s="25">
        <f t="shared" si="83"/>
        <v>62306</v>
      </c>
      <c r="M515" s="26">
        <f t="shared" si="86"/>
        <v>0</v>
      </c>
      <c r="N515" s="27">
        <f t="shared" si="84"/>
        <v>0</v>
      </c>
      <c r="O515" s="27">
        <f t="shared" si="85"/>
        <v>0</v>
      </c>
    </row>
    <row r="516" spans="1:15" ht="13.2" x14ac:dyDescent="0.25">
      <c r="A516" s="13" t="s">
        <v>529</v>
      </c>
      <c r="B516" s="17">
        <f t="shared" si="87"/>
        <v>61483</v>
      </c>
      <c r="C516" s="5">
        <f>125</f>
        <v>125</v>
      </c>
      <c r="D516" s="6">
        <f t="shared" si="88"/>
        <v>176327.47000000006</v>
      </c>
      <c r="E516" s="6">
        <f t="shared" si="89"/>
        <v>5.8672351111111132</v>
      </c>
      <c r="F516" s="6">
        <f>SUM($D$8:D516)</f>
        <v>64172645.11999999</v>
      </c>
      <c r="G516" s="6">
        <f t="shared" si="90"/>
        <v>150000</v>
      </c>
      <c r="H516" s="23">
        <f t="shared" si="91"/>
        <v>0.18775823333333352</v>
      </c>
      <c r="I516" s="31">
        <f t="shared" si="92"/>
        <v>1.0013017904177777</v>
      </c>
      <c r="J516" s="16">
        <f t="shared" si="93"/>
        <v>623.25768362028884</v>
      </c>
      <c r="K516" s="24" t="s">
        <v>529</v>
      </c>
      <c r="L516" s="25">
        <f t="shared" si="83"/>
        <v>62337</v>
      </c>
      <c r="M516" s="26">
        <f t="shared" si="86"/>
        <v>0</v>
      </c>
      <c r="N516" s="27">
        <f t="shared" si="84"/>
        <v>0</v>
      </c>
      <c r="O516" s="27">
        <f t="shared" si="85"/>
        <v>0</v>
      </c>
    </row>
    <row r="517" spans="1:15" ht="13.2" x14ac:dyDescent="0.25">
      <c r="A517" s="13" t="s">
        <v>530</v>
      </c>
      <c r="B517" s="17">
        <f t="shared" si="87"/>
        <v>61513</v>
      </c>
      <c r="C517" s="5">
        <f>125</f>
        <v>125</v>
      </c>
      <c r="D517" s="6">
        <f t="shared" si="88"/>
        <v>176452.47000000006</v>
      </c>
      <c r="E517" s="6">
        <f t="shared" si="89"/>
        <v>7.3366306944444473</v>
      </c>
      <c r="F517" s="6">
        <f>SUM($D$8:D517)</f>
        <v>64349097.589999989</v>
      </c>
      <c r="G517" s="6">
        <f t="shared" si="90"/>
        <v>150000</v>
      </c>
      <c r="H517" s="23">
        <f t="shared" si="91"/>
        <v>0.18817490000000014</v>
      </c>
      <c r="I517" s="31">
        <f t="shared" si="92"/>
        <v>1.0013046793066667</v>
      </c>
      <c r="J517" s="16">
        <f t="shared" si="93"/>
        <v>624.0528260450177</v>
      </c>
      <c r="K517" s="24" t="s">
        <v>530</v>
      </c>
      <c r="L517" s="25">
        <f t="shared" si="83"/>
        <v>62367</v>
      </c>
      <c r="M517" s="26">
        <f t="shared" si="86"/>
        <v>0</v>
      </c>
      <c r="N517" s="27">
        <f t="shared" si="84"/>
        <v>0</v>
      </c>
      <c r="O517" s="27">
        <f t="shared" si="85"/>
        <v>0</v>
      </c>
    </row>
    <row r="518" spans="1:15" ht="13.2" x14ac:dyDescent="0.25">
      <c r="A518" s="13" t="s">
        <v>531</v>
      </c>
      <c r="B518" s="17">
        <f t="shared" si="87"/>
        <v>61544</v>
      </c>
      <c r="C518" s="5">
        <f>125</f>
        <v>125</v>
      </c>
      <c r="D518" s="6">
        <f t="shared" si="88"/>
        <v>176577.47000000006</v>
      </c>
      <c r="E518" s="6">
        <f t="shared" si="89"/>
        <v>8.807067944444448</v>
      </c>
      <c r="F518" s="6">
        <f>SUM($D$8:D518)</f>
        <v>64525675.059999987</v>
      </c>
      <c r="G518" s="6">
        <f t="shared" si="90"/>
        <v>150000</v>
      </c>
      <c r="H518" s="23">
        <f t="shared" si="91"/>
        <v>0.18859156666666688</v>
      </c>
      <c r="I518" s="31">
        <f t="shared" si="92"/>
        <v>1.0013075681955557</v>
      </c>
      <c r="J518" s="16">
        <f t="shared" si="93"/>
        <v>624.84622948018421</v>
      </c>
      <c r="K518" s="24" t="s">
        <v>531</v>
      </c>
      <c r="L518" s="25">
        <f t="shared" si="83"/>
        <v>62398</v>
      </c>
      <c r="M518" s="26">
        <f t="shared" si="86"/>
        <v>0</v>
      </c>
      <c r="N518" s="27">
        <f t="shared" si="84"/>
        <v>0</v>
      </c>
      <c r="O518" s="27">
        <f t="shared" si="85"/>
        <v>0</v>
      </c>
    </row>
    <row r="519" spans="1:15" ht="13.2" x14ac:dyDescent="0.25">
      <c r="A519" s="13" t="s">
        <v>532</v>
      </c>
      <c r="B519" s="17">
        <f t="shared" si="87"/>
        <v>61574</v>
      </c>
      <c r="C519" s="5">
        <f>125</f>
        <v>125</v>
      </c>
      <c r="D519" s="6">
        <f t="shared" si="88"/>
        <v>176702.47000000006</v>
      </c>
      <c r="E519" s="6">
        <f t="shared" si="89"/>
        <v>10.278546861111115</v>
      </c>
      <c r="F519" s="6">
        <f>SUM($D$8:D519)</f>
        <v>64702377.529999986</v>
      </c>
      <c r="G519" s="6">
        <f t="shared" si="90"/>
        <v>150000</v>
      </c>
      <c r="H519" s="23">
        <f t="shared" si="91"/>
        <v>0.1890082333333335</v>
      </c>
      <c r="I519" s="31">
        <f t="shared" si="92"/>
        <v>1.0013104570844444</v>
      </c>
      <c r="J519" s="16">
        <f t="shared" si="93"/>
        <v>625.63789905917338</v>
      </c>
      <c r="K519" s="24" t="s">
        <v>532</v>
      </c>
      <c r="L519" s="25">
        <f t="shared" si="83"/>
        <v>62428</v>
      </c>
      <c r="M519" s="26">
        <f t="shared" si="86"/>
        <v>0</v>
      </c>
      <c r="N519" s="27">
        <f t="shared" si="84"/>
        <v>0</v>
      </c>
      <c r="O519" s="27">
        <f t="shared" si="85"/>
        <v>0</v>
      </c>
    </row>
    <row r="520" spans="1:15" ht="13.2" x14ac:dyDescent="0.25">
      <c r="A520" s="13" t="s">
        <v>533</v>
      </c>
      <c r="B520" s="17">
        <f t="shared" si="87"/>
        <v>61605</v>
      </c>
      <c r="C520" s="5">
        <f>125</f>
        <v>125</v>
      </c>
      <c r="D520" s="6">
        <f t="shared" si="88"/>
        <v>176827.47000000006</v>
      </c>
      <c r="E520" s="6">
        <f t="shared" si="89"/>
        <v>11.751067444444448</v>
      </c>
      <c r="F520" s="6">
        <f>SUM($D$8:D520)</f>
        <v>64879204.999999985</v>
      </c>
      <c r="G520" s="6">
        <f t="shared" si="90"/>
        <v>150000</v>
      </c>
      <c r="H520" s="23">
        <f t="shared" si="91"/>
        <v>0.18942490000000023</v>
      </c>
      <c r="I520" s="31">
        <f t="shared" si="92"/>
        <v>1.0013133459733334</v>
      </c>
      <c r="J520" s="16">
        <f t="shared" si="93"/>
        <v>626.42783989628595</v>
      </c>
      <c r="K520" s="24" t="s">
        <v>533</v>
      </c>
      <c r="L520" s="25">
        <f t="shared" si="83"/>
        <v>62459</v>
      </c>
      <c r="M520" s="26">
        <f t="shared" si="86"/>
        <v>0</v>
      </c>
      <c r="N520" s="27">
        <f t="shared" si="84"/>
        <v>0</v>
      </c>
      <c r="O520" s="27">
        <f t="shared" si="85"/>
        <v>0</v>
      </c>
    </row>
    <row r="521" spans="1:15" ht="13.2" x14ac:dyDescent="0.25">
      <c r="A521" s="13" t="s">
        <v>532</v>
      </c>
      <c r="B521" s="17">
        <f t="shared" si="87"/>
        <v>61636</v>
      </c>
      <c r="C521" s="5">
        <f>125</f>
        <v>125</v>
      </c>
      <c r="D521" s="6">
        <f t="shared" si="88"/>
        <v>176952.47000000006</v>
      </c>
      <c r="E521" s="6">
        <f t="shared" si="89"/>
        <v>13.224629694444449</v>
      </c>
      <c r="F521" s="6">
        <f>SUM($D$8:D521)</f>
        <v>65056157.469999984</v>
      </c>
      <c r="G521" s="6">
        <f t="shared" si="90"/>
        <v>150000</v>
      </c>
      <c r="H521" s="23">
        <f t="shared" si="91"/>
        <v>0.18984156666666685</v>
      </c>
      <c r="I521" s="31">
        <f t="shared" si="92"/>
        <v>1.0013162348622222</v>
      </c>
      <c r="J521" s="16">
        <f t="shared" si="93"/>
        <v>627.21605708682455</v>
      </c>
      <c r="K521" s="24" t="s">
        <v>532</v>
      </c>
      <c r="L521" s="25">
        <f t="shared" si="83"/>
        <v>62490</v>
      </c>
      <c r="M521" s="26">
        <f t="shared" si="86"/>
        <v>0</v>
      </c>
      <c r="N521" s="27">
        <f t="shared" si="84"/>
        <v>0</v>
      </c>
      <c r="O521" s="27">
        <f t="shared" si="85"/>
        <v>0</v>
      </c>
    </row>
    <row r="522" spans="1:15" ht="13.2" x14ac:dyDescent="0.25">
      <c r="A522" s="13" t="s">
        <v>533</v>
      </c>
      <c r="B522" s="17">
        <f t="shared" si="87"/>
        <v>61666</v>
      </c>
      <c r="C522" s="5">
        <f>125</f>
        <v>125</v>
      </c>
      <c r="D522" s="6">
        <f t="shared" si="88"/>
        <v>177077.47000000006</v>
      </c>
      <c r="E522" s="6">
        <f t="shared" si="89"/>
        <v>14.699233611111115</v>
      </c>
      <c r="F522" s="6">
        <f>SUM($D$8:D522)</f>
        <v>65233234.939999983</v>
      </c>
      <c r="G522" s="6">
        <f t="shared" si="90"/>
        <v>150000</v>
      </c>
      <c r="H522" s="23">
        <f t="shared" si="91"/>
        <v>0.19025823333333347</v>
      </c>
      <c r="I522" s="31">
        <f t="shared" si="92"/>
        <v>1.0013191237511112</v>
      </c>
      <c r="J522" s="16">
        <f t="shared" si="93"/>
        <v>628.002555707179</v>
      </c>
      <c r="K522" s="24" t="s">
        <v>533</v>
      </c>
      <c r="L522" s="25">
        <f t="shared" ref="L522:L585" si="94">DATE(YEAR(L521),MONTH(L521)+1,1)</f>
        <v>62518</v>
      </c>
      <c r="M522" s="26">
        <f t="shared" si="86"/>
        <v>0</v>
      </c>
      <c r="N522" s="27">
        <f t="shared" ref="N522:N585" si="95">M522+N521+O521</f>
        <v>0</v>
      </c>
      <c r="O522" s="27">
        <f t="shared" ref="O522:O585" si="96">N522*$M$6/12</f>
        <v>0</v>
      </c>
    </row>
    <row r="523" spans="1:15" ht="13.2" x14ac:dyDescent="0.25">
      <c r="A523" s="13" t="s">
        <v>534</v>
      </c>
      <c r="B523" s="17">
        <f t="shared" si="87"/>
        <v>61697</v>
      </c>
      <c r="C523" s="5">
        <f>125</f>
        <v>125</v>
      </c>
      <c r="D523" s="6">
        <f t="shared" si="88"/>
        <v>177202.47000000006</v>
      </c>
      <c r="E523" s="6">
        <f t="shared" si="89"/>
        <v>16.174879194444451</v>
      </c>
      <c r="F523" s="6">
        <f>SUM($D$8:D523)</f>
        <v>65410437.409999982</v>
      </c>
      <c r="G523" s="6">
        <f t="shared" si="90"/>
        <v>150000</v>
      </c>
      <c r="H523" s="23">
        <f t="shared" si="91"/>
        <v>0.1906749000000002</v>
      </c>
      <c r="I523" s="31">
        <f t="shared" si="92"/>
        <v>1.00132201264</v>
      </c>
      <c r="J523" s="16">
        <f t="shared" si="93"/>
        <v>628.78734081491086</v>
      </c>
      <c r="K523" s="24" t="s">
        <v>534</v>
      </c>
      <c r="L523" s="25">
        <f t="shared" si="94"/>
        <v>62549</v>
      </c>
      <c r="M523" s="26">
        <f t="shared" ref="M523:M586" si="97">MIN($M$5,-N522-O522)</f>
        <v>0</v>
      </c>
      <c r="N523" s="27">
        <f t="shared" si="95"/>
        <v>0</v>
      </c>
      <c r="O523" s="27">
        <f t="shared" si="96"/>
        <v>0</v>
      </c>
    </row>
    <row r="524" spans="1:15" ht="13.2" x14ac:dyDescent="0.25">
      <c r="A524" s="13" t="s">
        <v>535</v>
      </c>
      <c r="B524" s="17">
        <f t="shared" si="87"/>
        <v>61727</v>
      </c>
      <c r="C524" s="5">
        <f>125</f>
        <v>125</v>
      </c>
      <c r="D524" s="6">
        <f t="shared" si="88"/>
        <v>177327.47000000006</v>
      </c>
      <c r="E524" s="6">
        <f t="shared" si="89"/>
        <v>17.651566444444452</v>
      </c>
      <c r="F524" s="6">
        <f>SUM($D$8:D524)</f>
        <v>65587764.87999998</v>
      </c>
      <c r="G524" s="6">
        <f t="shared" si="90"/>
        <v>150000</v>
      </c>
      <c r="H524" s="23">
        <f t="shared" si="91"/>
        <v>0.19109156666666682</v>
      </c>
      <c r="I524" s="31">
        <f t="shared" si="92"/>
        <v>1.001324901528889</v>
      </c>
      <c r="J524" s="16">
        <f t="shared" si="93"/>
        <v>629.57041744883816</v>
      </c>
      <c r="K524" s="24" t="s">
        <v>535</v>
      </c>
      <c r="L524" s="25">
        <f t="shared" si="94"/>
        <v>62579</v>
      </c>
      <c r="M524" s="26">
        <f t="shared" si="97"/>
        <v>0</v>
      </c>
      <c r="N524" s="27">
        <f t="shared" si="95"/>
        <v>0</v>
      </c>
      <c r="O524" s="27">
        <f t="shared" si="96"/>
        <v>0</v>
      </c>
    </row>
    <row r="525" spans="1:15" ht="13.2" x14ac:dyDescent="0.25">
      <c r="A525" s="13" t="s">
        <v>536</v>
      </c>
      <c r="B525" s="17">
        <f t="shared" si="87"/>
        <v>61758</v>
      </c>
      <c r="C525" s="5">
        <f>125</f>
        <v>125</v>
      </c>
      <c r="D525" s="6">
        <f t="shared" si="88"/>
        <v>177470.12000000005</v>
      </c>
      <c r="E525" s="6">
        <f t="shared" si="89"/>
        <v>1.4778760000000006</v>
      </c>
      <c r="F525" s="6">
        <f>SUM($D$8:D525)</f>
        <v>65765234.999999978</v>
      </c>
      <c r="G525" s="6">
        <f t="shared" si="90"/>
        <v>150000</v>
      </c>
      <c r="H525" s="23">
        <f t="shared" si="91"/>
        <v>0.19156706666666679</v>
      </c>
      <c r="I525" s="31">
        <f t="shared" si="92"/>
        <v>1.0013281983288889</v>
      </c>
      <c r="J525" s="16">
        <f t="shared" si="93"/>
        <v>630.35212484089516</v>
      </c>
      <c r="K525" s="24" t="s">
        <v>536</v>
      </c>
      <c r="L525" s="25">
        <f t="shared" si="94"/>
        <v>62610</v>
      </c>
      <c r="M525" s="26">
        <f t="shared" si="97"/>
        <v>0</v>
      </c>
      <c r="N525" s="27">
        <f t="shared" si="95"/>
        <v>0</v>
      </c>
      <c r="O525" s="27">
        <f t="shared" si="96"/>
        <v>0</v>
      </c>
    </row>
    <row r="526" spans="1:15" ht="13.2" x14ac:dyDescent="0.25">
      <c r="A526" s="13" t="s">
        <v>537</v>
      </c>
      <c r="B526" s="17">
        <f t="shared" ref="B526:B589" si="98">DATE(YEAR(B525),MONTH(B525)+1,IF(MONTH(B525)=1,28,30))</f>
        <v>61787</v>
      </c>
      <c r="C526" s="5">
        <f>125</f>
        <v>125</v>
      </c>
      <c r="D526" s="6">
        <f t="shared" ref="D526:D589" si="99">C526+D525+IF(MONTH(B526)=1,ROUND(E525,2),0)</f>
        <v>177595.12000000005</v>
      </c>
      <c r="E526" s="6">
        <f t="shared" ref="E526:E589" si="100">MAX(0,IF(MONTH(B526)=1,0,E525)+(D526-C526)*$C$5*30/360+C526*$C$5*(30-DAY(B526))/360)</f>
        <v>2.9568631111111121</v>
      </c>
      <c r="F526" s="6">
        <f>SUM($D$8:D526)</f>
        <v>65942830.119999975</v>
      </c>
      <c r="G526" s="6">
        <f t="shared" ref="G526:G589" si="101">MAX($C$2-D526,50%*$C$2)</f>
        <v>150000</v>
      </c>
      <c r="H526" s="23">
        <f t="shared" ref="H526:H589" si="102">D526/$C$2-$H$3</f>
        <v>0.19198373333333352</v>
      </c>
      <c r="I526" s="31">
        <f t="shared" ref="I526:I589" si="103">1-64*($M$5-0.004*$C$2)/$C$2*H526</f>
        <v>1.0013310872177779</v>
      </c>
      <c r="J526" s="16">
        <f t="shared" ref="J526:J589" si="104">(200*$M$5*I526)/(G526/750+$H$2*G526*G526/(F526+3*G526))</f>
        <v>631.13187686477511</v>
      </c>
      <c r="K526" s="24" t="s">
        <v>537</v>
      </c>
      <c r="L526" s="25">
        <f t="shared" si="94"/>
        <v>62640</v>
      </c>
      <c r="M526" s="26">
        <f t="shared" si="97"/>
        <v>0</v>
      </c>
      <c r="N526" s="27">
        <f t="shared" si="95"/>
        <v>0</v>
      </c>
      <c r="O526" s="27">
        <f t="shared" si="96"/>
        <v>0</v>
      </c>
    </row>
    <row r="527" spans="1:15" ht="13.2" x14ac:dyDescent="0.25">
      <c r="A527" s="13" t="s">
        <v>538</v>
      </c>
      <c r="B527" s="17">
        <f t="shared" si="98"/>
        <v>61817</v>
      </c>
      <c r="C527" s="5">
        <f>125</f>
        <v>125</v>
      </c>
      <c r="D527" s="6">
        <f t="shared" si="99"/>
        <v>177720.12000000005</v>
      </c>
      <c r="E527" s="6">
        <f t="shared" si="100"/>
        <v>4.436822444444446</v>
      </c>
      <c r="F527" s="6">
        <f>SUM($D$8:D527)</f>
        <v>66120550.239999972</v>
      </c>
      <c r="G527" s="6">
        <f t="shared" si="101"/>
        <v>150000</v>
      </c>
      <c r="H527" s="23">
        <f t="shared" si="102"/>
        <v>0.19240040000000014</v>
      </c>
      <c r="I527" s="31">
        <f t="shared" si="103"/>
        <v>1.0013339761066666</v>
      </c>
      <c r="J527" s="16">
        <f t="shared" si="104"/>
        <v>631.90993497496561</v>
      </c>
      <c r="K527" s="24" t="s">
        <v>538</v>
      </c>
      <c r="L527" s="25">
        <f t="shared" si="94"/>
        <v>62671</v>
      </c>
      <c r="M527" s="26">
        <f t="shared" si="97"/>
        <v>0</v>
      </c>
      <c r="N527" s="27">
        <f t="shared" si="95"/>
        <v>0</v>
      </c>
      <c r="O527" s="27">
        <f t="shared" si="96"/>
        <v>0</v>
      </c>
    </row>
    <row r="528" spans="1:15" ht="13.2" x14ac:dyDescent="0.25">
      <c r="A528" s="13" t="s">
        <v>539</v>
      </c>
      <c r="B528" s="17">
        <f t="shared" si="98"/>
        <v>61848</v>
      </c>
      <c r="C528" s="5">
        <f>125</f>
        <v>125</v>
      </c>
      <c r="D528" s="6">
        <f t="shared" si="99"/>
        <v>177845.12000000005</v>
      </c>
      <c r="E528" s="6">
        <f t="shared" si="100"/>
        <v>5.917823444444446</v>
      </c>
      <c r="F528" s="6">
        <f>SUM($D$8:D528)</f>
        <v>66298395.35999997</v>
      </c>
      <c r="G528" s="6">
        <f t="shared" si="101"/>
        <v>150000</v>
      </c>
      <c r="H528" s="23">
        <f t="shared" si="102"/>
        <v>0.19281706666666687</v>
      </c>
      <c r="I528" s="31">
        <f t="shared" si="103"/>
        <v>1.0013368649955556</v>
      </c>
      <c r="J528" s="16">
        <f t="shared" si="104"/>
        <v>632.68630413855851</v>
      </c>
      <c r="K528" s="24" t="s">
        <v>539</v>
      </c>
      <c r="L528" s="25">
        <f t="shared" si="94"/>
        <v>62702</v>
      </c>
      <c r="M528" s="26">
        <f t="shared" si="97"/>
        <v>0</v>
      </c>
      <c r="N528" s="27">
        <f t="shared" si="95"/>
        <v>0</v>
      </c>
      <c r="O528" s="27">
        <f t="shared" si="96"/>
        <v>0</v>
      </c>
    </row>
    <row r="529" spans="1:15" ht="13.2" x14ac:dyDescent="0.25">
      <c r="A529" s="13" t="s">
        <v>540</v>
      </c>
      <c r="B529" s="17">
        <f t="shared" si="98"/>
        <v>61878</v>
      </c>
      <c r="C529" s="5">
        <f>125</f>
        <v>125</v>
      </c>
      <c r="D529" s="6">
        <f t="shared" si="99"/>
        <v>177970.12000000005</v>
      </c>
      <c r="E529" s="6">
        <f t="shared" si="100"/>
        <v>7.3998661111111135</v>
      </c>
      <c r="F529" s="6">
        <f>SUM($D$8:D529)</f>
        <v>66476365.479999967</v>
      </c>
      <c r="G529" s="6">
        <f t="shared" si="101"/>
        <v>150000</v>
      </c>
      <c r="H529" s="23">
        <f t="shared" si="102"/>
        <v>0.19323373333333349</v>
      </c>
      <c r="I529" s="31">
        <f t="shared" si="103"/>
        <v>1.0013397538844444</v>
      </c>
      <c r="J529" s="16">
        <f t="shared" si="104"/>
        <v>633.46098930430185</v>
      </c>
      <c r="K529" s="24" t="s">
        <v>540</v>
      </c>
      <c r="L529" s="25">
        <f t="shared" si="94"/>
        <v>62732</v>
      </c>
      <c r="M529" s="26">
        <f t="shared" si="97"/>
        <v>0</v>
      </c>
      <c r="N529" s="27">
        <f t="shared" si="95"/>
        <v>0</v>
      </c>
      <c r="O529" s="27">
        <f t="shared" si="96"/>
        <v>0</v>
      </c>
    </row>
    <row r="530" spans="1:15" ht="13.2" x14ac:dyDescent="0.25">
      <c r="A530" s="13" t="s">
        <v>541</v>
      </c>
      <c r="B530" s="17">
        <f t="shared" si="98"/>
        <v>61909</v>
      </c>
      <c r="C530" s="5">
        <f>125</f>
        <v>125</v>
      </c>
      <c r="D530" s="6">
        <f t="shared" si="99"/>
        <v>178095.12000000005</v>
      </c>
      <c r="E530" s="6">
        <f t="shared" si="100"/>
        <v>8.8829504444444467</v>
      </c>
      <c r="F530" s="6">
        <f>SUM($D$8:D530)</f>
        <v>66654460.599999964</v>
      </c>
      <c r="G530" s="6">
        <f t="shared" si="101"/>
        <v>150000</v>
      </c>
      <c r="H530" s="23">
        <f t="shared" si="102"/>
        <v>0.19365040000000011</v>
      </c>
      <c r="I530" s="31">
        <f t="shared" si="103"/>
        <v>1.0013426427733334</v>
      </c>
      <c r="J530" s="16">
        <f t="shared" si="104"/>
        <v>634.23399540268429</v>
      </c>
      <c r="K530" s="24" t="s">
        <v>541</v>
      </c>
      <c r="L530" s="25">
        <f t="shared" si="94"/>
        <v>62763</v>
      </c>
      <c r="M530" s="26">
        <f t="shared" si="97"/>
        <v>0</v>
      </c>
      <c r="N530" s="27">
        <f t="shared" si="95"/>
        <v>0</v>
      </c>
      <c r="O530" s="27">
        <f t="shared" si="96"/>
        <v>0</v>
      </c>
    </row>
    <row r="531" spans="1:15" ht="13.2" x14ac:dyDescent="0.25">
      <c r="A531" s="13" t="s">
        <v>542</v>
      </c>
      <c r="B531" s="17">
        <f t="shared" si="98"/>
        <v>61939</v>
      </c>
      <c r="C531" s="5">
        <f>125</f>
        <v>125</v>
      </c>
      <c r="D531" s="6">
        <f t="shared" si="99"/>
        <v>178220.12000000005</v>
      </c>
      <c r="E531" s="6">
        <f t="shared" si="100"/>
        <v>10.367076444444447</v>
      </c>
      <c r="F531" s="6">
        <f>SUM($D$8:D531)</f>
        <v>66832680.719999962</v>
      </c>
      <c r="G531" s="6">
        <f t="shared" si="101"/>
        <v>150000</v>
      </c>
      <c r="H531" s="23">
        <f t="shared" si="102"/>
        <v>0.19406706666666684</v>
      </c>
      <c r="I531" s="31">
        <f t="shared" si="103"/>
        <v>1.0013455316622222</v>
      </c>
      <c r="J531" s="16">
        <f t="shared" si="104"/>
        <v>635.00532734601472</v>
      </c>
      <c r="K531" s="24" t="s">
        <v>542</v>
      </c>
      <c r="L531" s="25">
        <f t="shared" si="94"/>
        <v>62793</v>
      </c>
      <c r="M531" s="26">
        <f t="shared" si="97"/>
        <v>0</v>
      </c>
      <c r="N531" s="27">
        <f t="shared" si="95"/>
        <v>0</v>
      </c>
      <c r="O531" s="27">
        <f t="shared" si="96"/>
        <v>0</v>
      </c>
    </row>
    <row r="532" spans="1:15" ht="13.2" x14ac:dyDescent="0.25">
      <c r="A532" s="13" t="s">
        <v>543</v>
      </c>
      <c r="B532" s="17">
        <f t="shared" si="98"/>
        <v>61970</v>
      </c>
      <c r="C532" s="5">
        <f>125</f>
        <v>125</v>
      </c>
      <c r="D532" s="6">
        <f t="shared" si="99"/>
        <v>178345.12000000005</v>
      </c>
      <c r="E532" s="6">
        <f t="shared" si="100"/>
        <v>11.852244111111114</v>
      </c>
      <c r="F532" s="6">
        <f>SUM($D$8:D532)</f>
        <v>67011025.839999959</v>
      </c>
      <c r="G532" s="6">
        <f t="shared" si="101"/>
        <v>150000</v>
      </c>
      <c r="H532" s="23">
        <f t="shared" si="102"/>
        <v>0.19448373333333346</v>
      </c>
      <c r="I532" s="31">
        <f t="shared" si="103"/>
        <v>1.0013484205511112</v>
      </c>
      <c r="J532" s="16">
        <f t="shared" si="104"/>
        <v>635.77499002850425</v>
      </c>
      <c r="K532" s="24" t="s">
        <v>543</v>
      </c>
      <c r="L532" s="25">
        <f t="shared" si="94"/>
        <v>62824</v>
      </c>
      <c r="M532" s="26">
        <f t="shared" si="97"/>
        <v>0</v>
      </c>
      <c r="N532" s="27">
        <f t="shared" si="95"/>
        <v>0</v>
      </c>
      <c r="O532" s="27">
        <f t="shared" si="96"/>
        <v>0</v>
      </c>
    </row>
    <row r="533" spans="1:15" ht="13.2" x14ac:dyDescent="0.25">
      <c r="A533" s="13" t="s">
        <v>544</v>
      </c>
      <c r="B533" s="17">
        <f t="shared" si="98"/>
        <v>62001</v>
      </c>
      <c r="C533" s="5">
        <f>125</f>
        <v>125</v>
      </c>
      <c r="D533" s="6">
        <f t="shared" si="99"/>
        <v>178470.12000000005</v>
      </c>
      <c r="E533" s="6">
        <f t="shared" si="100"/>
        <v>13.338453444444447</v>
      </c>
      <c r="F533" s="6">
        <f>SUM($D$8:D533)</f>
        <v>67189495.959999964</v>
      </c>
      <c r="G533" s="6">
        <f t="shared" si="101"/>
        <v>150000</v>
      </c>
      <c r="H533" s="23">
        <f t="shared" si="102"/>
        <v>0.1949004000000002</v>
      </c>
      <c r="I533" s="31">
        <f t="shared" si="103"/>
        <v>1.0013513094399999</v>
      </c>
      <c r="J533" s="16">
        <f t="shared" si="104"/>
        <v>636.54298832634629</v>
      </c>
      <c r="K533" s="24" t="s">
        <v>544</v>
      </c>
      <c r="L533" s="25">
        <f t="shared" si="94"/>
        <v>62855</v>
      </c>
      <c r="M533" s="26">
        <f t="shared" si="97"/>
        <v>0</v>
      </c>
      <c r="N533" s="27">
        <f t="shared" si="95"/>
        <v>0</v>
      </c>
      <c r="O533" s="27">
        <f t="shared" si="96"/>
        <v>0</v>
      </c>
    </row>
    <row r="534" spans="1:15" ht="13.2" x14ac:dyDescent="0.25">
      <c r="A534" s="13" t="s">
        <v>545</v>
      </c>
      <c r="B534" s="17">
        <f t="shared" si="98"/>
        <v>62031</v>
      </c>
      <c r="C534" s="5">
        <f>125</f>
        <v>125</v>
      </c>
      <c r="D534" s="6">
        <f t="shared" si="99"/>
        <v>178595.12000000005</v>
      </c>
      <c r="E534" s="6">
        <f t="shared" si="100"/>
        <v>14.825704444444447</v>
      </c>
      <c r="F534" s="6">
        <f>SUM($D$8:D534)</f>
        <v>67368091.079999968</v>
      </c>
      <c r="G534" s="6">
        <f t="shared" si="101"/>
        <v>150000</v>
      </c>
      <c r="H534" s="23">
        <f t="shared" si="102"/>
        <v>0.19531706666666682</v>
      </c>
      <c r="I534" s="31">
        <f t="shared" si="103"/>
        <v>1.0013541983288889</v>
      </c>
      <c r="J534" s="16">
        <f t="shared" si="104"/>
        <v>637.30932709779665</v>
      </c>
      <c r="K534" s="24" t="s">
        <v>545</v>
      </c>
      <c r="L534" s="25">
        <f t="shared" si="94"/>
        <v>62884</v>
      </c>
      <c r="M534" s="26">
        <f t="shared" si="97"/>
        <v>0</v>
      </c>
      <c r="N534" s="27">
        <f t="shared" si="95"/>
        <v>0</v>
      </c>
      <c r="O534" s="27">
        <f t="shared" si="96"/>
        <v>0</v>
      </c>
    </row>
    <row r="535" spans="1:15" ht="13.2" x14ac:dyDescent="0.25">
      <c r="A535" s="13" t="s">
        <v>544</v>
      </c>
      <c r="B535" s="17">
        <f t="shared" si="98"/>
        <v>62062</v>
      </c>
      <c r="C535" s="5">
        <f>125</f>
        <v>125</v>
      </c>
      <c r="D535" s="6">
        <f t="shared" si="99"/>
        <v>178720.12000000005</v>
      </c>
      <c r="E535" s="6">
        <f t="shared" si="100"/>
        <v>16.313997111111114</v>
      </c>
      <c r="F535" s="6">
        <f>SUM($D$8:D535)</f>
        <v>67546811.199999973</v>
      </c>
      <c r="G535" s="6">
        <f t="shared" si="101"/>
        <v>150000</v>
      </c>
      <c r="H535" s="23">
        <f t="shared" si="102"/>
        <v>0.19573373333333344</v>
      </c>
      <c r="I535" s="31">
        <f t="shared" si="103"/>
        <v>1.0013570872177777</v>
      </c>
      <c r="J535" s="16">
        <f t="shared" si="104"/>
        <v>638.07401118325402</v>
      </c>
      <c r="K535" s="24" t="s">
        <v>544</v>
      </c>
      <c r="L535" s="25">
        <f t="shared" si="94"/>
        <v>62915</v>
      </c>
      <c r="M535" s="26">
        <f t="shared" si="97"/>
        <v>0</v>
      </c>
      <c r="N535" s="27">
        <f t="shared" si="95"/>
        <v>0</v>
      </c>
      <c r="O535" s="27">
        <f t="shared" si="96"/>
        <v>0</v>
      </c>
    </row>
    <row r="536" spans="1:15" ht="13.2" x14ac:dyDescent="0.25">
      <c r="A536" s="13" t="s">
        <v>545</v>
      </c>
      <c r="B536" s="17">
        <f t="shared" si="98"/>
        <v>62092</v>
      </c>
      <c r="C536" s="5">
        <f>125</f>
        <v>125</v>
      </c>
      <c r="D536" s="6">
        <f t="shared" si="99"/>
        <v>178845.12000000005</v>
      </c>
      <c r="E536" s="6">
        <f t="shared" si="100"/>
        <v>17.803331444444449</v>
      </c>
      <c r="F536" s="6">
        <f>SUM($D$8:D536)</f>
        <v>67725656.319999978</v>
      </c>
      <c r="G536" s="6">
        <f t="shared" si="101"/>
        <v>150000</v>
      </c>
      <c r="H536" s="23">
        <f t="shared" si="102"/>
        <v>0.19615040000000017</v>
      </c>
      <c r="I536" s="31">
        <f t="shared" si="103"/>
        <v>1.0013599761066667</v>
      </c>
      <c r="J536" s="16">
        <f t="shared" si="104"/>
        <v>638.83704540533813</v>
      </c>
      <c r="K536" s="24" t="s">
        <v>545</v>
      </c>
      <c r="L536" s="25">
        <f t="shared" si="94"/>
        <v>62945</v>
      </c>
      <c r="M536" s="26">
        <f t="shared" si="97"/>
        <v>0</v>
      </c>
      <c r="N536" s="27">
        <f t="shared" si="95"/>
        <v>0</v>
      </c>
      <c r="O536" s="27">
        <f t="shared" si="96"/>
        <v>0</v>
      </c>
    </row>
    <row r="537" spans="1:15" ht="13.2" x14ac:dyDescent="0.25">
      <c r="A537" s="13" t="s">
        <v>546</v>
      </c>
      <c r="B537" s="17">
        <f t="shared" si="98"/>
        <v>62123</v>
      </c>
      <c r="C537" s="5">
        <f>125</f>
        <v>125</v>
      </c>
      <c r="D537" s="6">
        <f t="shared" si="99"/>
        <v>178987.92000000004</v>
      </c>
      <c r="E537" s="6">
        <f t="shared" si="100"/>
        <v>1.4905243333333336</v>
      </c>
      <c r="F537" s="6">
        <f>SUM($D$8:D537)</f>
        <v>67904644.23999998</v>
      </c>
      <c r="G537" s="6">
        <f t="shared" si="101"/>
        <v>150000</v>
      </c>
      <c r="H537" s="23">
        <f t="shared" si="102"/>
        <v>0.19662640000000009</v>
      </c>
      <c r="I537" s="31">
        <f t="shared" si="103"/>
        <v>1.0013632763733333</v>
      </c>
      <c r="J537" s="16">
        <f t="shared" si="104"/>
        <v>639.5987727621557</v>
      </c>
      <c r="K537" s="24" t="s">
        <v>546</v>
      </c>
      <c r="L537" s="25">
        <f t="shared" si="94"/>
        <v>62976</v>
      </c>
      <c r="M537" s="26">
        <f t="shared" si="97"/>
        <v>0</v>
      </c>
      <c r="N537" s="27">
        <f t="shared" si="95"/>
        <v>0</v>
      </c>
      <c r="O537" s="27">
        <f t="shared" si="96"/>
        <v>0</v>
      </c>
    </row>
    <row r="538" spans="1:15" ht="13.2" x14ac:dyDescent="0.25">
      <c r="A538" s="13" t="s">
        <v>547</v>
      </c>
      <c r="B538" s="17">
        <f t="shared" si="98"/>
        <v>62152</v>
      </c>
      <c r="C538" s="5">
        <f>125</f>
        <v>125</v>
      </c>
      <c r="D538" s="6">
        <f t="shared" si="99"/>
        <v>179112.92000000004</v>
      </c>
      <c r="E538" s="6">
        <f t="shared" si="100"/>
        <v>2.982159777777778</v>
      </c>
      <c r="F538" s="6">
        <f>SUM($D$8:D538)</f>
        <v>68083757.159999982</v>
      </c>
      <c r="G538" s="6">
        <f t="shared" si="101"/>
        <v>150000</v>
      </c>
      <c r="H538" s="23">
        <f t="shared" si="102"/>
        <v>0.19704306666666682</v>
      </c>
      <c r="I538" s="31">
        <f t="shared" si="103"/>
        <v>1.0013661652622223</v>
      </c>
      <c r="J538" s="16">
        <f t="shared" si="104"/>
        <v>640.35859696952264</v>
      </c>
      <c r="K538" s="24" t="s">
        <v>547</v>
      </c>
      <c r="L538" s="25">
        <f t="shared" si="94"/>
        <v>63006</v>
      </c>
      <c r="M538" s="26">
        <f t="shared" si="97"/>
        <v>0</v>
      </c>
      <c r="N538" s="27">
        <f t="shared" si="95"/>
        <v>0</v>
      </c>
      <c r="O538" s="27">
        <f t="shared" si="96"/>
        <v>0</v>
      </c>
    </row>
    <row r="539" spans="1:15" ht="13.2" x14ac:dyDescent="0.25">
      <c r="A539" s="13" t="s">
        <v>548</v>
      </c>
      <c r="B539" s="17">
        <f t="shared" si="98"/>
        <v>62182</v>
      </c>
      <c r="C539" s="5">
        <f>125</f>
        <v>125</v>
      </c>
      <c r="D539" s="6">
        <f t="shared" si="99"/>
        <v>179237.92000000004</v>
      </c>
      <c r="E539" s="6">
        <f t="shared" si="100"/>
        <v>4.4747674444444456</v>
      </c>
      <c r="F539" s="6">
        <f>SUM($D$8:D539)</f>
        <v>68262995.079999983</v>
      </c>
      <c r="G539" s="6">
        <f t="shared" si="101"/>
        <v>150000</v>
      </c>
      <c r="H539" s="23">
        <f t="shared" si="102"/>
        <v>0.19745973333333344</v>
      </c>
      <c r="I539" s="31">
        <f t="shared" si="103"/>
        <v>1.0013690541511111</v>
      </c>
      <c r="J539" s="16">
        <f t="shared" si="104"/>
        <v>641.11678524596209</v>
      </c>
      <c r="K539" s="24" t="s">
        <v>548</v>
      </c>
      <c r="L539" s="25">
        <f t="shared" si="94"/>
        <v>63037</v>
      </c>
      <c r="M539" s="26">
        <f t="shared" si="97"/>
        <v>0</v>
      </c>
      <c r="N539" s="27">
        <f t="shared" si="95"/>
        <v>0</v>
      </c>
      <c r="O539" s="27">
        <f t="shared" si="96"/>
        <v>0</v>
      </c>
    </row>
    <row r="540" spans="1:15" ht="13.2" x14ac:dyDescent="0.25">
      <c r="A540" s="13" t="s">
        <v>549</v>
      </c>
      <c r="B540" s="17">
        <f t="shared" si="98"/>
        <v>62213</v>
      </c>
      <c r="C540" s="5">
        <f>125</f>
        <v>125</v>
      </c>
      <c r="D540" s="6">
        <f t="shared" si="99"/>
        <v>179362.92000000004</v>
      </c>
      <c r="E540" s="6">
        <f t="shared" si="100"/>
        <v>5.9684167777777795</v>
      </c>
      <c r="F540" s="6">
        <f>SUM($D$8:D540)</f>
        <v>68442357.999999985</v>
      </c>
      <c r="G540" s="6">
        <f t="shared" si="101"/>
        <v>150000</v>
      </c>
      <c r="H540" s="23">
        <f t="shared" si="102"/>
        <v>0.19787640000000006</v>
      </c>
      <c r="I540" s="31">
        <f t="shared" si="103"/>
        <v>1.0013719430400001</v>
      </c>
      <c r="J540" s="16">
        <f t="shared" si="104"/>
        <v>641.87334234607636</v>
      </c>
      <c r="K540" s="24" t="s">
        <v>549</v>
      </c>
      <c r="L540" s="25">
        <f t="shared" si="94"/>
        <v>63068</v>
      </c>
      <c r="M540" s="26">
        <f t="shared" si="97"/>
        <v>0</v>
      </c>
      <c r="N540" s="27">
        <f t="shared" si="95"/>
        <v>0</v>
      </c>
      <c r="O540" s="27">
        <f t="shared" si="96"/>
        <v>0</v>
      </c>
    </row>
    <row r="541" spans="1:15" ht="13.2" x14ac:dyDescent="0.25">
      <c r="A541" s="13" t="s">
        <v>544</v>
      </c>
      <c r="B541" s="17">
        <f t="shared" si="98"/>
        <v>62243</v>
      </c>
      <c r="C541" s="5">
        <f>125</f>
        <v>125</v>
      </c>
      <c r="D541" s="6">
        <f t="shared" si="99"/>
        <v>179487.92000000004</v>
      </c>
      <c r="E541" s="6">
        <f t="shared" si="100"/>
        <v>7.4631077777777799</v>
      </c>
      <c r="F541" s="6">
        <f>SUM($D$8:D541)</f>
        <v>68621845.919999987</v>
      </c>
      <c r="G541" s="6">
        <f t="shared" si="101"/>
        <v>150000</v>
      </c>
      <c r="H541" s="23">
        <f t="shared" si="102"/>
        <v>0.1982930666666668</v>
      </c>
      <c r="I541" s="31">
        <f t="shared" si="103"/>
        <v>1.0013748319288889</v>
      </c>
      <c r="J541" s="16">
        <f t="shared" si="104"/>
        <v>642.62827300706579</v>
      </c>
      <c r="K541" s="24" t="s">
        <v>544</v>
      </c>
      <c r="L541" s="25">
        <f t="shared" si="94"/>
        <v>63098</v>
      </c>
      <c r="M541" s="26">
        <f t="shared" si="97"/>
        <v>0</v>
      </c>
      <c r="N541" s="27">
        <f t="shared" si="95"/>
        <v>0</v>
      </c>
      <c r="O541" s="27">
        <f t="shared" si="96"/>
        <v>0</v>
      </c>
    </row>
    <row r="542" spans="1:15" ht="13.2" x14ac:dyDescent="0.25">
      <c r="A542" s="13" t="s">
        <v>545</v>
      </c>
      <c r="B542" s="17">
        <f t="shared" si="98"/>
        <v>62274</v>
      </c>
      <c r="C542" s="5">
        <f>125</f>
        <v>125</v>
      </c>
      <c r="D542" s="6">
        <f t="shared" si="99"/>
        <v>179612.92000000004</v>
      </c>
      <c r="E542" s="6">
        <f t="shared" si="100"/>
        <v>8.958840444444446</v>
      </c>
      <c r="F542" s="6">
        <f>SUM($D$8:D542)</f>
        <v>68801458.839999989</v>
      </c>
      <c r="G542" s="6">
        <f t="shared" si="101"/>
        <v>150000</v>
      </c>
      <c r="H542" s="23">
        <f t="shared" si="102"/>
        <v>0.19870973333333342</v>
      </c>
      <c r="I542" s="31">
        <f t="shared" si="103"/>
        <v>1.0013777208177779</v>
      </c>
      <c r="J542" s="16">
        <f t="shared" si="104"/>
        <v>643.38158194880691</v>
      </c>
      <c r="K542" s="24" t="s">
        <v>545</v>
      </c>
      <c r="L542" s="25">
        <f t="shared" si="94"/>
        <v>63129</v>
      </c>
      <c r="M542" s="26">
        <f t="shared" si="97"/>
        <v>0</v>
      </c>
      <c r="N542" s="27">
        <f t="shared" si="95"/>
        <v>0</v>
      </c>
      <c r="O542" s="27">
        <f t="shared" si="96"/>
        <v>0</v>
      </c>
    </row>
    <row r="543" spans="1:15" ht="13.2" x14ac:dyDescent="0.25">
      <c r="A543" s="13" t="s">
        <v>544</v>
      </c>
      <c r="B543" s="17">
        <f t="shared" si="98"/>
        <v>62304</v>
      </c>
      <c r="C543" s="5">
        <f>125</f>
        <v>125</v>
      </c>
      <c r="D543" s="6">
        <f t="shared" si="99"/>
        <v>179737.92000000004</v>
      </c>
      <c r="E543" s="6">
        <f t="shared" si="100"/>
        <v>10.455614777777779</v>
      </c>
      <c r="F543" s="6">
        <f>SUM($D$8:D543)</f>
        <v>68981196.75999999</v>
      </c>
      <c r="G543" s="6">
        <f t="shared" si="101"/>
        <v>150000</v>
      </c>
      <c r="H543" s="23">
        <f t="shared" si="102"/>
        <v>0.19912640000000015</v>
      </c>
      <c r="I543" s="31">
        <f t="shared" si="103"/>
        <v>1.0013806097066666</v>
      </c>
      <c r="J543" s="16">
        <f t="shared" si="104"/>
        <v>644.13327387392792</v>
      </c>
      <c r="K543" s="24" t="s">
        <v>544</v>
      </c>
      <c r="L543" s="25">
        <f t="shared" si="94"/>
        <v>63159</v>
      </c>
      <c r="M543" s="26">
        <f t="shared" si="97"/>
        <v>0</v>
      </c>
      <c r="N543" s="27">
        <f t="shared" si="95"/>
        <v>0</v>
      </c>
      <c r="O543" s="27">
        <f t="shared" si="96"/>
        <v>0</v>
      </c>
    </row>
    <row r="544" spans="1:15" ht="13.2" x14ac:dyDescent="0.25">
      <c r="A544" s="13" t="s">
        <v>545</v>
      </c>
      <c r="B544" s="17">
        <f t="shared" si="98"/>
        <v>62335</v>
      </c>
      <c r="C544" s="5">
        <f>125</f>
        <v>125</v>
      </c>
      <c r="D544" s="6">
        <f t="shared" si="99"/>
        <v>179862.92000000004</v>
      </c>
      <c r="E544" s="6">
        <f t="shared" si="100"/>
        <v>11.953430777777779</v>
      </c>
      <c r="F544" s="6">
        <f>SUM($D$8:D544)</f>
        <v>69161059.679999992</v>
      </c>
      <c r="G544" s="6">
        <f t="shared" si="101"/>
        <v>150000</v>
      </c>
      <c r="H544" s="23">
        <f t="shared" si="102"/>
        <v>0.19954306666666677</v>
      </c>
      <c r="I544" s="31">
        <f t="shared" si="103"/>
        <v>1.0013834985955556</v>
      </c>
      <c r="J544" s="16">
        <f t="shared" si="104"/>
        <v>644.8833534678862</v>
      </c>
      <c r="K544" s="24" t="s">
        <v>545</v>
      </c>
      <c r="L544" s="25">
        <f t="shared" si="94"/>
        <v>63190</v>
      </c>
      <c r="M544" s="26">
        <f t="shared" si="97"/>
        <v>0</v>
      </c>
      <c r="N544" s="27">
        <f t="shared" si="95"/>
        <v>0</v>
      </c>
      <c r="O544" s="27">
        <f t="shared" si="96"/>
        <v>0</v>
      </c>
    </row>
    <row r="545" spans="1:15" ht="13.2" x14ac:dyDescent="0.25">
      <c r="A545" s="13" t="s">
        <v>550</v>
      </c>
      <c r="B545" s="17">
        <f t="shared" si="98"/>
        <v>62366</v>
      </c>
      <c r="C545" s="5">
        <f>125</f>
        <v>125</v>
      </c>
      <c r="D545" s="6">
        <f t="shared" si="99"/>
        <v>179987.92000000004</v>
      </c>
      <c r="E545" s="6">
        <f t="shared" si="100"/>
        <v>13.452288444444447</v>
      </c>
      <c r="F545" s="6">
        <f>SUM($D$8:D545)</f>
        <v>69341047.599999994</v>
      </c>
      <c r="G545" s="6">
        <f t="shared" si="101"/>
        <v>150000</v>
      </c>
      <c r="H545" s="23">
        <f t="shared" si="102"/>
        <v>0.1999597333333335</v>
      </c>
      <c r="I545" s="31">
        <f t="shared" si="103"/>
        <v>1.0013863874844444</v>
      </c>
      <c r="J545" s="16">
        <f t="shared" si="104"/>
        <v>645.63182539904267</v>
      </c>
      <c r="K545" s="24" t="s">
        <v>550</v>
      </c>
      <c r="L545" s="25">
        <f t="shared" si="94"/>
        <v>63221</v>
      </c>
      <c r="M545" s="26">
        <f t="shared" si="97"/>
        <v>0</v>
      </c>
      <c r="N545" s="27">
        <f t="shared" si="95"/>
        <v>0</v>
      </c>
      <c r="O545" s="27">
        <f t="shared" si="96"/>
        <v>0</v>
      </c>
    </row>
    <row r="546" spans="1:15" ht="13.2" x14ac:dyDescent="0.25">
      <c r="A546" s="13" t="s">
        <v>551</v>
      </c>
      <c r="B546" s="17">
        <f t="shared" si="98"/>
        <v>62396</v>
      </c>
      <c r="C546" s="5">
        <f>125</f>
        <v>125</v>
      </c>
      <c r="D546" s="6">
        <f t="shared" si="99"/>
        <v>180112.92000000004</v>
      </c>
      <c r="E546" s="6">
        <f t="shared" si="100"/>
        <v>14.95218777777778</v>
      </c>
      <c r="F546" s="6">
        <f>SUM($D$8:D546)</f>
        <v>69521160.519999996</v>
      </c>
      <c r="G546" s="6">
        <f t="shared" si="101"/>
        <v>150000</v>
      </c>
      <c r="H546" s="23">
        <f t="shared" si="102"/>
        <v>0.20037640000000012</v>
      </c>
      <c r="I546" s="31">
        <f t="shared" si="103"/>
        <v>1.0013892763733334</v>
      </c>
      <c r="J546" s="16">
        <f t="shared" si="104"/>
        <v>646.37869431873878</v>
      </c>
      <c r="K546" s="24" t="s">
        <v>551</v>
      </c>
      <c r="L546" s="25">
        <f t="shared" si="94"/>
        <v>63249</v>
      </c>
      <c r="M546" s="26">
        <f t="shared" si="97"/>
        <v>0</v>
      </c>
      <c r="N546" s="27">
        <f t="shared" si="95"/>
        <v>0</v>
      </c>
      <c r="O546" s="27">
        <f t="shared" si="96"/>
        <v>0</v>
      </c>
    </row>
    <row r="547" spans="1:15" ht="13.2" x14ac:dyDescent="0.25">
      <c r="A547" s="13" t="s">
        <v>552</v>
      </c>
      <c r="B547" s="17">
        <f t="shared" si="98"/>
        <v>62427</v>
      </c>
      <c r="C547" s="5">
        <f>125</f>
        <v>125</v>
      </c>
      <c r="D547" s="6">
        <f t="shared" si="99"/>
        <v>180237.92000000004</v>
      </c>
      <c r="E547" s="6">
        <f t="shared" si="100"/>
        <v>16.453128777777781</v>
      </c>
      <c r="F547" s="6">
        <f>SUM($D$8:D547)</f>
        <v>69701398.439999998</v>
      </c>
      <c r="G547" s="6">
        <f t="shared" si="101"/>
        <v>150000</v>
      </c>
      <c r="H547" s="23">
        <f t="shared" si="102"/>
        <v>0.20079306666666674</v>
      </c>
      <c r="I547" s="31">
        <f t="shared" si="103"/>
        <v>1.0013921652622222</v>
      </c>
      <c r="J547" s="16">
        <f t="shared" si="104"/>
        <v>647.12396486136936</v>
      </c>
      <c r="K547" s="24" t="s">
        <v>552</v>
      </c>
      <c r="L547" s="25">
        <f t="shared" si="94"/>
        <v>63280</v>
      </c>
      <c r="M547" s="26">
        <f t="shared" si="97"/>
        <v>0</v>
      </c>
      <c r="N547" s="27">
        <f t="shared" si="95"/>
        <v>0</v>
      </c>
      <c r="O547" s="27">
        <f t="shared" si="96"/>
        <v>0</v>
      </c>
    </row>
    <row r="548" spans="1:15" ht="13.2" x14ac:dyDescent="0.25">
      <c r="A548" s="13" t="s">
        <v>553</v>
      </c>
      <c r="B548" s="17">
        <f t="shared" si="98"/>
        <v>62457</v>
      </c>
      <c r="C548" s="5">
        <f>125</f>
        <v>125</v>
      </c>
      <c r="D548" s="6">
        <f t="shared" si="99"/>
        <v>180362.92000000004</v>
      </c>
      <c r="E548" s="6">
        <f t="shared" si="100"/>
        <v>17.955111444444448</v>
      </c>
      <c r="F548" s="6">
        <f>SUM($D$8:D548)</f>
        <v>69881761.359999999</v>
      </c>
      <c r="G548" s="6">
        <f t="shared" si="101"/>
        <v>150000</v>
      </c>
      <c r="H548" s="23">
        <f t="shared" si="102"/>
        <v>0.20120973333333347</v>
      </c>
      <c r="I548" s="31">
        <f t="shared" si="103"/>
        <v>1.0013950541511112</v>
      </c>
      <c r="J548" s="16">
        <f t="shared" si="104"/>
        <v>647.86764164445947</v>
      </c>
      <c r="K548" s="24" t="s">
        <v>553</v>
      </c>
      <c r="L548" s="25">
        <f t="shared" si="94"/>
        <v>63310</v>
      </c>
      <c r="M548" s="26">
        <f t="shared" si="97"/>
        <v>0</v>
      </c>
      <c r="N548" s="27">
        <f t="shared" si="95"/>
        <v>0</v>
      </c>
      <c r="O548" s="27">
        <f t="shared" si="96"/>
        <v>0</v>
      </c>
    </row>
    <row r="549" spans="1:15" ht="13.2" x14ac:dyDescent="0.25">
      <c r="A549" s="13" t="s">
        <v>544</v>
      </c>
      <c r="B549" s="17">
        <f t="shared" si="98"/>
        <v>62488</v>
      </c>
      <c r="C549" s="5">
        <f>125</f>
        <v>125</v>
      </c>
      <c r="D549" s="6">
        <f t="shared" si="99"/>
        <v>180505.88000000003</v>
      </c>
      <c r="E549" s="6">
        <f t="shared" si="100"/>
        <v>1.5031740000000005</v>
      </c>
      <c r="F549" s="6">
        <f>SUM($D$8:D549)</f>
        <v>70062267.239999995</v>
      </c>
      <c r="G549" s="6">
        <f t="shared" si="101"/>
        <v>150000</v>
      </c>
      <c r="H549" s="23">
        <f t="shared" si="102"/>
        <v>0.20168626666666678</v>
      </c>
      <c r="I549" s="31">
        <f t="shared" si="103"/>
        <v>1.0013983581155557</v>
      </c>
      <c r="J549" s="16">
        <f t="shared" si="104"/>
        <v>648.61007166807815</v>
      </c>
      <c r="K549" s="24" t="s">
        <v>544</v>
      </c>
      <c r="L549" s="25">
        <f t="shared" si="94"/>
        <v>63341</v>
      </c>
      <c r="M549" s="26">
        <f t="shared" si="97"/>
        <v>0</v>
      </c>
      <c r="N549" s="27">
        <f t="shared" si="95"/>
        <v>0</v>
      </c>
      <c r="O549" s="27">
        <f t="shared" si="96"/>
        <v>0</v>
      </c>
    </row>
    <row r="550" spans="1:15" ht="13.2" x14ac:dyDescent="0.25">
      <c r="A550" s="13" t="s">
        <v>545</v>
      </c>
      <c r="B550" s="17">
        <f t="shared" si="98"/>
        <v>62517</v>
      </c>
      <c r="C550" s="5">
        <f>125</f>
        <v>125</v>
      </c>
      <c r="D550" s="6">
        <f t="shared" si="99"/>
        <v>180630.88000000003</v>
      </c>
      <c r="E550" s="6">
        <f t="shared" si="100"/>
        <v>3.0074591111111117</v>
      </c>
      <c r="F550" s="6">
        <f>SUM($D$8:D550)</f>
        <v>70242898.11999999</v>
      </c>
      <c r="G550" s="6">
        <f t="shared" si="101"/>
        <v>150000</v>
      </c>
      <c r="H550" s="23">
        <f t="shared" si="102"/>
        <v>0.2021029333333334</v>
      </c>
      <c r="I550" s="31">
        <f t="shared" si="103"/>
        <v>1.0014012470044444</v>
      </c>
      <c r="J550" s="16">
        <f t="shared" si="104"/>
        <v>649.35064816004262</v>
      </c>
      <c r="K550" s="24" t="s">
        <v>545</v>
      </c>
      <c r="L550" s="25">
        <f t="shared" si="94"/>
        <v>63371</v>
      </c>
      <c r="M550" s="26">
        <f t="shared" si="97"/>
        <v>0</v>
      </c>
      <c r="N550" s="27">
        <f t="shared" si="95"/>
        <v>0</v>
      </c>
      <c r="O550" s="27">
        <f t="shared" si="96"/>
        <v>0</v>
      </c>
    </row>
    <row r="551" spans="1:15" ht="13.2" x14ac:dyDescent="0.25">
      <c r="A551" s="13" t="s">
        <v>544</v>
      </c>
      <c r="B551" s="17">
        <f t="shared" si="98"/>
        <v>62547</v>
      </c>
      <c r="C551" s="5">
        <f>125</f>
        <v>125</v>
      </c>
      <c r="D551" s="6">
        <f t="shared" si="99"/>
        <v>180755.88000000003</v>
      </c>
      <c r="E551" s="6">
        <f t="shared" si="100"/>
        <v>4.512716444444445</v>
      </c>
      <c r="F551" s="6">
        <f>SUM($D$8:D551)</f>
        <v>70423653.999999985</v>
      </c>
      <c r="G551" s="6">
        <f t="shared" si="101"/>
        <v>150000</v>
      </c>
      <c r="H551" s="23">
        <f t="shared" si="102"/>
        <v>0.20251960000000013</v>
      </c>
      <c r="I551" s="31">
        <f t="shared" si="103"/>
        <v>1.0014041358933334</v>
      </c>
      <c r="J551" s="16">
        <f t="shared" si="104"/>
        <v>650.08964422932991</v>
      </c>
      <c r="K551" s="24" t="s">
        <v>544</v>
      </c>
      <c r="L551" s="25">
        <f t="shared" si="94"/>
        <v>63402</v>
      </c>
      <c r="M551" s="26">
        <f t="shared" si="97"/>
        <v>0</v>
      </c>
      <c r="N551" s="27">
        <f t="shared" si="95"/>
        <v>0</v>
      </c>
      <c r="O551" s="27">
        <f t="shared" si="96"/>
        <v>0</v>
      </c>
    </row>
    <row r="552" spans="1:15" ht="13.2" x14ac:dyDescent="0.25">
      <c r="A552" s="13" t="s">
        <v>545</v>
      </c>
      <c r="B552" s="17">
        <f t="shared" si="98"/>
        <v>62578</v>
      </c>
      <c r="C552" s="5">
        <f>125</f>
        <v>125</v>
      </c>
      <c r="D552" s="6">
        <f t="shared" si="99"/>
        <v>180880.88000000003</v>
      </c>
      <c r="E552" s="6">
        <f t="shared" si="100"/>
        <v>6.0190154444444453</v>
      </c>
      <c r="F552" s="6">
        <f>SUM($D$8:D552)</f>
        <v>70604534.87999998</v>
      </c>
      <c r="G552" s="6">
        <f t="shared" si="101"/>
        <v>150000</v>
      </c>
      <c r="H552" s="23">
        <f t="shared" si="102"/>
        <v>0.20293626666666675</v>
      </c>
      <c r="I552" s="31">
        <f t="shared" si="103"/>
        <v>1.0014070247822222</v>
      </c>
      <c r="J552" s="16">
        <f t="shared" si="104"/>
        <v>650.827064428933</v>
      </c>
      <c r="K552" s="24" t="s">
        <v>545</v>
      </c>
      <c r="L552" s="25">
        <f t="shared" si="94"/>
        <v>63433</v>
      </c>
      <c r="M552" s="26">
        <f t="shared" si="97"/>
        <v>0</v>
      </c>
      <c r="N552" s="27">
        <f t="shared" si="95"/>
        <v>0</v>
      </c>
      <c r="O552" s="27">
        <f t="shared" si="96"/>
        <v>0</v>
      </c>
    </row>
    <row r="553" spans="1:15" ht="13.2" x14ac:dyDescent="0.25">
      <c r="A553" s="13" t="s">
        <v>554</v>
      </c>
      <c r="B553" s="17">
        <f t="shared" si="98"/>
        <v>62608</v>
      </c>
      <c r="C553" s="5">
        <f>125</f>
        <v>125</v>
      </c>
      <c r="D553" s="6">
        <f t="shared" si="99"/>
        <v>181005.88000000003</v>
      </c>
      <c r="E553" s="6">
        <f t="shared" si="100"/>
        <v>7.5263561111111121</v>
      </c>
      <c r="F553" s="6">
        <f>SUM($D$8:D553)</f>
        <v>70785540.759999976</v>
      </c>
      <c r="G553" s="6">
        <f t="shared" si="101"/>
        <v>150000</v>
      </c>
      <c r="H553" s="23">
        <f t="shared" si="102"/>
        <v>0.20335293333333337</v>
      </c>
      <c r="I553" s="31">
        <f t="shared" si="103"/>
        <v>1.0014099136711112</v>
      </c>
      <c r="J553" s="16">
        <f t="shared" si="104"/>
        <v>651.56291329532962</v>
      </c>
      <c r="K553" s="24" t="s">
        <v>554</v>
      </c>
      <c r="L553" s="25">
        <f t="shared" si="94"/>
        <v>63463</v>
      </c>
      <c r="M553" s="26">
        <f t="shared" si="97"/>
        <v>0</v>
      </c>
      <c r="N553" s="27">
        <f t="shared" si="95"/>
        <v>0</v>
      </c>
      <c r="O553" s="27">
        <f t="shared" si="96"/>
        <v>0</v>
      </c>
    </row>
    <row r="554" spans="1:15" ht="13.2" x14ac:dyDescent="0.25">
      <c r="A554" s="13" t="s">
        <v>555</v>
      </c>
      <c r="B554" s="17">
        <f t="shared" si="98"/>
        <v>62639</v>
      </c>
      <c r="C554" s="5">
        <f>125</f>
        <v>125</v>
      </c>
      <c r="D554" s="6">
        <f t="shared" si="99"/>
        <v>181130.88000000003</v>
      </c>
      <c r="E554" s="6">
        <f t="shared" si="100"/>
        <v>9.0347384444444465</v>
      </c>
      <c r="F554" s="6">
        <f>SUM($D$8:D554)</f>
        <v>70966671.639999971</v>
      </c>
      <c r="G554" s="6">
        <f t="shared" si="101"/>
        <v>150000</v>
      </c>
      <c r="H554" s="23">
        <f t="shared" si="102"/>
        <v>0.20376960000000011</v>
      </c>
      <c r="I554" s="31">
        <f t="shared" si="103"/>
        <v>1.00141280256</v>
      </c>
      <c r="J554" s="16">
        <f t="shared" si="104"/>
        <v>652.29719534855235</v>
      </c>
      <c r="K554" s="24" t="s">
        <v>555</v>
      </c>
      <c r="L554" s="25">
        <f t="shared" si="94"/>
        <v>63494</v>
      </c>
      <c r="M554" s="26">
        <f t="shared" si="97"/>
        <v>0</v>
      </c>
      <c r="N554" s="27">
        <f t="shared" si="95"/>
        <v>0</v>
      </c>
      <c r="O554" s="27">
        <f t="shared" si="96"/>
        <v>0</v>
      </c>
    </row>
    <row r="555" spans="1:15" ht="13.2" x14ac:dyDescent="0.25">
      <c r="A555" s="13" t="s">
        <v>556</v>
      </c>
      <c r="B555" s="17">
        <f t="shared" si="98"/>
        <v>62669</v>
      </c>
      <c r="C555" s="5">
        <f>125</f>
        <v>125</v>
      </c>
      <c r="D555" s="6">
        <f t="shared" si="99"/>
        <v>181255.88000000003</v>
      </c>
      <c r="E555" s="6">
        <f t="shared" si="100"/>
        <v>10.544162444444448</v>
      </c>
      <c r="F555" s="6">
        <f>SUM($D$8:D555)</f>
        <v>71147927.519999966</v>
      </c>
      <c r="G555" s="6">
        <f t="shared" si="101"/>
        <v>150000</v>
      </c>
      <c r="H555" s="23">
        <f t="shared" si="102"/>
        <v>0.20418626666666673</v>
      </c>
      <c r="I555" s="31">
        <f t="shared" si="103"/>
        <v>1.001415691448889</v>
      </c>
      <c r="J555" s="16">
        <f t="shared" si="104"/>
        <v>653.0299150922632</v>
      </c>
      <c r="K555" s="24" t="s">
        <v>556</v>
      </c>
      <c r="L555" s="25">
        <f t="shared" si="94"/>
        <v>63524</v>
      </c>
      <c r="M555" s="26">
        <f t="shared" si="97"/>
        <v>0</v>
      </c>
      <c r="N555" s="27">
        <f t="shared" si="95"/>
        <v>0</v>
      </c>
      <c r="O555" s="27">
        <f t="shared" si="96"/>
        <v>0</v>
      </c>
    </row>
    <row r="556" spans="1:15" ht="13.2" x14ac:dyDescent="0.25">
      <c r="A556" s="13" t="s">
        <v>557</v>
      </c>
      <c r="B556" s="17">
        <f t="shared" si="98"/>
        <v>62700</v>
      </c>
      <c r="C556" s="5">
        <f>125</f>
        <v>125</v>
      </c>
      <c r="D556" s="6">
        <f t="shared" si="99"/>
        <v>181380.88000000003</v>
      </c>
      <c r="E556" s="6">
        <f t="shared" si="100"/>
        <v>12.054628111111114</v>
      </c>
      <c r="F556" s="6">
        <f>SUM($D$8:D556)</f>
        <v>71329308.399999961</v>
      </c>
      <c r="G556" s="6">
        <f t="shared" si="101"/>
        <v>150000</v>
      </c>
      <c r="H556" s="23">
        <f t="shared" si="102"/>
        <v>0.20460293333333346</v>
      </c>
      <c r="I556" s="31">
        <f t="shared" si="103"/>
        <v>1.0014185803377778</v>
      </c>
      <c r="J556" s="16">
        <f t="shared" si="104"/>
        <v>653.76107701382296</v>
      </c>
      <c r="K556" s="24" t="s">
        <v>557</v>
      </c>
      <c r="L556" s="25">
        <f t="shared" si="94"/>
        <v>63555</v>
      </c>
      <c r="M556" s="26">
        <f t="shared" si="97"/>
        <v>0</v>
      </c>
      <c r="N556" s="27">
        <f t="shared" si="95"/>
        <v>0</v>
      </c>
      <c r="O556" s="27">
        <f t="shared" si="96"/>
        <v>0</v>
      </c>
    </row>
    <row r="557" spans="1:15" ht="13.2" x14ac:dyDescent="0.25">
      <c r="A557" s="13" t="s">
        <v>544</v>
      </c>
      <c r="B557" s="17">
        <f t="shared" si="98"/>
        <v>62731</v>
      </c>
      <c r="C557" s="5">
        <f>125</f>
        <v>125</v>
      </c>
      <c r="D557" s="6">
        <f t="shared" si="99"/>
        <v>181505.88000000003</v>
      </c>
      <c r="E557" s="6">
        <f t="shared" si="100"/>
        <v>13.566135444444448</v>
      </c>
      <c r="F557" s="6">
        <f>SUM($D$8:D557)</f>
        <v>71510814.279999956</v>
      </c>
      <c r="G557" s="6">
        <f t="shared" si="101"/>
        <v>150000</v>
      </c>
      <c r="H557" s="23">
        <f t="shared" si="102"/>
        <v>0.20501960000000008</v>
      </c>
      <c r="I557" s="31">
        <f t="shared" si="103"/>
        <v>1.0014214692266667</v>
      </c>
      <c r="J557" s="16">
        <f t="shared" si="104"/>
        <v>654.49068558436454</v>
      </c>
      <c r="K557" s="24" t="s">
        <v>544</v>
      </c>
      <c r="L557" s="25">
        <f t="shared" si="94"/>
        <v>63586</v>
      </c>
      <c r="M557" s="26">
        <f t="shared" si="97"/>
        <v>0</v>
      </c>
      <c r="N557" s="27">
        <f t="shared" si="95"/>
        <v>0</v>
      </c>
      <c r="O557" s="27">
        <f t="shared" si="96"/>
        <v>0</v>
      </c>
    </row>
    <row r="558" spans="1:15" ht="13.2" x14ac:dyDescent="0.25">
      <c r="A558" s="13" t="s">
        <v>545</v>
      </c>
      <c r="B558" s="17">
        <f t="shared" si="98"/>
        <v>62761</v>
      </c>
      <c r="C558" s="5">
        <f>125</f>
        <v>125</v>
      </c>
      <c r="D558" s="6">
        <f t="shared" si="99"/>
        <v>181630.88000000003</v>
      </c>
      <c r="E558" s="6">
        <f t="shared" si="100"/>
        <v>15.078684444444448</v>
      </c>
      <c r="F558" s="6">
        <f>SUM($D$8:D558)</f>
        <v>71692445.159999952</v>
      </c>
      <c r="G558" s="6">
        <f t="shared" si="101"/>
        <v>150000</v>
      </c>
      <c r="H558" s="23">
        <f t="shared" si="102"/>
        <v>0.20543626666666681</v>
      </c>
      <c r="I558" s="31">
        <f t="shared" si="103"/>
        <v>1.0014243581155555</v>
      </c>
      <c r="J558" s="16">
        <f t="shared" si="104"/>
        <v>655.21874525886176</v>
      </c>
      <c r="K558" s="24" t="s">
        <v>545</v>
      </c>
      <c r="L558" s="25">
        <f t="shared" si="94"/>
        <v>63614</v>
      </c>
      <c r="M558" s="26">
        <f t="shared" si="97"/>
        <v>0</v>
      </c>
      <c r="N558" s="27">
        <f t="shared" si="95"/>
        <v>0</v>
      </c>
      <c r="O558" s="27">
        <f t="shared" si="96"/>
        <v>0</v>
      </c>
    </row>
    <row r="559" spans="1:15" ht="13.2" x14ac:dyDescent="0.25">
      <c r="A559" s="13" t="s">
        <v>544</v>
      </c>
      <c r="B559" s="17">
        <f t="shared" si="98"/>
        <v>62792</v>
      </c>
      <c r="C559" s="5">
        <f>125</f>
        <v>125</v>
      </c>
      <c r="D559" s="6">
        <f t="shared" si="99"/>
        <v>181755.88000000003</v>
      </c>
      <c r="E559" s="6">
        <f t="shared" si="100"/>
        <v>16.592275111111114</v>
      </c>
      <c r="F559" s="6">
        <f>SUM($D$8:D559)</f>
        <v>71874201.039999947</v>
      </c>
      <c r="G559" s="6">
        <f t="shared" si="101"/>
        <v>150000</v>
      </c>
      <c r="H559" s="23">
        <f t="shared" si="102"/>
        <v>0.20585293333333343</v>
      </c>
      <c r="I559" s="31">
        <f t="shared" si="103"/>
        <v>1.0014272470044445</v>
      </c>
      <c r="J559" s="16">
        <f t="shared" si="104"/>
        <v>655.94526047620207</v>
      </c>
      <c r="K559" s="24" t="s">
        <v>544</v>
      </c>
      <c r="L559" s="25">
        <f t="shared" si="94"/>
        <v>63645</v>
      </c>
      <c r="M559" s="26">
        <f t="shared" si="97"/>
        <v>0</v>
      </c>
      <c r="N559" s="27">
        <f t="shared" si="95"/>
        <v>0</v>
      </c>
      <c r="O559" s="27">
        <f t="shared" si="96"/>
        <v>0</v>
      </c>
    </row>
    <row r="560" spans="1:15" ht="13.2" x14ac:dyDescent="0.25">
      <c r="A560" s="13" t="s">
        <v>545</v>
      </c>
      <c r="B560" s="17">
        <f t="shared" si="98"/>
        <v>62822</v>
      </c>
      <c r="C560" s="5">
        <f>125</f>
        <v>125</v>
      </c>
      <c r="D560" s="6">
        <f t="shared" si="99"/>
        <v>181880.88000000003</v>
      </c>
      <c r="E560" s="6">
        <f t="shared" si="100"/>
        <v>18.106907444444449</v>
      </c>
      <c r="F560" s="6">
        <f>SUM($D$8:D560)</f>
        <v>72056081.919999942</v>
      </c>
      <c r="G560" s="6">
        <f t="shared" si="101"/>
        <v>150000</v>
      </c>
      <c r="H560" s="23">
        <f t="shared" si="102"/>
        <v>0.20626960000000005</v>
      </c>
      <c r="I560" s="31">
        <f t="shared" si="103"/>
        <v>1.0014301358933333</v>
      </c>
      <c r="J560" s="16">
        <f t="shared" si="104"/>
        <v>656.67023565925479</v>
      </c>
      <c r="K560" s="24" t="s">
        <v>545</v>
      </c>
      <c r="L560" s="25">
        <f t="shared" si="94"/>
        <v>63675</v>
      </c>
      <c r="M560" s="26">
        <f t="shared" si="97"/>
        <v>0</v>
      </c>
      <c r="N560" s="27">
        <f t="shared" si="95"/>
        <v>0</v>
      </c>
      <c r="O560" s="27">
        <f t="shared" si="96"/>
        <v>0</v>
      </c>
    </row>
    <row r="561" spans="1:15" ht="13.2" x14ac:dyDescent="0.25">
      <c r="A561" s="13" t="s">
        <v>558</v>
      </c>
      <c r="B561" s="17">
        <f t="shared" si="98"/>
        <v>62853</v>
      </c>
      <c r="C561" s="5">
        <f>125</f>
        <v>125</v>
      </c>
      <c r="D561" s="6">
        <f t="shared" si="99"/>
        <v>182023.99000000002</v>
      </c>
      <c r="E561" s="6">
        <f t="shared" si="100"/>
        <v>1.5158249166666669</v>
      </c>
      <c r="F561" s="6">
        <f>SUM($D$8:D561)</f>
        <v>72238105.909999937</v>
      </c>
      <c r="G561" s="6">
        <f t="shared" si="101"/>
        <v>150000</v>
      </c>
      <c r="H561" s="23">
        <f t="shared" si="102"/>
        <v>0.20674663333333343</v>
      </c>
      <c r="I561" s="31">
        <f t="shared" si="103"/>
        <v>1.0014334433244445</v>
      </c>
      <c r="J561" s="16">
        <f t="shared" si="104"/>
        <v>657.39402166255798</v>
      </c>
      <c r="K561" s="24" t="s">
        <v>558</v>
      </c>
      <c r="L561" s="25">
        <f t="shared" si="94"/>
        <v>63706</v>
      </c>
      <c r="M561" s="26">
        <f t="shared" si="97"/>
        <v>0</v>
      </c>
      <c r="N561" s="27">
        <f t="shared" si="95"/>
        <v>0</v>
      </c>
      <c r="O561" s="27">
        <f t="shared" si="96"/>
        <v>0</v>
      </c>
    </row>
    <row r="562" spans="1:15" ht="13.2" x14ac:dyDescent="0.25">
      <c r="A562" s="13" t="s">
        <v>559</v>
      </c>
      <c r="B562" s="17">
        <f t="shared" si="98"/>
        <v>62882</v>
      </c>
      <c r="C562" s="5">
        <f>125</f>
        <v>125</v>
      </c>
      <c r="D562" s="6">
        <f t="shared" si="99"/>
        <v>182148.99000000002</v>
      </c>
      <c r="E562" s="6">
        <f t="shared" si="100"/>
        <v>3.0327609444444446</v>
      </c>
      <c r="F562" s="6">
        <f>SUM($D$8:D562)</f>
        <v>72420254.899999931</v>
      </c>
      <c r="G562" s="6">
        <f t="shared" si="101"/>
        <v>150000</v>
      </c>
      <c r="H562" s="23">
        <f t="shared" si="102"/>
        <v>0.20716330000000005</v>
      </c>
      <c r="I562" s="31">
        <f t="shared" si="103"/>
        <v>1.0014363322133333</v>
      </c>
      <c r="J562" s="16">
        <f t="shared" si="104"/>
        <v>658.11600157439864</v>
      </c>
      <c r="K562" s="24" t="s">
        <v>559</v>
      </c>
      <c r="L562" s="25">
        <f t="shared" si="94"/>
        <v>63736</v>
      </c>
      <c r="M562" s="26">
        <f t="shared" si="97"/>
        <v>0</v>
      </c>
      <c r="N562" s="27">
        <f t="shared" si="95"/>
        <v>0</v>
      </c>
      <c r="O562" s="27">
        <f t="shared" si="96"/>
        <v>0</v>
      </c>
    </row>
    <row r="563" spans="1:15" ht="13.2" x14ac:dyDescent="0.25">
      <c r="A563" s="13" t="s">
        <v>560</v>
      </c>
      <c r="B563" s="17">
        <f t="shared" si="98"/>
        <v>62913</v>
      </c>
      <c r="C563" s="5">
        <f>125</f>
        <v>125</v>
      </c>
      <c r="D563" s="6">
        <f t="shared" si="99"/>
        <v>182273.99000000002</v>
      </c>
      <c r="E563" s="6">
        <f t="shared" si="100"/>
        <v>4.5506691944444446</v>
      </c>
      <c r="F563" s="6">
        <f>SUM($D$8:D563)</f>
        <v>72602528.889999926</v>
      </c>
      <c r="G563" s="6">
        <f t="shared" si="101"/>
        <v>150000</v>
      </c>
      <c r="H563" s="23">
        <f t="shared" si="102"/>
        <v>0.20757996666666667</v>
      </c>
      <c r="I563" s="31">
        <f t="shared" si="103"/>
        <v>1.0014392211022223</v>
      </c>
      <c r="J563" s="16">
        <f t="shared" si="104"/>
        <v>658.83645422386201</v>
      </c>
      <c r="K563" s="24" t="s">
        <v>560</v>
      </c>
      <c r="L563" s="25">
        <f t="shared" si="94"/>
        <v>63767</v>
      </c>
      <c r="M563" s="26">
        <f t="shared" si="97"/>
        <v>0</v>
      </c>
      <c r="N563" s="27">
        <f t="shared" si="95"/>
        <v>0</v>
      </c>
      <c r="O563" s="27">
        <f t="shared" si="96"/>
        <v>0</v>
      </c>
    </row>
    <row r="564" spans="1:15" ht="13.2" x14ac:dyDescent="0.25">
      <c r="A564" s="13" t="s">
        <v>561</v>
      </c>
      <c r="B564" s="17">
        <f t="shared" si="98"/>
        <v>62944</v>
      </c>
      <c r="C564" s="5">
        <f>125</f>
        <v>125</v>
      </c>
      <c r="D564" s="6">
        <f t="shared" si="99"/>
        <v>182398.99000000002</v>
      </c>
      <c r="E564" s="6">
        <f t="shared" si="100"/>
        <v>6.0696191111111117</v>
      </c>
      <c r="F564" s="6">
        <f>SUM($D$8:D564)</f>
        <v>72784927.879999921</v>
      </c>
      <c r="G564" s="6">
        <f t="shared" si="101"/>
        <v>150000</v>
      </c>
      <c r="H564" s="23">
        <f t="shared" si="102"/>
        <v>0.2079966333333334</v>
      </c>
      <c r="I564" s="31">
        <f t="shared" si="103"/>
        <v>1.0014421099911111</v>
      </c>
      <c r="J564" s="16">
        <f t="shared" si="104"/>
        <v>659.55538397256487</v>
      </c>
      <c r="K564" s="24" t="s">
        <v>561</v>
      </c>
      <c r="L564" s="25">
        <f t="shared" si="94"/>
        <v>63798</v>
      </c>
      <c r="M564" s="26">
        <f t="shared" si="97"/>
        <v>0</v>
      </c>
      <c r="N564" s="27">
        <f t="shared" si="95"/>
        <v>0</v>
      </c>
      <c r="O564" s="27">
        <f t="shared" si="96"/>
        <v>0</v>
      </c>
    </row>
    <row r="565" spans="1:15" ht="13.2" x14ac:dyDescent="0.25">
      <c r="A565" s="13" t="s">
        <v>544</v>
      </c>
      <c r="B565" s="17">
        <f t="shared" si="98"/>
        <v>62974</v>
      </c>
      <c r="C565" s="5">
        <f>125</f>
        <v>125</v>
      </c>
      <c r="D565" s="6">
        <f t="shared" si="99"/>
        <v>182523.99000000002</v>
      </c>
      <c r="E565" s="6">
        <f t="shared" si="100"/>
        <v>7.5896106944444455</v>
      </c>
      <c r="F565" s="6">
        <f>SUM($D$8:D565)</f>
        <v>72967451.869999915</v>
      </c>
      <c r="G565" s="6">
        <f t="shared" si="101"/>
        <v>150000</v>
      </c>
      <c r="H565" s="23">
        <f t="shared" si="102"/>
        <v>0.20841330000000002</v>
      </c>
      <c r="I565" s="31">
        <f t="shared" si="103"/>
        <v>1.00144499888</v>
      </c>
      <c r="J565" s="16">
        <f t="shared" si="104"/>
        <v>660.27279516644035</v>
      </c>
      <c r="K565" s="24" t="s">
        <v>544</v>
      </c>
      <c r="L565" s="25">
        <f t="shared" si="94"/>
        <v>63828</v>
      </c>
      <c r="M565" s="26">
        <f t="shared" si="97"/>
        <v>0</v>
      </c>
      <c r="N565" s="27">
        <f t="shared" si="95"/>
        <v>0</v>
      </c>
      <c r="O565" s="27">
        <f t="shared" si="96"/>
        <v>0</v>
      </c>
    </row>
    <row r="566" spans="1:15" ht="13.2" x14ac:dyDescent="0.25">
      <c r="A566" s="13" t="s">
        <v>545</v>
      </c>
      <c r="B566" s="17">
        <f t="shared" si="98"/>
        <v>63005</v>
      </c>
      <c r="C566" s="5">
        <f>125</f>
        <v>125</v>
      </c>
      <c r="D566" s="6">
        <f t="shared" si="99"/>
        <v>182648.99000000002</v>
      </c>
      <c r="E566" s="6">
        <f t="shared" si="100"/>
        <v>9.1106439444444458</v>
      </c>
      <c r="F566" s="6">
        <f>SUM($D$8:D566)</f>
        <v>73150100.85999991</v>
      </c>
      <c r="G566" s="6">
        <f t="shared" si="101"/>
        <v>150000</v>
      </c>
      <c r="H566" s="23">
        <f t="shared" si="102"/>
        <v>0.20882996666666676</v>
      </c>
      <c r="I566" s="31">
        <f t="shared" si="103"/>
        <v>1.0014478877688888</v>
      </c>
      <c r="J566" s="16">
        <f t="shared" si="104"/>
        <v>660.98869213580565</v>
      </c>
      <c r="K566" s="24" t="s">
        <v>545</v>
      </c>
      <c r="L566" s="25">
        <f t="shared" si="94"/>
        <v>63859</v>
      </c>
      <c r="M566" s="26">
        <f t="shared" si="97"/>
        <v>0</v>
      </c>
      <c r="N566" s="27">
        <f t="shared" si="95"/>
        <v>0</v>
      </c>
      <c r="O566" s="27">
        <f t="shared" si="96"/>
        <v>0</v>
      </c>
    </row>
    <row r="567" spans="1:15" ht="13.2" x14ac:dyDescent="0.25">
      <c r="A567" s="13" t="s">
        <v>544</v>
      </c>
      <c r="B567" s="17">
        <f t="shared" si="98"/>
        <v>63035</v>
      </c>
      <c r="C567" s="5">
        <f>125</f>
        <v>125</v>
      </c>
      <c r="D567" s="6">
        <f t="shared" si="99"/>
        <v>182773.99000000002</v>
      </c>
      <c r="E567" s="6">
        <f t="shared" si="100"/>
        <v>10.632718861111112</v>
      </c>
      <c r="F567" s="6">
        <f>SUM($D$8:D567)</f>
        <v>73332874.849999905</v>
      </c>
      <c r="G567" s="6">
        <f t="shared" si="101"/>
        <v>150000</v>
      </c>
      <c r="H567" s="23">
        <f t="shared" si="102"/>
        <v>0.20924663333333338</v>
      </c>
      <c r="I567" s="31">
        <f t="shared" si="103"/>
        <v>1.0014507766577778</v>
      </c>
      <c r="J567" s="16">
        <f t="shared" si="104"/>
        <v>661.70307919543097</v>
      </c>
      <c r="K567" s="24" t="s">
        <v>544</v>
      </c>
      <c r="L567" s="25">
        <f t="shared" si="94"/>
        <v>63889</v>
      </c>
      <c r="M567" s="26">
        <f t="shared" si="97"/>
        <v>0</v>
      </c>
      <c r="N567" s="27">
        <f t="shared" si="95"/>
        <v>0</v>
      </c>
      <c r="O567" s="27">
        <f t="shared" si="96"/>
        <v>0</v>
      </c>
    </row>
    <row r="568" spans="1:15" ht="13.2" x14ac:dyDescent="0.25">
      <c r="A568" s="13" t="s">
        <v>545</v>
      </c>
      <c r="B568" s="17">
        <f t="shared" si="98"/>
        <v>63066</v>
      </c>
      <c r="C568" s="5">
        <f>125</f>
        <v>125</v>
      </c>
      <c r="D568" s="6">
        <f t="shared" si="99"/>
        <v>182898.99000000002</v>
      </c>
      <c r="E568" s="6">
        <f t="shared" si="100"/>
        <v>12.155835444444445</v>
      </c>
      <c r="F568" s="6">
        <f>SUM($D$8:D568)</f>
        <v>73515773.839999899</v>
      </c>
      <c r="G568" s="6">
        <f t="shared" si="101"/>
        <v>150000</v>
      </c>
      <c r="H568" s="23">
        <f t="shared" si="102"/>
        <v>0.2096633</v>
      </c>
      <c r="I568" s="31">
        <f t="shared" si="103"/>
        <v>1.0014536655466666</v>
      </c>
      <c r="J568" s="16">
        <f t="shared" si="104"/>
        <v>662.41596064460566</v>
      </c>
      <c r="K568" s="24" t="s">
        <v>545</v>
      </c>
      <c r="L568" s="25">
        <f t="shared" si="94"/>
        <v>63920</v>
      </c>
      <c r="M568" s="26">
        <f t="shared" si="97"/>
        <v>0</v>
      </c>
      <c r="N568" s="27">
        <f t="shared" si="95"/>
        <v>0</v>
      </c>
      <c r="O568" s="27">
        <f t="shared" si="96"/>
        <v>0</v>
      </c>
    </row>
    <row r="569" spans="1:15" ht="13.2" x14ac:dyDescent="0.25">
      <c r="A569" s="13" t="s">
        <v>562</v>
      </c>
      <c r="B569" s="17">
        <f t="shared" si="98"/>
        <v>63097</v>
      </c>
      <c r="C569" s="5">
        <f>125</f>
        <v>125</v>
      </c>
      <c r="D569" s="6">
        <f t="shared" si="99"/>
        <v>183023.99000000002</v>
      </c>
      <c r="E569" s="6">
        <f t="shared" si="100"/>
        <v>13.679993694444445</v>
      </c>
      <c r="F569" s="6">
        <f>SUM($D$8:D569)</f>
        <v>73698797.829999894</v>
      </c>
      <c r="G569" s="6">
        <f t="shared" si="101"/>
        <v>150000</v>
      </c>
      <c r="H569" s="23">
        <f t="shared" si="102"/>
        <v>0.21007996666666673</v>
      </c>
      <c r="I569" s="31">
        <f t="shared" si="103"/>
        <v>1.0014565544355556</v>
      </c>
      <c r="J569" s="16">
        <f t="shared" si="104"/>
        <v>663.12734076720642</v>
      </c>
      <c r="K569" s="24" t="s">
        <v>562</v>
      </c>
      <c r="L569" s="25">
        <f t="shared" si="94"/>
        <v>63951</v>
      </c>
      <c r="M569" s="26">
        <f t="shared" si="97"/>
        <v>0</v>
      </c>
      <c r="N569" s="27">
        <f t="shared" si="95"/>
        <v>0</v>
      </c>
      <c r="O569" s="27">
        <f t="shared" si="96"/>
        <v>0</v>
      </c>
    </row>
    <row r="570" spans="1:15" ht="13.2" x14ac:dyDescent="0.25">
      <c r="A570" s="13" t="s">
        <v>563</v>
      </c>
      <c r="B570" s="17">
        <f t="shared" si="98"/>
        <v>63127</v>
      </c>
      <c r="C570" s="5">
        <f>125</f>
        <v>125</v>
      </c>
      <c r="D570" s="6">
        <f t="shared" si="99"/>
        <v>183148.99000000002</v>
      </c>
      <c r="E570" s="6">
        <f t="shared" si="100"/>
        <v>15.205193611111111</v>
      </c>
      <c r="F570" s="6">
        <f>SUM($D$8:D570)</f>
        <v>73881946.819999889</v>
      </c>
      <c r="G570" s="6">
        <f t="shared" si="101"/>
        <v>150000</v>
      </c>
      <c r="H570" s="23">
        <f t="shared" si="102"/>
        <v>0.21049663333333335</v>
      </c>
      <c r="I570" s="31">
        <f t="shared" si="103"/>
        <v>1.0014594433244444</v>
      </c>
      <c r="J570" s="16">
        <f t="shared" si="104"/>
        <v>663.83722383176269</v>
      </c>
      <c r="K570" s="24" t="s">
        <v>563</v>
      </c>
      <c r="L570" s="25">
        <f t="shared" si="94"/>
        <v>63979</v>
      </c>
      <c r="M570" s="26">
        <f t="shared" si="97"/>
        <v>0</v>
      </c>
      <c r="N570" s="27">
        <f t="shared" si="95"/>
        <v>0</v>
      </c>
      <c r="O570" s="27">
        <f t="shared" si="96"/>
        <v>0</v>
      </c>
    </row>
    <row r="571" spans="1:15" ht="13.2" x14ac:dyDescent="0.25">
      <c r="A571" s="13" t="s">
        <v>564</v>
      </c>
      <c r="B571" s="17">
        <f t="shared" si="98"/>
        <v>63158</v>
      </c>
      <c r="C571" s="5">
        <f>125</f>
        <v>125</v>
      </c>
      <c r="D571" s="6">
        <f t="shared" si="99"/>
        <v>183273.99000000002</v>
      </c>
      <c r="E571" s="6">
        <f t="shared" si="100"/>
        <v>16.731435194444444</v>
      </c>
      <c r="F571" s="6">
        <f>SUM($D$8:D571)</f>
        <v>74065220.809999883</v>
      </c>
      <c r="G571" s="6">
        <f t="shared" si="101"/>
        <v>150000</v>
      </c>
      <c r="H571" s="23">
        <f t="shared" si="102"/>
        <v>0.21091330000000008</v>
      </c>
      <c r="I571" s="31">
        <f t="shared" si="103"/>
        <v>1.0014623322133334</v>
      </c>
      <c r="J571" s="16">
        <f t="shared" si="104"/>
        <v>664.54561409152507</v>
      </c>
      <c r="K571" s="24" t="s">
        <v>564</v>
      </c>
      <c r="L571" s="25">
        <f t="shared" si="94"/>
        <v>64010</v>
      </c>
      <c r="M571" s="26">
        <f t="shared" si="97"/>
        <v>0</v>
      </c>
      <c r="N571" s="27">
        <f t="shared" si="95"/>
        <v>0</v>
      </c>
      <c r="O571" s="27">
        <f t="shared" si="96"/>
        <v>0</v>
      </c>
    </row>
    <row r="572" spans="1:15" ht="13.2" x14ac:dyDescent="0.25">
      <c r="A572" s="13" t="s">
        <v>565</v>
      </c>
      <c r="B572" s="17">
        <f t="shared" si="98"/>
        <v>63188</v>
      </c>
      <c r="C572" s="5">
        <f>125</f>
        <v>125</v>
      </c>
      <c r="D572" s="6">
        <f t="shared" si="99"/>
        <v>183398.99000000002</v>
      </c>
      <c r="E572" s="6">
        <f t="shared" si="100"/>
        <v>18.258718444444444</v>
      </c>
      <c r="F572" s="6">
        <f>SUM($D$8:D572)</f>
        <v>74248619.799999878</v>
      </c>
      <c r="G572" s="6">
        <f t="shared" si="101"/>
        <v>150000</v>
      </c>
      <c r="H572" s="23">
        <f t="shared" si="102"/>
        <v>0.2113299666666667</v>
      </c>
      <c r="I572" s="31">
        <f t="shared" si="103"/>
        <v>1.0014652211022221</v>
      </c>
      <c r="J572" s="16">
        <f t="shared" si="104"/>
        <v>665.25251578452924</v>
      </c>
      <c r="K572" s="24" t="s">
        <v>565</v>
      </c>
      <c r="L572" s="25">
        <f t="shared" si="94"/>
        <v>64040</v>
      </c>
      <c r="M572" s="26">
        <f t="shared" si="97"/>
        <v>0</v>
      </c>
      <c r="N572" s="27">
        <f t="shared" si="95"/>
        <v>0</v>
      </c>
      <c r="O572" s="27">
        <f t="shared" si="96"/>
        <v>0</v>
      </c>
    </row>
    <row r="573" spans="1:15" ht="13.2" x14ac:dyDescent="0.25">
      <c r="A573" s="13" t="s">
        <v>544</v>
      </c>
      <c r="B573" s="17">
        <f t="shared" si="98"/>
        <v>63219</v>
      </c>
      <c r="C573" s="5">
        <f>125</f>
        <v>125</v>
      </c>
      <c r="D573" s="6">
        <f t="shared" si="99"/>
        <v>183542.25000000003</v>
      </c>
      <c r="E573" s="6">
        <f t="shared" si="100"/>
        <v>1.5284770833333337</v>
      </c>
      <c r="F573" s="6">
        <f>SUM($D$8:D573)</f>
        <v>74432162.049999878</v>
      </c>
      <c r="G573" s="6">
        <f t="shared" si="101"/>
        <v>150000</v>
      </c>
      <c r="H573" s="23">
        <f t="shared" si="102"/>
        <v>0.21180750000000004</v>
      </c>
      <c r="I573" s="31">
        <f t="shared" si="103"/>
        <v>1.0014685320000001</v>
      </c>
      <c r="J573" s="16">
        <f t="shared" si="104"/>
        <v>665.95828365978889</v>
      </c>
      <c r="K573" s="24" t="s">
        <v>544</v>
      </c>
      <c r="L573" s="25">
        <f t="shared" si="94"/>
        <v>64071</v>
      </c>
      <c r="M573" s="26">
        <f t="shared" si="97"/>
        <v>0</v>
      </c>
      <c r="N573" s="27">
        <f t="shared" si="95"/>
        <v>0</v>
      </c>
      <c r="O573" s="27">
        <f t="shared" si="96"/>
        <v>0</v>
      </c>
    </row>
    <row r="574" spans="1:15" ht="13.2" x14ac:dyDescent="0.25">
      <c r="A574" s="13" t="s">
        <v>545</v>
      </c>
      <c r="B574" s="17">
        <f t="shared" si="98"/>
        <v>63248</v>
      </c>
      <c r="C574" s="5">
        <f>125</f>
        <v>125</v>
      </c>
      <c r="D574" s="6">
        <f t="shared" si="99"/>
        <v>183667.25000000003</v>
      </c>
      <c r="E574" s="6">
        <f t="shared" si="100"/>
        <v>3.0580652777777781</v>
      </c>
      <c r="F574" s="6">
        <f>SUM($D$8:D574)</f>
        <v>74615829.299999878</v>
      </c>
      <c r="G574" s="6">
        <f t="shared" si="101"/>
        <v>150000</v>
      </c>
      <c r="H574" s="23">
        <f t="shared" si="102"/>
        <v>0.21222416666666677</v>
      </c>
      <c r="I574" s="31">
        <f t="shared" si="103"/>
        <v>1.0014714208888889</v>
      </c>
      <c r="J574" s="16">
        <f t="shared" si="104"/>
        <v>666.66229067727102</v>
      </c>
      <c r="K574" s="24" t="s">
        <v>545</v>
      </c>
      <c r="L574" s="25">
        <f t="shared" si="94"/>
        <v>64101</v>
      </c>
      <c r="M574" s="26">
        <f t="shared" si="97"/>
        <v>0</v>
      </c>
      <c r="N574" s="27">
        <f t="shared" si="95"/>
        <v>0</v>
      </c>
      <c r="O574" s="27">
        <f t="shared" si="96"/>
        <v>0</v>
      </c>
    </row>
    <row r="575" spans="1:15" ht="13.2" x14ac:dyDescent="0.25">
      <c r="A575" s="13" t="s">
        <v>544</v>
      </c>
      <c r="B575" s="17">
        <f t="shared" si="98"/>
        <v>63278</v>
      </c>
      <c r="C575" s="5">
        <f>125</f>
        <v>125</v>
      </c>
      <c r="D575" s="6">
        <f t="shared" si="99"/>
        <v>183792.25000000003</v>
      </c>
      <c r="E575" s="6">
        <f t="shared" si="100"/>
        <v>4.5886256944444455</v>
      </c>
      <c r="F575" s="6">
        <f>SUM($D$8:D575)</f>
        <v>74799621.549999878</v>
      </c>
      <c r="G575" s="6">
        <f t="shared" si="101"/>
        <v>150000</v>
      </c>
      <c r="H575" s="23">
        <f t="shared" si="102"/>
        <v>0.21264083333333339</v>
      </c>
      <c r="I575" s="31">
        <f t="shared" si="103"/>
        <v>1.0014743097777778</v>
      </c>
      <c r="J575" s="16">
        <f t="shared" si="104"/>
        <v>667.36482136353527</v>
      </c>
      <c r="K575" s="24" t="s">
        <v>544</v>
      </c>
      <c r="L575" s="25">
        <f t="shared" si="94"/>
        <v>64132</v>
      </c>
      <c r="M575" s="26">
        <f t="shared" si="97"/>
        <v>0</v>
      </c>
      <c r="N575" s="27">
        <f t="shared" si="95"/>
        <v>0</v>
      </c>
      <c r="O575" s="27">
        <f t="shared" si="96"/>
        <v>0</v>
      </c>
    </row>
    <row r="576" spans="1:15" ht="13.2" x14ac:dyDescent="0.25">
      <c r="A576" s="13" t="s">
        <v>545</v>
      </c>
      <c r="B576" s="17">
        <f t="shared" si="98"/>
        <v>63309</v>
      </c>
      <c r="C576" s="5">
        <f>125</f>
        <v>125</v>
      </c>
      <c r="D576" s="6">
        <f t="shared" si="99"/>
        <v>183917.25000000003</v>
      </c>
      <c r="E576" s="6">
        <f t="shared" si="100"/>
        <v>6.1202277777777789</v>
      </c>
      <c r="F576" s="6">
        <f>SUM($D$8:D576)</f>
        <v>74983538.799999878</v>
      </c>
      <c r="G576" s="6">
        <f t="shared" si="101"/>
        <v>150000</v>
      </c>
      <c r="H576" s="23">
        <f t="shared" si="102"/>
        <v>0.21305750000000012</v>
      </c>
      <c r="I576" s="31">
        <f t="shared" si="103"/>
        <v>1.0014771986666666</v>
      </c>
      <c r="J576" s="16">
        <f t="shared" si="104"/>
        <v>668.06587989844877</v>
      </c>
      <c r="K576" s="24" t="s">
        <v>545</v>
      </c>
      <c r="L576" s="25">
        <f t="shared" si="94"/>
        <v>64163</v>
      </c>
      <c r="M576" s="26">
        <f t="shared" si="97"/>
        <v>0</v>
      </c>
      <c r="N576" s="27">
        <f t="shared" si="95"/>
        <v>0</v>
      </c>
      <c r="O576" s="27">
        <f t="shared" si="96"/>
        <v>0</v>
      </c>
    </row>
    <row r="577" spans="1:15" ht="13.2" x14ac:dyDescent="0.25">
      <c r="A577" s="13" t="s">
        <v>566</v>
      </c>
      <c r="B577" s="17">
        <f t="shared" si="98"/>
        <v>63339</v>
      </c>
      <c r="C577" s="5">
        <f>125</f>
        <v>125</v>
      </c>
      <c r="D577" s="6">
        <f t="shared" si="99"/>
        <v>184042.25000000003</v>
      </c>
      <c r="E577" s="6">
        <f t="shared" si="100"/>
        <v>7.652871527777779</v>
      </c>
      <c r="F577" s="6">
        <f>SUM($D$8:D577)</f>
        <v>75167581.049999878</v>
      </c>
      <c r="G577" s="6">
        <f t="shared" si="101"/>
        <v>150000</v>
      </c>
      <c r="H577" s="23">
        <f t="shared" si="102"/>
        <v>0.21347416666666674</v>
      </c>
      <c r="I577" s="31">
        <f t="shared" si="103"/>
        <v>1.0014800875555556</v>
      </c>
      <c r="J577" s="16">
        <f t="shared" si="104"/>
        <v>668.7654704469802</v>
      </c>
      <c r="K577" s="24" t="s">
        <v>566</v>
      </c>
      <c r="L577" s="25">
        <f t="shared" si="94"/>
        <v>64193</v>
      </c>
      <c r="M577" s="26">
        <f t="shared" si="97"/>
        <v>0</v>
      </c>
      <c r="N577" s="27">
        <f t="shared" si="95"/>
        <v>0</v>
      </c>
      <c r="O577" s="27">
        <f t="shared" si="96"/>
        <v>0</v>
      </c>
    </row>
    <row r="578" spans="1:15" ht="13.2" x14ac:dyDescent="0.25">
      <c r="A578" s="13" t="s">
        <v>567</v>
      </c>
      <c r="B578" s="17">
        <f t="shared" si="98"/>
        <v>63370</v>
      </c>
      <c r="C578" s="5">
        <f>125</f>
        <v>125</v>
      </c>
      <c r="D578" s="6">
        <f t="shared" si="99"/>
        <v>184167.25000000003</v>
      </c>
      <c r="E578" s="6">
        <f t="shared" si="100"/>
        <v>9.1865569444444457</v>
      </c>
      <c r="F578" s="6">
        <f>SUM($D$8:D578)</f>
        <v>75351748.299999878</v>
      </c>
      <c r="G578" s="6">
        <f t="shared" si="101"/>
        <v>150000</v>
      </c>
      <c r="H578" s="23">
        <f t="shared" si="102"/>
        <v>0.21389083333333336</v>
      </c>
      <c r="I578" s="31">
        <f t="shared" si="103"/>
        <v>1.0014829764444444</v>
      </c>
      <c r="J578" s="16">
        <f t="shared" si="104"/>
        <v>669.46359715926133</v>
      </c>
      <c r="K578" s="24" t="s">
        <v>567</v>
      </c>
      <c r="L578" s="25">
        <f t="shared" si="94"/>
        <v>64224</v>
      </c>
      <c r="M578" s="26">
        <f t="shared" si="97"/>
        <v>0</v>
      </c>
      <c r="N578" s="27">
        <f t="shared" si="95"/>
        <v>0</v>
      </c>
      <c r="O578" s="27">
        <f t="shared" si="96"/>
        <v>0</v>
      </c>
    </row>
    <row r="579" spans="1:15" ht="13.2" x14ac:dyDescent="0.25">
      <c r="A579" s="13" t="s">
        <v>568</v>
      </c>
      <c r="B579" s="17">
        <f t="shared" si="98"/>
        <v>63400</v>
      </c>
      <c r="C579" s="5">
        <f>125</f>
        <v>125</v>
      </c>
      <c r="D579" s="6">
        <f t="shared" si="99"/>
        <v>184292.25000000003</v>
      </c>
      <c r="E579" s="6">
        <f t="shared" si="100"/>
        <v>10.721284027777779</v>
      </c>
      <c r="F579" s="6">
        <f>SUM($D$8:D579)</f>
        <v>75536040.549999878</v>
      </c>
      <c r="G579" s="6">
        <f t="shared" si="101"/>
        <v>150000</v>
      </c>
      <c r="H579" s="23">
        <f t="shared" si="102"/>
        <v>0.2143075000000001</v>
      </c>
      <c r="I579" s="31">
        <f t="shared" si="103"/>
        <v>1.0014858653333334</v>
      </c>
      <c r="J579" s="16">
        <f t="shared" si="104"/>
        <v>670.16026417065291</v>
      </c>
      <c r="K579" s="24" t="s">
        <v>568</v>
      </c>
      <c r="L579" s="25">
        <f t="shared" si="94"/>
        <v>64254</v>
      </c>
      <c r="M579" s="26">
        <f t="shared" si="97"/>
        <v>0</v>
      </c>
      <c r="N579" s="27">
        <f t="shared" si="95"/>
        <v>0</v>
      </c>
      <c r="O579" s="27">
        <f t="shared" si="96"/>
        <v>0</v>
      </c>
    </row>
    <row r="580" spans="1:15" ht="13.2" x14ac:dyDescent="0.25">
      <c r="A580" s="13" t="s">
        <v>569</v>
      </c>
      <c r="B580" s="17">
        <f t="shared" si="98"/>
        <v>63431</v>
      </c>
      <c r="C580" s="5">
        <f>125</f>
        <v>125</v>
      </c>
      <c r="D580" s="6">
        <f t="shared" si="99"/>
        <v>184417.25000000003</v>
      </c>
      <c r="E580" s="6">
        <f t="shared" si="100"/>
        <v>12.25705277777778</v>
      </c>
      <c r="F580" s="6">
        <f>SUM($D$8:D580)</f>
        <v>75720457.799999878</v>
      </c>
      <c r="G580" s="6">
        <f t="shared" si="101"/>
        <v>150000</v>
      </c>
      <c r="H580" s="23">
        <f t="shared" si="102"/>
        <v>0.21472416666666672</v>
      </c>
      <c r="I580" s="31">
        <f t="shared" si="103"/>
        <v>1.0014887542222222</v>
      </c>
      <c r="J580" s="16">
        <f t="shared" si="104"/>
        <v>670.85547560180646</v>
      </c>
      <c r="K580" s="24" t="s">
        <v>569</v>
      </c>
      <c r="L580" s="25">
        <f t="shared" si="94"/>
        <v>64285</v>
      </c>
      <c r="M580" s="26">
        <f t="shared" si="97"/>
        <v>0</v>
      </c>
      <c r="N580" s="27">
        <f t="shared" si="95"/>
        <v>0</v>
      </c>
      <c r="O580" s="27">
        <f t="shared" si="96"/>
        <v>0</v>
      </c>
    </row>
    <row r="581" spans="1:15" ht="13.2" x14ac:dyDescent="0.25">
      <c r="A581" s="13" t="s">
        <v>544</v>
      </c>
      <c r="B581" s="17">
        <f t="shared" si="98"/>
        <v>63462</v>
      </c>
      <c r="C581" s="5">
        <f>125</f>
        <v>125</v>
      </c>
      <c r="D581" s="6">
        <f t="shared" si="99"/>
        <v>184542.25000000003</v>
      </c>
      <c r="E581" s="6">
        <f t="shared" si="100"/>
        <v>13.793863194444446</v>
      </c>
      <c r="F581" s="6">
        <f>SUM($D$8:D581)</f>
        <v>75905000.049999878</v>
      </c>
      <c r="G581" s="6">
        <f t="shared" si="101"/>
        <v>150000</v>
      </c>
      <c r="H581" s="23">
        <f t="shared" si="102"/>
        <v>0.21514083333333345</v>
      </c>
      <c r="I581" s="31">
        <f t="shared" si="103"/>
        <v>1.0014916431111112</v>
      </c>
      <c r="J581" s="16">
        <f t="shared" si="104"/>
        <v>671.54923555872938</v>
      </c>
      <c r="K581" s="24" t="s">
        <v>544</v>
      </c>
      <c r="L581" s="25">
        <f t="shared" si="94"/>
        <v>64316</v>
      </c>
      <c r="M581" s="26">
        <f t="shared" si="97"/>
        <v>0</v>
      </c>
      <c r="N581" s="27">
        <f t="shared" si="95"/>
        <v>0</v>
      </c>
      <c r="O581" s="27">
        <f t="shared" si="96"/>
        <v>0</v>
      </c>
    </row>
    <row r="582" spans="1:15" ht="13.2" x14ac:dyDescent="0.25">
      <c r="A582" s="13" t="s">
        <v>545</v>
      </c>
      <c r="B582" s="17">
        <f t="shared" si="98"/>
        <v>63492</v>
      </c>
      <c r="C582" s="5">
        <f>125</f>
        <v>125</v>
      </c>
      <c r="D582" s="6">
        <f t="shared" si="99"/>
        <v>184667.25000000003</v>
      </c>
      <c r="E582" s="6">
        <f t="shared" si="100"/>
        <v>15.33171527777778</v>
      </c>
      <c r="F582" s="6">
        <f>SUM($D$8:D582)</f>
        <v>76089667.299999878</v>
      </c>
      <c r="G582" s="6">
        <f t="shared" si="101"/>
        <v>150000</v>
      </c>
      <c r="H582" s="23">
        <f t="shared" si="102"/>
        <v>0.21555750000000007</v>
      </c>
      <c r="I582" s="31">
        <f t="shared" si="103"/>
        <v>1.0014945319999999</v>
      </c>
      <c r="J582" s="16">
        <f t="shared" si="104"/>
        <v>672.24154813284588</v>
      </c>
      <c r="K582" s="24" t="s">
        <v>545</v>
      </c>
      <c r="L582" s="25">
        <f t="shared" si="94"/>
        <v>64345</v>
      </c>
      <c r="M582" s="26">
        <f t="shared" si="97"/>
        <v>0</v>
      </c>
      <c r="N582" s="27">
        <f t="shared" si="95"/>
        <v>0</v>
      </c>
      <c r="O582" s="27">
        <f t="shared" si="96"/>
        <v>0</v>
      </c>
    </row>
    <row r="583" spans="1:15" ht="13.2" x14ac:dyDescent="0.25">
      <c r="A583" s="13" t="s">
        <v>544</v>
      </c>
      <c r="B583" s="17">
        <f t="shared" si="98"/>
        <v>63523</v>
      </c>
      <c r="C583" s="5">
        <f>125</f>
        <v>125</v>
      </c>
      <c r="D583" s="6">
        <f t="shared" si="99"/>
        <v>184792.25000000003</v>
      </c>
      <c r="E583" s="6">
        <f t="shared" si="100"/>
        <v>16.870609027777782</v>
      </c>
      <c r="F583" s="6">
        <f>SUM($D$8:D583)</f>
        <v>76274459.549999878</v>
      </c>
      <c r="G583" s="6">
        <f t="shared" si="101"/>
        <v>150000</v>
      </c>
      <c r="H583" s="23">
        <f t="shared" si="102"/>
        <v>0.21597416666666669</v>
      </c>
      <c r="I583" s="31">
        <f t="shared" si="103"/>
        <v>1.0014974208888889</v>
      </c>
      <c r="J583" s="16">
        <f t="shared" si="104"/>
        <v>672.93241740106123</v>
      </c>
      <c r="K583" s="24" t="s">
        <v>544</v>
      </c>
      <c r="L583" s="25">
        <f t="shared" si="94"/>
        <v>64376</v>
      </c>
      <c r="M583" s="26">
        <f t="shared" si="97"/>
        <v>0</v>
      </c>
      <c r="N583" s="27">
        <f t="shared" si="95"/>
        <v>0</v>
      </c>
      <c r="O583" s="27">
        <f t="shared" si="96"/>
        <v>0</v>
      </c>
    </row>
    <row r="584" spans="1:15" ht="13.2" x14ac:dyDescent="0.25">
      <c r="A584" s="13" t="s">
        <v>545</v>
      </c>
      <c r="B584" s="17">
        <f t="shared" si="98"/>
        <v>63553</v>
      </c>
      <c r="C584" s="5">
        <f>125</f>
        <v>125</v>
      </c>
      <c r="D584" s="6">
        <f t="shared" si="99"/>
        <v>184917.25000000003</v>
      </c>
      <c r="E584" s="6">
        <f t="shared" si="100"/>
        <v>18.410544444444447</v>
      </c>
      <c r="F584" s="6">
        <f>SUM($D$8:D584)</f>
        <v>76459376.799999878</v>
      </c>
      <c r="G584" s="6">
        <f t="shared" si="101"/>
        <v>150000</v>
      </c>
      <c r="H584" s="23">
        <f t="shared" si="102"/>
        <v>0.21639083333333342</v>
      </c>
      <c r="I584" s="31">
        <f t="shared" si="103"/>
        <v>1.0015003097777777</v>
      </c>
      <c r="J584" s="16">
        <f t="shared" si="104"/>
        <v>673.62184742582247</v>
      </c>
      <c r="K584" s="24" t="s">
        <v>545</v>
      </c>
      <c r="L584" s="25">
        <f t="shared" si="94"/>
        <v>64406</v>
      </c>
      <c r="M584" s="26">
        <f t="shared" si="97"/>
        <v>0</v>
      </c>
      <c r="N584" s="27">
        <f t="shared" si="95"/>
        <v>0</v>
      </c>
      <c r="O584" s="27">
        <f t="shared" si="96"/>
        <v>0</v>
      </c>
    </row>
    <row r="585" spans="1:15" ht="13.2" x14ac:dyDescent="0.25">
      <c r="A585" s="13" t="s">
        <v>570</v>
      </c>
      <c r="B585" s="17">
        <f t="shared" si="98"/>
        <v>63584</v>
      </c>
      <c r="C585" s="5">
        <f>125</f>
        <v>125</v>
      </c>
      <c r="D585" s="6">
        <f t="shared" si="99"/>
        <v>185060.66000000003</v>
      </c>
      <c r="E585" s="6">
        <f t="shared" si="100"/>
        <v>1.5411305000000004</v>
      </c>
      <c r="F585" s="6">
        <f>SUM($D$8:D585)</f>
        <v>76644437.459999874</v>
      </c>
      <c r="G585" s="6">
        <f t="shared" si="101"/>
        <v>150000</v>
      </c>
      <c r="H585" s="23">
        <f t="shared" si="102"/>
        <v>0.21686886666666672</v>
      </c>
      <c r="I585" s="31">
        <f t="shared" si="103"/>
        <v>1.0015036241422222</v>
      </c>
      <c r="J585" s="16">
        <f t="shared" si="104"/>
        <v>674.31019688828235</v>
      </c>
      <c r="K585" s="24" t="s">
        <v>570</v>
      </c>
      <c r="L585" s="25">
        <f t="shared" si="94"/>
        <v>64437</v>
      </c>
      <c r="M585" s="26">
        <f t="shared" si="97"/>
        <v>0</v>
      </c>
      <c r="N585" s="27">
        <f t="shared" si="95"/>
        <v>0</v>
      </c>
      <c r="O585" s="27">
        <f t="shared" si="96"/>
        <v>0</v>
      </c>
    </row>
    <row r="586" spans="1:15" ht="13.2" x14ac:dyDescent="0.25">
      <c r="A586" s="13" t="s">
        <v>571</v>
      </c>
      <c r="B586" s="17">
        <f t="shared" si="98"/>
        <v>63613</v>
      </c>
      <c r="C586" s="5">
        <f>125</f>
        <v>125</v>
      </c>
      <c r="D586" s="6">
        <f t="shared" si="99"/>
        <v>185185.66000000003</v>
      </c>
      <c r="E586" s="6">
        <f t="shared" si="100"/>
        <v>3.0833721111111116</v>
      </c>
      <c r="F586" s="6">
        <f>SUM($D$8:D586)</f>
        <v>76829623.119999871</v>
      </c>
      <c r="G586" s="6">
        <f t="shared" si="101"/>
        <v>150000</v>
      </c>
      <c r="H586" s="23">
        <f t="shared" si="102"/>
        <v>0.21728553333333345</v>
      </c>
      <c r="I586" s="31">
        <f t="shared" si="103"/>
        <v>1.0015065130311112</v>
      </c>
      <c r="J586" s="16">
        <f t="shared" si="104"/>
        <v>674.99682863168448</v>
      </c>
      <c r="K586" s="24" t="s">
        <v>571</v>
      </c>
      <c r="L586" s="25">
        <f t="shared" ref="L586:L649" si="105">DATE(YEAR(L585),MONTH(L585)+1,1)</f>
        <v>64467</v>
      </c>
      <c r="M586" s="26">
        <f t="shared" si="97"/>
        <v>0</v>
      </c>
      <c r="N586" s="27">
        <f t="shared" ref="N586:N649" si="106">M586+N585+O585</f>
        <v>0</v>
      </c>
      <c r="O586" s="27">
        <f t="shared" ref="O586:O649" si="107">N586*$M$6/12</f>
        <v>0</v>
      </c>
    </row>
    <row r="587" spans="1:15" ht="13.2" x14ac:dyDescent="0.25">
      <c r="A587" s="13" t="s">
        <v>572</v>
      </c>
      <c r="B587" s="17">
        <f t="shared" si="98"/>
        <v>63643</v>
      </c>
      <c r="C587" s="5">
        <f>125</f>
        <v>125</v>
      </c>
      <c r="D587" s="6">
        <f t="shared" si="99"/>
        <v>185310.66000000003</v>
      </c>
      <c r="E587" s="6">
        <f t="shared" si="100"/>
        <v>4.6265859444444448</v>
      </c>
      <c r="F587" s="6">
        <f>SUM($D$8:D587)</f>
        <v>77014933.779999867</v>
      </c>
      <c r="G587" s="6">
        <f t="shared" si="101"/>
        <v>150000</v>
      </c>
      <c r="H587" s="23">
        <f t="shared" si="102"/>
        <v>0.21770220000000007</v>
      </c>
      <c r="I587" s="31">
        <f t="shared" si="103"/>
        <v>1.0015094019199999</v>
      </c>
      <c r="J587" s="16">
        <f t="shared" si="104"/>
        <v>675.68203285770528</v>
      </c>
      <c r="K587" s="24" t="s">
        <v>572</v>
      </c>
      <c r="L587" s="25">
        <f t="shared" si="105"/>
        <v>64498</v>
      </c>
      <c r="M587" s="26">
        <f t="shared" ref="M587:M650" si="108">MIN($M$5,-N586-O586)</f>
        <v>0</v>
      </c>
      <c r="N587" s="27">
        <f t="shared" si="106"/>
        <v>0</v>
      </c>
      <c r="O587" s="27">
        <f t="shared" si="107"/>
        <v>0</v>
      </c>
    </row>
    <row r="588" spans="1:15" ht="13.2" x14ac:dyDescent="0.25">
      <c r="A588" s="13" t="s">
        <v>573</v>
      </c>
      <c r="B588" s="17">
        <f t="shared" si="98"/>
        <v>63674</v>
      </c>
      <c r="C588" s="5">
        <f>125</f>
        <v>125</v>
      </c>
      <c r="D588" s="6">
        <f t="shared" si="99"/>
        <v>185435.66000000003</v>
      </c>
      <c r="E588" s="6">
        <f t="shared" si="100"/>
        <v>6.170841444444445</v>
      </c>
      <c r="F588" s="6">
        <f>SUM($D$8:D588)</f>
        <v>77200369.439999864</v>
      </c>
      <c r="G588" s="6">
        <f t="shared" si="101"/>
        <v>150000</v>
      </c>
      <c r="H588" s="23">
        <f t="shared" si="102"/>
        <v>0.2181188666666668</v>
      </c>
      <c r="I588" s="31">
        <f t="shared" si="103"/>
        <v>1.0015122908088889</v>
      </c>
      <c r="J588" s="16">
        <f t="shared" si="104"/>
        <v>676.36581357352861</v>
      </c>
      <c r="K588" s="24" t="s">
        <v>573</v>
      </c>
      <c r="L588" s="25">
        <f t="shared" si="105"/>
        <v>64529</v>
      </c>
      <c r="M588" s="26">
        <f t="shared" si="108"/>
        <v>0</v>
      </c>
      <c r="N588" s="27">
        <f t="shared" si="106"/>
        <v>0</v>
      </c>
      <c r="O588" s="27">
        <f t="shared" si="107"/>
        <v>0</v>
      </c>
    </row>
    <row r="589" spans="1:15" ht="13.2" x14ac:dyDescent="0.25">
      <c r="A589" s="13" t="s">
        <v>544</v>
      </c>
      <c r="B589" s="17">
        <f t="shared" si="98"/>
        <v>63704</v>
      </c>
      <c r="C589" s="5">
        <f>125</f>
        <v>125</v>
      </c>
      <c r="D589" s="6">
        <f t="shared" si="99"/>
        <v>185560.66000000003</v>
      </c>
      <c r="E589" s="6">
        <f t="shared" si="100"/>
        <v>7.7161386111111128</v>
      </c>
      <c r="F589" s="6">
        <f>SUM($D$8:D589)</f>
        <v>77385930.09999986</v>
      </c>
      <c r="G589" s="6">
        <f t="shared" si="101"/>
        <v>150000</v>
      </c>
      <c r="H589" s="23">
        <f t="shared" si="102"/>
        <v>0.21853553333333342</v>
      </c>
      <c r="I589" s="31">
        <f t="shared" si="103"/>
        <v>1.0015151796977777</v>
      </c>
      <c r="J589" s="16">
        <f t="shared" si="104"/>
        <v>677.0481747721758</v>
      </c>
      <c r="K589" s="24" t="s">
        <v>544</v>
      </c>
      <c r="L589" s="25">
        <f t="shared" si="105"/>
        <v>64559</v>
      </c>
      <c r="M589" s="26">
        <f t="shared" si="108"/>
        <v>0</v>
      </c>
      <c r="N589" s="27">
        <f t="shared" si="106"/>
        <v>0</v>
      </c>
      <c r="O589" s="27">
        <f t="shared" si="107"/>
        <v>0</v>
      </c>
    </row>
    <row r="590" spans="1:15" ht="13.2" x14ac:dyDescent="0.25">
      <c r="A590" s="13" t="s">
        <v>545</v>
      </c>
      <c r="B590" s="17">
        <f t="shared" ref="B590:B653" si="109">DATE(YEAR(B589),MONTH(B589)+1,IF(MONTH(B589)=1,28,30))</f>
        <v>63735</v>
      </c>
      <c r="C590" s="5">
        <f>125</f>
        <v>125</v>
      </c>
      <c r="D590" s="6">
        <f t="shared" ref="D590:D653" si="110">C590+D589+IF(MONTH(B590)=1,ROUND(E589,2),0)</f>
        <v>185685.66000000003</v>
      </c>
      <c r="E590" s="6">
        <f t="shared" ref="E590:E653" si="111">MAX(0,IF(MONTH(B590)=1,0,E589)+(D590-C590)*$C$5*30/360+C590*$C$5*(30-DAY(B590))/360)</f>
        <v>9.2624774444444462</v>
      </c>
      <c r="F590" s="6">
        <f>SUM($D$8:D590)</f>
        <v>77571615.759999856</v>
      </c>
      <c r="G590" s="6">
        <f t="shared" ref="G590:G653" si="112">MAX($C$2-D590,50%*$C$2)</f>
        <v>150000</v>
      </c>
      <c r="H590" s="23">
        <f t="shared" ref="H590:H653" si="113">D590/$C$2-$H$3</f>
        <v>0.21895220000000004</v>
      </c>
      <c r="I590" s="31">
        <f t="shared" ref="I590:I653" si="114">1-64*($M$5-0.004*$C$2)/$C$2*H590</f>
        <v>1.0015180685866667</v>
      </c>
      <c r="J590" s="16">
        <f t="shared" ref="J590:J653" si="115">(200*$M$5*I590)/(G590/750+$H$2*G590*G590/(F590+3*G590))</f>
        <v>677.72912043256781</v>
      </c>
      <c r="K590" s="24" t="s">
        <v>545</v>
      </c>
      <c r="L590" s="25">
        <f t="shared" si="105"/>
        <v>64590</v>
      </c>
      <c r="M590" s="26">
        <f t="shared" si="108"/>
        <v>0</v>
      </c>
      <c r="N590" s="27">
        <f t="shared" si="106"/>
        <v>0</v>
      </c>
      <c r="O590" s="27">
        <f t="shared" si="107"/>
        <v>0</v>
      </c>
    </row>
    <row r="591" spans="1:15" ht="13.2" x14ac:dyDescent="0.25">
      <c r="A591" s="13" t="s">
        <v>544</v>
      </c>
      <c r="B591" s="17">
        <f t="shared" si="109"/>
        <v>63765</v>
      </c>
      <c r="C591" s="5">
        <f>125</f>
        <v>125</v>
      </c>
      <c r="D591" s="6">
        <f t="shared" si="110"/>
        <v>185810.66000000003</v>
      </c>
      <c r="E591" s="6">
        <f t="shared" si="111"/>
        <v>10.809857944444447</v>
      </c>
      <c r="F591" s="6">
        <f>SUM($D$8:D591)</f>
        <v>77757426.419999853</v>
      </c>
      <c r="G591" s="6">
        <f t="shared" si="112"/>
        <v>150000</v>
      </c>
      <c r="H591" s="23">
        <f t="shared" si="113"/>
        <v>0.21936886666666677</v>
      </c>
      <c r="I591" s="31">
        <f t="shared" si="114"/>
        <v>1.0015209574755555</v>
      </c>
      <c r="J591" s="16">
        <f t="shared" si="115"/>
        <v>678.40865451958371</v>
      </c>
      <c r="K591" s="24" t="s">
        <v>544</v>
      </c>
      <c r="L591" s="25">
        <f t="shared" si="105"/>
        <v>64620</v>
      </c>
      <c r="M591" s="26">
        <f t="shared" si="108"/>
        <v>0</v>
      </c>
      <c r="N591" s="27">
        <f t="shared" si="106"/>
        <v>0</v>
      </c>
      <c r="O591" s="27">
        <f t="shared" si="107"/>
        <v>0</v>
      </c>
    </row>
    <row r="592" spans="1:15" ht="13.2" x14ac:dyDescent="0.25">
      <c r="A592" s="13" t="s">
        <v>545</v>
      </c>
      <c r="B592" s="17">
        <f t="shared" si="109"/>
        <v>63796</v>
      </c>
      <c r="C592" s="5">
        <f>125</f>
        <v>125</v>
      </c>
      <c r="D592" s="6">
        <f t="shared" si="110"/>
        <v>185935.66000000003</v>
      </c>
      <c r="E592" s="6">
        <f t="shared" si="111"/>
        <v>12.358280111111114</v>
      </c>
      <c r="F592" s="6">
        <f>SUM($D$8:D592)</f>
        <v>77943362.079999849</v>
      </c>
      <c r="G592" s="6">
        <f t="shared" si="112"/>
        <v>150000</v>
      </c>
      <c r="H592" s="23">
        <f t="shared" si="113"/>
        <v>0.21978553333333339</v>
      </c>
      <c r="I592" s="31">
        <f t="shared" si="114"/>
        <v>1.0015238463644445</v>
      </c>
      <c r="J592" s="16">
        <f t="shared" si="115"/>
        <v>679.08678098412224</v>
      </c>
      <c r="K592" s="24" t="s">
        <v>545</v>
      </c>
      <c r="L592" s="25">
        <f t="shared" si="105"/>
        <v>64651</v>
      </c>
      <c r="M592" s="26">
        <f t="shared" si="108"/>
        <v>0</v>
      </c>
      <c r="N592" s="27">
        <f t="shared" si="106"/>
        <v>0</v>
      </c>
      <c r="O592" s="27">
        <f t="shared" si="107"/>
        <v>0</v>
      </c>
    </row>
    <row r="593" spans="1:15" ht="13.2" x14ac:dyDescent="0.25">
      <c r="A593" s="13" t="s">
        <v>574</v>
      </c>
      <c r="B593" s="17">
        <f t="shared" si="109"/>
        <v>63827</v>
      </c>
      <c r="C593" s="5">
        <f>125</f>
        <v>125</v>
      </c>
      <c r="D593" s="6">
        <f t="shared" si="110"/>
        <v>186060.66000000003</v>
      </c>
      <c r="E593" s="6">
        <f t="shared" si="111"/>
        <v>13.907743944444448</v>
      </c>
      <c r="F593" s="6">
        <f>SUM($D$8:D593)</f>
        <v>78129422.739999846</v>
      </c>
      <c r="G593" s="6">
        <f t="shared" si="112"/>
        <v>150000</v>
      </c>
      <c r="H593" s="23">
        <f t="shared" si="113"/>
        <v>0.22020220000000013</v>
      </c>
      <c r="I593" s="31">
        <f t="shared" si="114"/>
        <v>1.0015267352533332</v>
      </c>
      <c r="J593" s="16">
        <f t="shared" si="115"/>
        <v>679.76350376315963</v>
      </c>
      <c r="K593" s="24" t="s">
        <v>574</v>
      </c>
      <c r="L593" s="25">
        <f t="shared" si="105"/>
        <v>64682</v>
      </c>
      <c r="M593" s="26">
        <f t="shared" si="108"/>
        <v>0</v>
      </c>
      <c r="N593" s="27">
        <f t="shared" si="106"/>
        <v>0</v>
      </c>
      <c r="O593" s="27">
        <f t="shared" si="107"/>
        <v>0</v>
      </c>
    </row>
    <row r="594" spans="1:15" ht="13.2" x14ac:dyDescent="0.25">
      <c r="A594" s="13" t="s">
        <v>575</v>
      </c>
      <c r="B594" s="17">
        <f t="shared" si="109"/>
        <v>63857</v>
      </c>
      <c r="C594" s="5">
        <f>125</f>
        <v>125</v>
      </c>
      <c r="D594" s="6">
        <f t="shared" si="110"/>
        <v>186185.66000000003</v>
      </c>
      <c r="E594" s="6">
        <f t="shared" si="111"/>
        <v>15.458249444444448</v>
      </c>
      <c r="F594" s="6">
        <f>SUM($D$8:D594)</f>
        <v>78315608.399999842</v>
      </c>
      <c r="G594" s="6">
        <f t="shared" si="112"/>
        <v>150000</v>
      </c>
      <c r="H594" s="23">
        <f t="shared" si="113"/>
        <v>0.22061886666666675</v>
      </c>
      <c r="I594" s="31">
        <f t="shared" si="114"/>
        <v>1.0015296241422222</v>
      </c>
      <c r="J594" s="16">
        <f t="shared" si="115"/>
        <v>680.43882677981003</v>
      </c>
      <c r="K594" s="24" t="s">
        <v>575</v>
      </c>
      <c r="L594" s="25">
        <f t="shared" si="105"/>
        <v>64710</v>
      </c>
      <c r="M594" s="26">
        <f t="shared" si="108"/>
        <v>0</v>
      </c>
      <c r="N594" s="27">
        <f t="shared" si="106"/>
        <v>0</v>
      </c>
      <c r="O594" s="27">
        <f t="shared" si="107"/>
        <v>0</v>
      </c>
    </row>
    <row r="595" spans="1:15" ht="13.2" x14ac:dyDescent="0.25">
      <c r="A595" s="13" t="s">
        <v>576</v>
      </c>
      <c r="B595" s="17">
        <f t="shared" si="109"/>
        <v>63888</v>
      </c>
      <c r="C595" s="5">
        <f>125</f>
        <v>125</v>
      </c>
      <c r="D595" s="6">
        <f t="shared" si="110"/>
        <v>186310.66000000003</v>
      </c>
      <c r="E595" s="6">
        <f t="shared" si="111"/>
        <v>17.009796611111113</v>
      </c>
      <c r="F595" s="6">
        <f>SUM($D$8:D595)</f>
        <v>78501919.059999838</v>
      </c>
      <c r="G595" s="6">
        <f t="shared" si="112"/>
        <v>150000</v>
      </c>
      <c r="H595" s="23">
        <f t="shared" si="113"/>
        <v>0.22103553333333337</v>
      </c>
      <c r="I595" s="31">
        <f t="shared" si="114"/>
        <v>1.001532513031111</v>
      </c>
      <c r="J595" s="16">
        <f t="shared" si="115"/>
        <v>681.1127539433844</v>
      </c>
      <c r="K595" s="24" t="s">
        <v>576</v>
      </c>
      <c r="L595" s="25">
        <f t="shared" si="105"/>
        <v>64741</v>
      </c>
      <c r="M595" s="26">
        <f t="shared" si="108"/>
        <v>0</v>
      </c>
      <c r="N595" s="27">
        <f t="shared" si="106"/>
        <v>0</v>
      </c>
      <c r="O595" s="27">
        <f t="shared" si="107"/>
        <v>0</v>
      </c>
    </row>
    <row r="596" spans="1:15" ht="13.2" x14ac:dyDescent="0.25">
      <c r="A596" s="13" t="s">
        <v>577</v>
      </c>
      <c r="B596" s="17">
        <f t="shared" si="109"/>
        <v>63918</v>
      </c>
      <c r="C596" s="5">
        <f>125</f>
        <v>125</v>
      </c>
      <c r="D596" s="6">
        <f t="shared" si="110"/>
        <v>186435.66000000003</v>
      </c>
      <c r="E596" s="6">
        <f t="shared" si="111"/>
        <v>18.562385444444448</v>
      </c>
      <c r="F596" s="6">
        <f>SUM($D$8:D596)</f>
        <v>78688354.719999835</v>
      </c>
      <c r="G596" s="6">
        <f t="shared" si="112"/>
        <v>150000</v>
      </c>
      <c r="H596" s="23">
        <f t="shared" si="113"/>
        <v>0.2214522000000001</v>
      </c>
      <c r="I596" s="31">
        <f t="shared" si="114"/>
        <v>1.00153540192</v>
      </c>
      <c r="J596" s="16">
        <f t="shared" si="115"/>
        <v>681.78528914944854</v>
      </c>
      <c r="K596" s="24" t="s">
        <v>577</v>
      </c>
      <c r="L596" s="25">
        <f t="shared" si="105"/>
        <v>64771</v>
      </c>
      <c r="M596" s="26">
        <f t="shared" si="108"/>
        <v>0</v>
      </c>
      <c r="N596" s="27">
        <f t="shared" si="106"/>
        <v>0</v>
      </c>
      <c r="O596" s="27">
        <f t="shared" si="107"/>
        <v>0</v>
      </c>
    </row>
    <row r="597" spans="1:15" ht="13.2" x14ac:dyDescent="0.25">
      <c r="A597" s="13" t="s">
        <v>544</v>
      </c>
      <c r="B597" s="17">
        <f t="shared" si="109"/>
        <v>63949</v>
      </c>
      <c r="C597" s="5">
        <f>125</f>
        <v>125</v>
      </c>
      <c r="D597" s="6">
        <f t="shared" si="110"/>
        <v>186579.22000000003</v>
      </c>
      <c r="E597" s="6">
        <f t="shared" si="111"/>
        <v>1.5537851666666671</v>
      </c>
      <c r="F597" s="6">
        <f>SUM($D$8:D597)</f>
        <v>78874933.939999834</v>
      </c>
      <c r="G597" s="6">
        <f t="shared" si="112"/>
        <v>150000</v>
      </c>
      <c r="H597" s="23">
        <f t="shared" si="113"/>
        <v>0.22193073333333346</v>
      </c>
      <c r="I597" s="31">
        <f t="shared" si="114"/>
        <v>1.0015387197511112</v>
      </c>
      <c r="J597" s="16">
        <f t="shared" si="115"/>
        <v>682.45679504675354</v>
      </c>
      <c r="K597" s="24" t="s">
        <v>544</v>
      </c>
      <c r="L597" s="25">
        <f t="shared" si="105"/>
        <v>64802</v>
      </c>
      <c r="M597" s="26">
        <f t="shared" si="108"/>
        <v>0</v>
      </c>
      <c r="N597" s="27">
        <f t="shared" si="106"/>
        <v>0</v>
      </c>
      <c r="O597" s="27">
        <f t="shared" si="107"/>
        <v>0</v>
      </c>
    </row>
    <row r="598" spans="1:15" ht="13.2" x14ac:dyDescent="0.25">
      <c r="A598" s="13" t="s">
        <v>545</v>
      </c>
      <c r="B598" s="17">
        <f t="shared" si="109"/>
        <v>63978</v>
      </c>
      <c r="C598" s="5">
        <f>125</f>
        <v>125</v>
      </c>
      <c r="D598" s="6">
        <f t="shared" si="110"/>
        <v>186704.22000000003</v>
      </c>
      <c r="E598" s="6">
        <f t="shared" si="111"/>
        <v>3.1086814444444451</v>
      </c>
      <c r="F598" s="6">
        <f>SUM($D$8:D598)</f>
        <v>79061638.159999833</v>
      </c>
      <c r="G598" s="6">
        <f t="shared" si="112"/>
        <v>150000</v>
      </c>
      <c r="H598" s="23">
        <f t="shared" si="113"/>
        <v>0.22234740000000008</v>
      </c>
      <c r="I598" s="31">
        <f t="shared" si="114"/>
        <v>1.00154160864</v>
      </c>
      <c r="J598" s="16">
        <f t="shared" si="115"/>
        <v>683.12662437376571</v>
      </c>
      <c r="K598" s="24" t="s">
        <v>545</v>
      </c>
      <c r="L598" s="25">
        <f t="shared" si="105"/>
        <v>64832</v>
      </c>
      <c r="M598" s="26">
        <f t="shared" si="108"/>
        <v>0</v>
      </c>
      <c r="N598" s="27">
        <f t="shared" si="106"/>
        <v>0</v>
      </c>
      <c r="O598" s="27">
        <f t="shared" si="107"/>
        <v>0</v>
      </c>
    </row>
    <row r="599" spans="1:15" ht="13.2" x14ac:dyDescent="0.25">
      <c r="A599" s="13" t="s">
        <v>544</v>
      </c>
      <c r="B599" s="17">
        <f t="shared" si="109"/>
        <v>64008</v>
      </c>
      <c r="C599" s="5">
        <f>125</f>
        <v>125</v>
      </c>
      <c r="D599" s="6">
        <f t="shared" si="110"/>
        <v>186829.22000000003</v>
      </c>
      <c r="E599" s="6">
        <f t="shared" si="111"/>
        <v>4.6645499444444454</v>
      </c>
      <c r="F599" s="6">
        <f>SUM($D$8:D599)</f>
        <v>79248467.379999831</v>
      </c>
      <c r="G599" s="6">
        <f t="shared" si="112"/>
        <v>150000</v>
      </c>
      <c r="H599" s="23">
        <f t="shared" si="113"/>
        <v>0.2227640666666667</v>
      </c>
      <c r="I599" s="31">
        <f t="shared" si="114"/>
        <v>1.001544497528889</v>
      </c>
      <c r="J599" s="16">
        <f t="shared" si="115"/>
        <v>683.79507298520923</v>
      </c>
      <c r="K599" s="24" t="s">
        <v>544</v>
      </c>
      <c r="L599" s="25">
        <f t="shared" si="105"/>
        <v>64863</v>
      </c>
      <c r="M599" s="26">
        <f t="shared" si="108"/>
        <v>0</v>
      </c>
      <c r="N599" s="27">
        <f t="shared" si="106"/>
        <v>0</v>
      </c>
      <c r="O599" s="27">
        <f t="shared" si="107"/>
        <v>0</v>
      </c>
    </row>
    <row r="600" spans="1:15" ht="13.2" x14ac:dyDescent="0.25">
      <c r="A600" s="13" t="s">
        <v>545</v>
      </c>
      <c r="B600" s="17">
        <f t="shared" si="109"/>
        <v>64039</v>
      </c>
      <c r="C600" s="5">
        <f>125</f>
        <v>125</v>
      </c>
      <c r="D600" s="6">
        <f t="shared" si="110"/>
        <v>186954.22000000003</v>
      </c>
      <c r="E600" s="6">
        <f t="shared" si="111"/>
        <v>6.2214601111111119</v>
      </c>
      <c r="F600" s="6">
        <f>SUM($D$8:D600)</f>
        <v>79435421.59999983</v>
      </c>
      <c r="G600" s="6">
        <f t="shared" si="112"/>
        <v>150000</v>
      </c>
      <c r="H600" s="23">
        <f t="shared" si="113"/>
        <v>0.22318073333333344</v>
      </c>
      <c r="I600" s="31">
        <f t="shared" si="114"/>
        <v>1.0015473864177777</v>
      </c>
      <c r="J600" s="16">
        <f t="shared" si="115"/>
        <v>684.46214472412146</v>
      </c>
      <c r="K600" s="24" t="s">
        <v>545</v>
      </c>
      <c r="L600" s="25">
        <f t="shared" si="105"/>
        <v>64894</v>
      </c>
      <c r="M600" s="26">
        <f t="shared" si="108"/>
        <v>0</v>
      </c>
      <c r="N600" s="27">
        <f t="shared" si="106"/>
        <v>0</v>
      </c>
      <c r="O600" s="27">
        <f t="shared" si="107"/>
        <v>0</v>
      </c>
    </row>
    <row r="601" spans="1:15" ht="13.2" x14ac:dyDescent="0.25">
      <c r="A601" s="13" t="s">
        <v>578</v>
      </c>
      <c r="B601" s="17">
        <f t="shared" si="109"/>
        <v>64069</v>
      </c>
      <c r="C601" s="5">
        <f>125</f>
        <v>125</v>
      </c>
      <c r="D601" s="6">
        <f t="shared" si="110"/>
        <v>187079.22000000003</v>
      </c>
      <c r="E601" s="6">
        <f t="shared" si="111"/>
        <v>7.7794119444444458</v>
      </c>
      <c r="F601" s="6">
        <f>SUM($D$8:D601)</f>
        <v>79622500.819999829</v>
      </c>
      <c r="G601" s="6">
        <f t="shared" si="112"/>
        <v>150000</v>
      </c>
      <c r="H601" s="23">
        <f t="shared" si="113"/>
        <v>0.22359740000000006</v>
      </c>
      <c r="I601" s="31">
        <f t="shared" si="114"/>
        <v>1.0015502753066667</v>
      </c>
      <c r="J601" s="16">
        <f t="shared" si="115"/>
        <v>685.12784342007467</v>
      </c>
      <c r="K601" s="24" t="s">
        <v>578</v>
      </c>
      <c r="L601" s="25">
        <f t="shared" si="105"/>
        <v>64924</v>
      </c>
      <c r="M601" s="26">
        <f t="shared" si="108"/>
        <v>0</v>
      </c>
      <c r="N601" s="27">
        <f t="shared" si="106"/>
        <v>0</v>
      </c>
      <c r="O601" s="27">
        <f t="shared" si="107"/>
        <v>0</v>
      </c>
    </row>
    <row r="602" spans="1:15" ht="13.2" x14ac:dyDescent="0.25">
      <c r="A602" s="13" t="s">
        <v>579</v>
      </c>
      <c r="B602" s="17">
        <f t="shared" si="109"/>
        <v>64100</v>
      </c>
      <c r="C602" s="5">
        <f>125</f>
        <v>125</v>
      </c>
      <c r="D602" s="6">
        <f t="shared" si="110"/>
        <v>187204.22000000003</v>
      </c>
      <c r="E602" s="6">
        <f t="shared" si="111"/>
        <v>9.3384054444444455</v>
      </c>
      <c r="F602" s="6">
        <f>SUM($D$8:D602)</f>
        <v>79809705.039999828</v>
      </c>
      <c r="G602" s="6">
        <f t="shared" si="112"/>
        <v>150000</v>
      </c>
      <c r="H602" s="23">
        <f t="shared" si="113"/>
        <v>0.22401406666666679</v>
      </c>
      <c r="I602" s="31">
        <f t="shared" si="114"/>
        <v>1.0015531641955555</v>
      </c>
      <c r="J602" s="16">
        <f t="shared" si="115"/>
        <v>685.79217288923098</v>
      </c>
      <c r="K602" s="24" t="s">
        <v>579</v>
      </c>
      <c r="L602" s="25">
        <f t="shared" si="105"/>
        <v>64955</v>
      </c>
      <c r="M602" s="26">
        <f t="shared" si="108"/>
        <v>0</v>
      </c>
      <c r="N602" s="27">
        <f t="shared" si="106"/>
        <v>0</v>
      </c>
      <c r="O602" s="27">
        <f t="shared" si="107"/>
        <v>0</v>
      </c>
    </row>
    <row r="603" spans="1:15" ht="13.2" x14ac:dyDescent="0.25">
      <c r="A603" s="13" t="s">
        <v>580</v>
      </c>
      <c r="B603" s="17">
        <f t="shared" si="109"/>
        <v>64130</v>
      </c>
      <c r="C603" s="5">
        <f>125</f>
        <v>125</v>
      </c>
      <c r="D603" s="6">
        <f t="shared" si="110"/>
        <v>187329.22000000003</v>
      </c>
      <c r="E603" s="6">
        <f t="shared" si="111"/>
        <v>10.898440611111113</v>
      </c>
      <c r="F603" s="6">
        <f>SUM($D$8:D603)</f>
        <v>79997034.259999827</v>
      </c>
      <c r="G603" s="6">
        <f t="shared" si="112"/>
        <v>150000</v>
      </c>
      <c r="H603" s="23">
        <f t="shared" si="113"/>
        <v>0.22443073333333341</v>
      </c>
      <c r="I603" s="31">
        <f t="shared" si="114"/>
        <v>1.0015560530844445</v>
      </c>
      <c r="J603" s="16">
        <f t="shared" si="115"/>
        <v>686.45513693440125</v>
      </c>
      <c r="K603" s="24" t="s">
        <v>580</v>
      </c>
      <c r="L603" s="25">
        <f t="shared" si="105"/>
        <v>64985</v>
      </c>
      <c r="M603" s="26">
        <f t="shared" si="108"/>
        <v>0</v>
      </c>
      <c r="N603" s="27">
        <f t="shared" si="106"/>
        <v>0</v>
      </c>
      <c r="O603" s="27">
        <f t="shared" si="107"/>
        <v>0</v>
      </c>
    </row>
    <row r="604" spans="1:15" ht="13.2" x14ac:dyDescent="0.25">
      <c r="A604" s="13" t="s">
        <v>581</v>
      </c>
      <c r="B604" s="17">
        <f t="shared" si="109"/>
        <v>64161</v>
      </c>
      <c r="C604" s="5">
        <f>125</f>
        <v>125</v>
      </c>
      <c r="D604" s="6">
        <f t="shared" si="110"/>
        <v>187454.22000000003</v>
      </c>
      <c r="E604" s="6">
        <f t="shared" si="111"/>
        <v>12.459517444444446</v>
      </c>
      <c r="F604" s="6">
        <f>SUM($D$8:D604)</f>
        <v>80184488.479999825</v>
      </c>
      <c r="G604" s="6">
        <f t="shared" si="112"/>
        <v>150000</v>
      </c>
      <c r="H604" s="23">
        <f t="shared" si="113"/>
        <v>0.22484740000000003</v>
      </c>
      <c r="I604" s="31">
        <f t="shared" si="114"/>
        <v>1.0015589419733333</v>
      </c>
      <c r="J604" s="16">
        <f t="shared" si="115"/>
        <v>687.11673934509975</v>
      </c>
      <c r="K604" s="24" t="s">
        <v>581</v>
      </c>
      <c r="L604" s="25">
        <f t="shared" si="105"/>
        <v>65016</v>
      </c>
      <c r="M604" s="26">
        <f t="shared" si="108"/>
        <v>0</v>
      </c>
      <c r="N604" s="27">
        <f t="shared" si="106"/>
        <v>0</v>
      </c>
      <c r="O604" s="27">
        <f t="shared" si="107"/>
        <v>0</v>
      </c>
    </row>
    <row r="605" spans="1:15" ht="13.2" x14ac:dyDescent="0.25">
      <c r="A605" s="13" t="s">
        <v>544</v>
      </c>
      <c r="B605" s="17">
        <f t="shared" si="109"/>
        <v>64192</v>
      </c>
      <c r="C605" s="5">
        <f>125</f>
        <v>125</v>
      </c>
      <c r="D605" s="6">
        <f t="shared" si="110"/>
        <v>187579.22000000003</v>
      </c>
      <c r="E605" s="6">
        <f t="shared" si="111"/>
        <v>14.021635944444446</v>
      </c>
      <c r="F605" s="6">
        <f>SUM($D$8:D605)</f>
        <v>80372067.699999824</v>
      </c>
      <c r="G605" s="6">
        <f t="shared" si="112"/>
        <v>150000</v>
      </c>
      <c r="H605" s="23">
        <f t="shared" si="113"/>
        <v>0.22526406666666676</v>
      </c>
      <c r="I605" s="31">
        <f t="shared" si="114"/>
        <v>1.0015618308622223</v>
      </c>
      <c r="J605" s="16">
        <f t="shared" si="115"/>
        <v>687.77698389760087</v>
      </c>
      <c r="K605" s="24" t="s">
        <v>544</v>
      </c>
      <c r="L605" s="25">
        <f t="shared" si="105"/>
        <v>65047</v>
      </c>
      <c r="M605" s="26">
        <f t="shared" si="108"/>
        <v>0</v>
      </c>
      <c r="N605" s="27">
        <f t="shared" si="106"/>
        <v>0</v>
      </c>
      <c r="O605" s="27">
        <f t="shared" si="107"/>
        <v>0</v>
      </c>
    </row>
    <row r="606" spans="1:15" ht="13.2" x14ac:dyDescent="0.25">
      <c r="A606" s="13" t="s">
        <v>545</v>
      </c>
      <c r="B606" s="17">
        <f t="shared" si="109"/>
        <v>64222</v>
      </c>
      <c r="C606" s="5">
        <f>125</f>
        <v>125</v>
      </c>
      <c r="D606" s="6">
        <f t="shared" si="110"/>
        <v>187704.22000000003</v>
      </c>
      <c r="E606" s="6">
        <f t="shared" si="111"/>
        <v>15.584796111111114</v>
      </c>
      <c r="F606" s="6">
        <f>SUM($D$8:D606)</f>
        <v>80559771.919999823</v>
      </c>
      <c r="G606" s="6">
        <f t="shared" si="112"/>
        <v>150000</v>
      </c>
      <c r="H606" s="23">
        <f t="shared" si="113"/>
        <v>0.22568073333333338</v>
      </c>
      <c r="I606" s="31">
        <f t="shared" si="114"/>
        <v>1.0015647197511111</v>
      </c>
      <c r="J606" s="16">
        <f t="shared" si="115"/>
        <v>688.43587435499569</v>
      </c>
      <c r="K606" s="24" t="s">
        <v>545</v>
      </c>
      <c r="L606" s="25">
        <f t="shared" si="105"/>
        <v>65075</v>
      </c>
      <c r="M606" s="26">
        <f t="shared" si="108"/>
        <v>0</v>
      </c>
      <c r="N606" s="27">
        <f t="shared" si="106"/>
        <v>0</v>
      </c>
      <c r="O606" s="27">
        <f t="shared" si="107"/>
        <v>0</v>
      </c>
    </row>
    <row r="607" spans="1:15" ht="13.2" x14ac:dyDescent="0.25">
      <c r="A607" s="13" t="s">
        <v>544</v>
      </c>
      <c r="B607" s="17">
        <f t="shared" si="109"/>
        <v>64253</v>
      </c>
      <c r="C607" s="5">
        <f>125</f>
        <v>125</v>
      </c>
      <c r="D607" s="6">
        <f t="shared" si="110"/>
        <v>187829.22000000003</v>
      </c>
      <c r="E607" s="6">
        <f t="shared" si="111"/>
        <v>17.148997944444446</v>
      </c>
      <c r="F607" s="6">
        <f>SUM($D$8:D607)</f>
        <v>80747601.139999822</v>
      </c>
      <c r="G607" s="6">
        <f t="shared" si="112"/>
        <v>150000</v>
      </c>
      <c r="H607" s="23">
        <f t="shared" si="113"/>
        <v>0.22609740000000011</v>
      </c>
      <c r="I607" s="31">
        <f t="shared" si="114"/>
        <v>1.0015676086400001</v>
      </c>
      <c r="J607" s="16">
        <f t="shared" si="115"/>
        <v>689.09341446724693</v>
      </c>
      <c r="K607" s="24" t="s">
        <v>544</v>
      </c>
      <c r="L607" s="25">
        <f t="shared" si="105"/>
        <v>65106</v>
      </c>
      <c r="M607" s="26">
        <f t="shared" si="108"/>
        <v>0</v>
      </c>
      <c r="N607" s="27">
        <f t="shared" si="106"/>
        <v>0</v>
      </c>
      <c r="O607" s="27">
        <f t="shared" si="107"/>
        <v>0</v>
      </c>
    </row>
    <row r="608" spans="1:15" ht="13.2" x14ac:dyDescent="0.25">
      <c r="A608" s="13" t="s">
        <v>545</v>
      </c>
      <c r="B608" s="17">
        <f t="shared" si="109"/>
        <v>64283</v>
      </c>
      <c r="C608" s="5">
        <f>125</f>
        <v>125</v>
      </c>
      <c r="D608" s="6">
        <f t="shared" si="110"/>
        <v>187954.22000000003</v>
      </c>
      <c r="E608" s="6">
        <f t="shared" si="111"/>
        <v>18.714241444444447</v>
      </c>
      <c r="F608" s="6">
        <f>SUM($D$8:D608)</f>
        <v>80935555.359999821</v>
      </c>
      <c r="G608" s="6">
        <f t="shared" si="112"/>
        <v>150000</v>
      </c>
      <c r="H608" s="23">
        <f t="shared" si="113"/>
        <v>0.22651406666666674</v>
      </c>
      <c r="I608" s="31">
        <f t="shared" si="114"/>
        <v>1.0015704975288888</v>
      </c>
      <c r="J608" s="16">
        <f t="shared" si="115"/>
        <v>689.74960797124379</v>
      </c>
      <c r="K608" s="24" t="s">
        <v>545</v>
      </c>
      <c r="L608" s="25">
        <f t="shared" si="105"/>
        <v>65136</v>
      </c>
      <c r="M608" s="26">
        <f t="shared" si="108"/>
        <v>0</v>
      </c>
      <c r="N608" s="27">
        <f t="shared" si="106"/>
        <v>0</v>
      </c>
      <c r="O608" s="27">
        <f t="shared" si="107"/>
        <v>0</v>
      </c>
    </row>
    <row r="609" spans="1:15" ht="13.2" x14ac:dyDescent="0.25">
      <c r="A609" s="13" t="s">
        <v>582</v>
      </c>
      <c r="B609" s="17">
        <f t="shared" si="109"/>
        <v>64314</v>
      </c>
      <c r="C609" s="5">
        <f>125</f>
        <v>125</v>
      </c>
      <c r="D609" s="6">
        <f t="shared" si="110"/>
        <v>188097.93000000002</v>
      </c>
      <c r="E609" s="6">
        <f t="shared" si="111"/>
        <v>1.5664410833333335</v>
      </c>
      <c r="F609" s="6">
        <f>SUM($D$8:D609)</f>
        <v>81123653.289999828</v>
      </c>
      <c r="G609" s="6">
        <f t="shared" si="112"/>
        <v>150000</v>
      </c>
      <c r="H609" s="23">
        <f t="shared" si="113"/>
        <v>0.22699310000000006</v>
      </c>
      <c r="I609" s="31">
        <f t="shared" si="114"/>
        <v>1.0015738188266667</v>
      </c>
      <c r="J609" s="16">
        <f t="shared" si="115"/>
        <v>690.40482151672097</v>
      </c>
      <c r="K609" s="24" t="s">
        <v>582</v>
      </c>
      <c r="L609" s="25">
        <f t="shared" si="105"/>
        <v>65167</v>
      </c>
      <c r="M609" s="26">
        <f t="shared" si="108"/>
        <v>0</v>
      </c>
      <c r="N609" s="27">
        <f t="shared" si="106"/>
        <v>0</v>
      </c>
      <c r="O609" s="27">
        <f t="shared" si="107"/>
        <v>0</v>
      </c>
    </row>
    <row r="610" spans="1:15" ht="13.2" x14ac:dyDescent="0.25">
      <c r="A610" s="13" t="s">
        <v>583</v>
      </c>
      <c r="B610" s="17">
        <f t="shared" si="109"/>
        <v>64343</v>
      </c>
      <c r="C610" s="5">
        <f>125</f>
        <v>125</v>
      </c>
      <c r="D610" s="6">
        <f t="shared" si="110"/>
        <v>188222.93000000002</v>
      </c>
      <c r="E610" s="6">
        <f t="shared" si="111"/>
        <v>3.1339932777777779</v>
      </c>
      <c r="F610" s="6">
        <f>SUM($D$8:D610)</f>
        <v>81311876.219999835</v>
      </c>
      <c r="G610" s="6">
        <f t="shared" si="112"/>
        <v>150000</v>
      </c>
      <c r="H610" s="23">
        <f t="shared" si="113"/>
        <v>0.22740976666666668</v>
      </c>
      <c r="I610" s="31">
        <f t="shared" si="114"/>
        <v>1.0015767077155555</v>
      </c>
      <c r="J610" s="16">
        <f t="shared" si="115"/>
        <v>691.05839774963204</v>
      </c>
      <c r="K610" s="24" t="s">
        <v>583</v>
      </c>
      <c r="L610" s="25">
        <f t="shared" si="105"/>
        <v>65197</v>
      </c>
      <c r="M610" s="26">
        <f t="shared" si="108"/>
        <v>0</v>
      </c>
      <c r="N610" s="27">
        <f t="shared" si="106"/>
        <v>0</v>
      </c>
      <c r="O610" s="27">
        <f t="shared" si="107"/>
        <v>0</v>
      </c>
    </row>
    <row r="611" spans="1:15" ht="13.2" x14ac:dyDescent="0.25">
      <c r="A611" s="13" t="s">
        <v>584</v>
      </c>
      <c r="B611" s="17">
        <f t="shared" si="109"/>
        <v>64374</v>
      </c>
      <c r="C611" s="5">
        <f>125</f>
        <v>125</v>
      </c>
      <c r="D611" s="6">
        <f t="shared" si="110"/>
        <v>188347.93000000002</v>
      </c>
      <c r="E611" s="6">
        <f t="shared" si="111"/>
        <v>4.7025176944444445</v>
      </c>
      <c r="F611" s="6">
        <f>SUM($D$8:D611)</f>
        <v>81500224.149999842</v>
      </c>
      <c r="G611" s="6">
        <f t="shared" si="112"/>
        <v>150000</v>
      </c>
      <c r="H611" s="23">
        <f t="shared" si="113"/>
        <v>0.22782643333333341</v>
      </c>
      <c r="I611" s="31">
        <f t="shared" si="114"/>
        <v>1.0015795966044445</v>
      </c>
      <c r="J611" s="16">
        <f t="shared" si="115"/>
        <v>691.71063815597097</v>
      </c>
      <c r="K611" s="24" t="s">
        <v>584</v>
      </c>
      <c r="L611" s="25">
        <f t="shared" si="105"/>
        <v>65228</v>
      </c>
      <c r="M611" s="26">
        <f t="shared" si="108"/>
        <v>0</v>
      </c>
      <c r="N611" s="27">
        <f t="shared" si="106"/>
        <v>0</v>
      </c>
      <c r="O611" s="27">
        <f t="shared" si="107"/>
        <v>0</v>
      </c>
    </row>
    <row r="612" spans="1:15" ht="13.2" x14ac:dyDescent="0.25">
      <c r="A612" s="13" t="s">
        <v>585</v>
      </c>
      <c r="B612" s="17">
        <f t="shared" si="109"/>
        <v>64405</v>
      </c>
      <c r="C612" s="5">
        <f>125</f>
        <v>125</v>
      </c>
      <c r="D612" s="6">
        <f t="shared" si="110"/>
        <v>188472.93000000002</v>
      </c>
      <c r="E612" s="6">
        <f t="shared" si="111"/>
        <v>6.2720837777777785</v>
      </c>
      <c r="F612" s="6">
        <f>SUM($D$8:D612)</f>
        <v>81688697.079999849</v>
      </c>
      <c r="G612" s="6">
        <f t="shared" si="112"/>
        <v>150000</v>
      </c>
      <c r="H612" s="23">
        <f t="shared" si="113"/>
        <v>0.22824310000000003</v>
      </c>
      <c r="I612" s="31">
        <f t="shared" si="114"/>
        <v>1.0015824854933333</v>
      </c>
      <c r="J612" s="16">
        <f t="shared" si="115"/>
        <v>692.36154642267707</v>
      </c>
      <c r="K612" s="24" t="s">
        <v>585</v>
      </c>
      <c r="L612" s="25">
        <f t="shared" si="105"/>
        <v>65259</v>
      </c>
      <c r="M612" s="26">
        <f t="shared" si="108"/>
        <v>0</v>
      </c>
      <c r="N612" s="27">
        <f t="shared" si="106"/>
        <v>0</v>
      </c>
      <c r="O612" s="27">
        <f t="shared" si="107"/>
        <v>0</v>
      </c>
    </row>
    <row r="613" spans="1:15" ht="13.2" x14ac:dyDescent="0.25">
      <c r="A613" s="13" t="s">
        <v>544</v>
      </c>
      <c r="B613" s="17">
        <f t="shared" si="109"/>
        <v>64435</v>
      </c>
      <c r="C613" s="5">
        <f>125</f>
        <v>125</v>
      </c>
      <c r="D613" s="6">
        <f t="shared" si="110"/>
        <v>188597.93000000002</v>
      </c>
      <c r="E613" s="6">
        <f t="shared" si="111"/>
        <v>7.8426915277777791</v>
      </c>
      <c r="F613" s="6">
        <f>SUM($D$8:D613)</f>
        <v>81877295.009999856</v>
      </c>
      <c r="G613" s="6">
        <f t="shared" si="112"/>
        <v>150000</v>
      </c>
      <c r="H613" s="23">
        <f t="shared" si="113"/>
        <v>0.22865976666666676</v>
      </c>
      <c r="I613" s="31">
        <f t="shared" si="114"/>
        <v>1.0015853743822223</v>
      </c>
      <c r="J613" s="16">
        <f t="shared" si="115"/>
        <v>693.01112622388041</v>
      </c>
      <c r="K613" s="24" t="s">
        <v>544</v>
      </c>
      <c r="L613" s="25">
        <f t="shared" si="105"/>
        <v>65289</v>
      </c>
      <c r="M613" s="26">
        <f t="shared" si="108"/>
        <v>0</v>
      </c>
      <c r="N613" s="27">
        <f t="shared" si="106"/>
        <v>0</v>
      </c>
      <c r="O613" s="27">
        <f t="shared" si="107"/>
        <v>0</v>
      </c>
    </row>
    <row r="614" spans="1:15" ht="13.2" x14ac:dyDescent="0.25">
      <c r="A614" s="13" t="s">
        <v>545</v>
      </c>
      <c r="B614" s="17">
        <f t="shared" si="109"/>
        <v>64466</v>
      </c>
      <c r="C614" s="5">
        <f>125</f>
        <v>125</v>
      </c>
      <c r="D614" s="6">
        <f t="shared" si="110"/>
        <v>188722.93000000002</v>
      </c>
      <c r="E614" s="6">
        <f t="shared" si="111"/>
        <v>9.4143409444444455</v>
      </c>
      <c r="F614" s="6">
        <f>SUM($D$8:D614)</f>
        <v>82066017.939999864</v>
      </c>
      <c r="G614" s="6">
        <f t="shared" si="112"/>
        <v>150000</v>
      </c>
      <c r="H614" s="23">
        <f t="shared" si="113"/>
        <v>0.22907643333333338</v>
      </c>
      <c r="I614" s="31">
        <f t="shared" si="114"/>
        <v>1.0015882632711111</v>
      </c>
      <c r="J614" s="16">
        <f t="shared" si="115"/>
        <v>693.65938122095395</v>
      </c>
      <c r="K614" s="24" t="s">
        <v>545</v>
      </c>
      <c r="L614" s="25">
        <f t="shared" si="105"/>
        <v>65320</v>
      </c>
      <c r="M614" s="26">
        <f t="shared" si="108"/>
        <v>0</v>
      </c>
      <c r="N614" s="27">
        <f t="shared" si="106"/>
        <v>0</v>
      </c>
      <c r="O614" s="27">
        <f t="shared" si="107"/>
        <v>0</v>
      </c>
    </row>
    <row r="615" spans="1:15" ht="13.2" x14ac:dyDescent="0.25">
      <c r="A615" s="13" t="s">
        <v>544</v>
      </c>
      <c r="B615" s="17">
        <f t="shared" si="109"/>
        <v>64496</v>
      </c>
      <c r="C615" s="5">
        <f>125</f>
        <v>125</v>
      </c>
      <c r="D615" s="6">
        <f t="shared" si="110"/>
        <v>188847.93000000002</v>
      </c>
      <c r="E615" s="6">
        <f t="shared" si="111"/>
        <v>10.987032027777779</v>
      </c>
      <c r="F615" s="6">
        <f>SUM($D$8:D615)</f>
        <v>82254865.869999871</v>
      </c>
      <c r="G615" s="6">
        <f t="shared" si="112"/>
        <v>150000</v>
      </c>
      <c r="H615" s="23">
        <f t="shared" si="113"/>
        <v>0.22949310000000001</v>
      </c>
      <c r="I615" s="31">
        <f t="shared" si="114"/>
        <v>1.0015911521600001</v>
      </c>
      <c r="J615" s="16">
        <f t="shared" si="115"/>
        <v>694.30631506256827</v>
      </c>
      <c r="K615" s="24" t="s">
        <v>544</v>
      </c>
      <c r="L615" s="25">
        <f t="shared" si="105"/>
        <v>65350</v>
      </c>
      <c r="M615" s="26">
        <f t="shared" si="108"/>
        <v>0</v>
      </c>
      <c r="N615" s="27">
        <f t="shared" si="106"/>
        <v>0</v>
      </c>
      <c r="O615" s="27">
        <f t="shared" si="107"/>
        <v>0</v>
      </c>
    </row>
    <row r="616" spans="1:15" ht="13.2" x14ac:dyDescent="0.25">
      <c r="A616" s="13" t="s">
        <v>545</v>
      </c>
      <c r="B616" s="17">
        <f t="shared" si="109"/>
        <v>64527</v>
      </c>
      <c r="C616" s="5">
        <f>125</f>
        <v>125</v>
      </c>
      <c r="D616" s="6">
        <f t="shared" si="110"/>
        <v>188972.93000000002</v>
      </c>
      <c r="E616" s="6">
        <f t="shared" si="111"/>
        <v>12.560764777777779</v>
      </c>
      <c r="F616" s="6">
        <f>SUM($D$8:D616)</f>
        <v>82443838.799999878</v>
      </c>
      <c r="G616" s="6">
        <f t="shared" si="112"/>
        <v>150000</v>
      </c>
      <c r="H616" s="23">
        <f t="shared" si="113"/>
        <v>0.22990976666666674</v>
      </c>
      <c r="I616" s="31">
        <f t="shared" si="114"/>
        <v>1.0015940410488888</v>
      </c>
      <c r="J616" s="16">
        <f t="shared" si="115"/>
        <v>694.9519313847436</v>
      </c>
      <c r="K616" s="24" t="s">
        <v>545</v>
      </c>
      <c r="L616" s="25">
        <f t="shared" si="105"/>
        <v>65381</v>
      </c>
      <c r="M616" s="26">
        <f t="shared" si="108"/>
        <v>0</v>
      </c>
      <c r="N616" s="27">
        <f t="shared" si="106"/>
        <v>0</v>
      </c>
      <c r="O616" s="27">
        <f t="shared" si="107"/>
        <v>0</v>
      </c>
    </row>
    <row r="617" spans="1:15" ht="13.2" x14ac:dyDescent="0.25">
      <c r="A617" s="13" t="s">
        <v>586</v>
      </c>
      <c r="B617" s="17">
        <f t="shared" si="109"/>
        <v>64558</v>
      </c>
      <c r="C617" s="5">
        <f>125</f>
        <v>125</v>
      </c>
      <c r="D617" s="6">
        <f t="shared" si="110"/>
        <v>189097.93000000002</v>
      </c>
      <c r="E617" s="6">
        <f t="shared" si="111"/>
        <v>14.135539194444446</v>
      </c>
      <c r="F617" s="6">
        <f>SUM($D$8:D617)</f>
        <v>82632936.729999885</v>
      </c>
      <c r="G617" s="6">
        <f t="shared" si="112"/>
        <v>150000</v>
      </c>
      <c r="H617" s="23">
        <f t="shared" si="113"/>
        <v>0.23032643333333336</v>
      </c>
      <c r="I617" s="31">
        <f t="shared" si="114"/>
        <v>1.0015969299377778</v>
      </c>
      <c r="J617" s="16">
        <f t="shared" si="115"/>
        <v>695.5962338109041</v>
      </c>
      <c r="K617" s="24" t="s">
        <v>586</v>
      </c>
      <c r="L617" s="25">
        <f t="shared" si="105"/>
        <v>65412</v>
      </c>
      <c r="M617" s="26">
        <f t="shared" si="108"/>
        <v>0</v>
      </c>
      <c r="N617" s="27">
        <f t="shared" si="106"/>
        <v>0</v>
      </c>
      <c r="O617" s="27">
        <f t="shared" si="107"/>
        <v>0</v>
      </c>
    </row>
    <row r="618" spans="1:15" ht="13.2" x14ac:dyDescent="0.25">
      <c r="A618" s="13" t="s">
        <v>587</v>
      </c>
      <c r="B618" s="17">
        <f t="shared" si="109"/>
        <v>64588</v>
      </c>
      <c r="C618" s="5">
        <f>125</f>
        <v>125</v>
      </c>
      <c r="D618" s="6">
        <f t="shared" si="110"/>
        <v>189222.93000000002</v>
      </c>
      <c r="E618" s="6">
        <f t="shared" si="111"/>
        <v>15.711355277777781</v>
      </c>
      <c r="F618" s="6">
        <f>SUM($D$8:D618)</f>
        <v>82822159.659999892</v>
      </c>
      <c r="G618" s="6">
        <f t="shared" si="112"/>
        <v>150000</v>
      </c>
      <c r="H618" s="23">
        <f t="shared" si="113"/>
        <v>0.23074310000000009</v>
      </c>
      <c r="I618" s="31">
        <f t="shared" si="114"/>
        <v>1.0015998188266666</v>
      </c>
      <c r="J618" s="16">
        <f t="shared" si="115"/>
        <v>696.2392259519296</v>
      </c>
      <c r="K618" s="24" t="s">
        <v>587</v>
      </c>
      <c r="L618" s="25">
        <f t="shared" si="105"/>
        <v>65440</v>
      </c>
      <c r="M618" s="26">
        <f t="shared" si="108"/>
        <v>0</v>
      </c>
      <c r="N618" s="27">
        <f t="shared" si="106"/>
        <v>0</v>
      </c>
      <c r="O618" s="27">
        <f t="shared" si="107"/>
        <v>0</v>
      </c>
    </row>
    <row r="619" spans="1:15" ht="13.2" x14ac:dyDescent="0.25">
      <c r="A619" s="13" t="s">
        <v>588</v>
      </c>
      <c r="B619" s="17">
        <f t="shared" si="109"/>
        <v>64619</v>
      </c>
      <c r="C619" s="5">
        <f>125</f>
        <v>125</v>
      </c>
      <c r="D619" s="6">
        <f t="shared" si="110"/>
        <v>189347.93000000002</v>
      </c>
      <c r="E619" s="6">
        <f t="shared" si="111"/>
        <v>17.288213027777779</v>
      </c>
      <c r="F619" s="6">
        <f>SUM($D$8:D619)</f>
        <v>83011507.589999899</v>
      </c>
      <c r="G619" s="6">
        <f t="shared" si="112"/>
        <v>150000</v>
      </c>
      <c r="H619" s="23">
        <f t="shared" si="113"/>
        <v>0.23115976666666671</v>
      </c>
      <c r="I619" s="31">
        <f t="shared" si="114"/>
        <v>1.0016027077155556</v>
      </c>
      <c r="J619" s="16">
        <f t="shared" si="115"/>
        <v>696.88091140620861</v>
      </c>
      <c r="K619" s="24" t="s">
        <v>588</v>
      </c>
      <c r="L619" s="25">
        <f t="shared" si="105"/>
        <v>65471</v>
      </c>
      <c r="M619" s="26">
        <f t="shared" si="108"/>
        <v>0</v>
      </c>
      <c r="N619" s="27">
        <f t="shared" si="106"/>
        <v>0</v>
      </c>
      <c r="O619" s="27">
        <f t="shared" si="107"/>
        <v>0</v>
      </c>
    </row>
    <row r="620" spans="1:15" ht="13.2" x14ac:dyDescent="0.25">
      <c r="A620" s="13" t="s">
        <v>589</v>
      </c>
      <c r="B620" s="17">
        <f t="shared" si="109"/>
        <v>64649</v>
      </c>
      <c r="C620" s="5">
        <f>125</f>
        <v>125</v>
      </c>
      <c r="D620" s="6">
        <f t="shared" si="110"/>
        <v>189472.93000000002</v>
      </c>
      <c r="E620" s="6">
        <f t="shared" si="111"/>
        <v>18.866112444444447</v>
      </c>
      <c r="F620" s="6">
        <f>SUM($D$8:D620)</f>
        <v>83200980.519999906</v>
      </c>
      <c r="G620" s="6">
        <f t="shared" si="112"/>
        <v>150000</v>
      </c>
      <c r="H620" s="23">
        <f t="shared" si="113"/>
        <v>0.23157643333333333</v>
      </c>
      <c r="I620" s="31">
        <f t="shared" si="114"/>
        <v>1.0016055966044444</v>
      </c>
      <c r="J620" s="16">
        <f t="shared" si="115"/>
        <v>697.52129375968968</v>
      </c>
      <c r="K620" s="24" t="s">
        <v>589</v>
      </c>
      <c r="L620" s="25">
        <f t="shared" si="105"/>
        <v>65501</v>
      </c>
      <c r="M620" s="26">
        <f t="shared" si="108"/>
        <v>0</v>
      </c>
      <c r="N620" s="27">
        <f t="shared" si="106"/>
        <v>0</v>
      </c>
      <c r="O620" s="27">
        <f t="shared" si="107"/>
        <v>0</v>
      </c>
    </row>
    <row r="621" spans="1:15" ht="13.2" x14ac:dyDescent="0.25">
      <c r="A621" s="13" t="s">
        <v>544</v>
      </c>
      <c r="B621" s="17">
        <f t="shared" si="109"/>
        <v>64680</v>
      </c>
      <c r="C621" s="5">
        <f>125</f>
        <v>125</v>
      </c>
      <c r="D621" s="6">
        <f t="shared" si="110"/>
        <v>189616.80000000002</v>
      </c>
      <c r="E621" s="6">
        <f t="shared" si="111"/>
        <v>1.5790983333333335</v>
      </c>
      <c r="F621" s="6">
        <f>SUM($D$8:D621)</f>
        <v>83390597.319999903</v>
      </c>
      <c r="G621" s="6">
        <f t="shared" si="112"/>
        <v>150000</v>
      </c>
      <c r="H621" s="23">
        <f t="shared" si="113"/>
        <v>0.23205600000000004</v>
      </c>
      <c r="I621" s="31">
        <f t="shared" si="114"/>
        <v>1.0016089215999999</v>
      </c>
      <c r="J621" s="16">
        <f t="shared" si="115"/>
        <v>698.16074388917377</v>
      </c>
      <c r="K621" s="24" t="s">
        <v>544</v>
      </c>
      <c r="L621" s="25">
        <f t="shared" si="105"/>
        <v>65532</v>
      </c>
      <c r="M621" s="26">
        <f t="shared" si="108"/>
        <v>0</v>
      </c>
      <c r="N621" s="27">
        <f t="shared" si="106"/>
        <v>0</v>
      </c>
      <c r="O621" s="27">
        <f t="shared" si="107"/>
        <v>0</v>
      </c>
    </row>
    <row r="622" spans="1:15" ht="13.2" x14ac:dyDescent="0.25">
      <c r="A622" s="13" t="s">
        <v>545</v>
      </c>
      <c r="B622" s="17">
        <f t="shared" si="109"/>
        <v>64709</v>
      </c>
      <c r="C622" s="5">
        <f>125</f>
        <v>125</v>
      </c>
      <c r="D622" s="6">
        <f t="shared" si="110"/>
        <v>189741.80000000002</v>
      </c>
      <c r="E622" s="6">
        <f t="shared" si="111"/>
        <v>3.1593077777777778</v>
      </c>
      <c r="F622" s="6">
        <f>SUM($D$8:D622)</f>
        <v>83580339.1199999</v>
      </c>
      <c r="G622" s="6">
        <f t="shared" si="112"/>
        <v>150000</v>
      </c>
      <c r="H622" s="23">
        <f t="shared" si="113"/>
        <v>0.23247266666666666</v>
      </c>
      <c r="I622" s="31">
        <f t="shared" si="114"/>
        <v>1.0016118104888889</v>
      </c>
      <c r="J622" s="16">
        <f t="shared" si="115"/>
        <v>698.79859400487612</v>
      </c>
      <c r="K622" s="24" t="s">
        <v>545</v>
      </c>
      <c r="L622" s="25">
        <f t="shared" si="105"/>
        <v>65562</v>
      </c>
      <c r="M622" s="26">
        <f t="shared" si="108"/>
        <v>0</v>
      </c>
      <c r="N622" s="27">
        <f t="shared" si="106"/>
        <v>0</v>
      </c>
      <c r="O622" s="27">
        <f t="shared" si="107"/>
        <v>0</v>
      </c>
    </row>
    <row r="623" spans="1:15" ht="13.2" x14ac:dyDescent="0.25">
      <c r="A623" s="13" t="s">
        <v>544</v>
      </c>
      <c r="B623" s="17">
        <f t="shared" si="109"/>
        <v>64739</v>
      </c>
      <c r="C623" s="5">
        <f>125</f>
        <v>125</v>
      </c>
      <c r="D623" s="6">
        <f t="shared" si="110"/>
        <v>189866.80000000002</v>
      </c>
      <c r="E623" s="6">
        <f t="shared" si="111"/>
        <v>4.740489444444445</v>
      </c>
      <c r="F623" s="6">
        <f>SUM($D$8:D623)</f>
        <v>83770205.919999897</v>
      </c>
      <c r="G623" s="6">
        <f t="shared" si="112"/>
        <v>150000</v>
      </c>
      <c r="H623" s="23">
        <f t="shared" si="113"/>
        <v>0.23288933333333339</v>
      </c>
      <c r="I623" s="31">
        <f t="shared" si="114"/>
        <v>1.0016146993777777</v>
      </c>
      <c r="J623" s="16">
        <f t="shared" si="115"/>
        <v>699.43515136352744</v>
      </c>
      <c r="K623" s="24" t="s">
        <v>544</v>
      </c>
      <c r="L623" s="25">
        <f t="shared" si="105"/>
        <v>65593</v>
      </c>
      <c r="M623" s="26">
        <f t="shared" si="108"/>
        <v>0</v>
      </c>
      <c r="N623" s="27">
        <f t="shared" si="106"/>
        <v>0</v>
      </c>
      <c r="O623" s="27">
        <f t="shared" si="107"/>
        <v>0</v>
      </c>
    </row>
    <row r="624" spans="1:15" ht="13.2" x14ac:dyDescent="0.25">
      <c r="A624" s="13" t="s">
        <v>545</v>
      </c>
      <c r="B624" s="17">
        <f t="shared" si="109"/>
        <v>64770</v>
      </c>
      <c r="C624" s="5">
        <f>125</f>
        <v>125</v>
      </c>
      <c r="D624" s="6">
        <f t="shared" si="110"/>
        <v>189991.80000000002</v>
      </c>
      <c r="E624" s="6">
        <f t="shared" si="111"/>
        <v>6.3227127777777792</v>
      </c>
      <c r="F624" s="6">
        <f>SUM($D$8:D624)</f>
        <v>83960197.719999894</v>
      </c>
      <c r="G624" s="6">
        <f t="shared" si="112"/>
        <v>150000</v>
      </c>
      <c r="H624" s="23">
        <f t="shared" si="113"/>
        <v>0.23330600000000001</v>
      </c>
      <c r="I624" s="31">
        <f t="shared" si="114"/>
        <v>1.0016175882666667</v>
      </c>
      <c r="J624" s="16">
        <f t="shared" si="115"/>
        <v>700.07041950355972</v>
      </c>
      <c r="K624" s="24" t="s">
        <v>545</v>
      </c>
      <c r="L624" s="25">
        <f t="shared" si="105"/>
        <v>65624</v>
      </c>
      <c r="M624" s="26">
        <f t="shared" si="108"/>
        <v>0</v>
      </c>
      <c r="N624" s="27">
        <f t="shared" si="106"/>
        <v>0</v>
      </c>
      <c r="O624" s="27">
        <f t="shared" si="107"/>
        <v>0</v>
      </c>
    </row>
    <row r="625" spans="1:15" ht="13.2" x14ac:dyDescent="0.25">
      <c r="A625" s="13" t="s">
        <v>590</v>
      </c>
      <c r="B625" s="17">
        <f t="shared" si="109"/>
        <v>64800</v>
      </c>
      <c r="C625" s="5">
        <f>125</f>
        <v>125</v>
      </c>
      <c r="D625" s="6">
        <f t="shared" si="110"/>
        <v>190116.80000000002</v>
      </c>
      <c r="E625" s="6">
        <f t="shared" si="111"/>
        <v>7.9059777777777791</v>
      </c>
      <c r="F625" s="6">
        <f>SUM($D$8:D625)</f>
        <v>84150314.519999892</v>
      </c>
      <c r="G625" s="6">
        <f t="shared" si="112"/>
        <v>150000</v>
      </c>
      <c r="H625" s="23">
        <f t="shared" si="113"/>
        <v>0.23372266666666675</v>
      </c>
      <c r="I625" s="31">
        <f t="shared" si="114"/>
        <v>1.0016204771555555</v>
      </c>
      <c r="J625" s="16">
        <f t="shared" si="115"/>
        <v>700.70440195121273</v>
      </c>
      <c r="K625" s="24" t="s">
        <v>590</v>
      </c>
      <c r="L625" s="25">
        <f t="shared" si="105"/>
        <v>65654</v>
      </c>
      <c r="M625" s="26">
        <f t="shared" si="108"/>
        <v>0</v>
      </c>
      <c r="N625" s="27">
        <f t="shared" si="106"/>
        <v>0</v>
      </c>
      <c r="O625" s="27">
        <f t="shared" si="107"/>
        <v>0</v>
      </c>
    </row>
    <row r="626" spans="1:15" ht="13.2" x14ac:dyDescent="0.25">
      <c r="A626" s="13" t="s">
        <v>591</v>
      </c>
      <c r="B626" s="17">
        <f t="shared" si="109"/>
        <v>64831</v>
      </c>
      <c r="C626" s="5">
        <f>125</f>
        <v>125</v>
      </c>
      <c r="D626" s="6">
        <f t="shared" si="110"/>
        <v>190241.80000000002</v>
      </c>
      <c r="E626" s="6">
        <f t="shared" si="111"/>
        <v>9.4902844444444465</v>
      </c>
      <c r="F626" s="6">
        <f>SUM($D$8:D626)</f>
        <v>84340556.319999889</v>
      </c>
      <c r="G626" s="6">
        <f t="shared" si="112"/>
        <v>150000</v>
      </c>
      <c r="H626" s="23">
        <f t="shared" si="113"/>
        <v>0.23413933333333337</v>
      </c>
      <c r="I626" s="31">
        <f t="shared" si="114"/>
        <v>1.0016233660444445</v>
      </c>
      <c r="J626" s="16">
        <f t="shared" si="115"/>
        <v>701.3371022205863</v>
      </c>
      <c r="K626" s="24" t="s">
        <v>591</v>
      </c>
      <c r="L626" s="25">
        <f t="shared" si="105"/>
        <v>65685</v>
      </c>
      <c r="M626" s="26">
        <f t="shared" si="108"/>
        <v>0</v>
      </c>
      <c r="N626" s="27">
        <f t="shared" si="106"/>
        <v>0</v>
      </c>
      <c r="O626" s="27">
        <f t="shared" si="107"/>
        <v>0</v>
      </c>
    </row>
    <row r="627" spans="1:15" ht="13.2" x14ac:dyDescent="0.25">
      <c r="A627" s="13" t="s">
        <v>592</v>
      </c>
      <c r="B627" s="17">
        <f t="shared" si="109"/>
        <v>64861</v>
      </c>
      <c r="C627" s="5">
        <f>125</f>
        <v>125</v>
      </c>
      <c r="D627" s="6">
        <f t="shared" si="110"/>
        <v>190366.80000000002</v>
      </c>
      <c r="E627" s="6">
        <f t="shared" si="111"/>
        <v>11.075632777777781</v>
      </c>
      <c r="F627" s="6">
        <f>SUM($D$8:D627)</f>
        <v>84530923.119999886</v>
      </c>
      <c r="G627" s="6">
        <f t="shared" si="112"/>
        <v>150000</v>
      </c>
      <c r="H627" s="23">
        <f t="shared" si="113"/>
        <v>0.23455599999999999</v>
      </c>
      <c r="I627" s="31">
        <f t="shared" si="114"/>
        <v>1.0016262549333332</v>
      </c>
      <c r="J627" s="16">
        <f t="shared" si="115"/>
        <v>701.9685238136891</v>
      </c>
      <c r="K627" s="24" t="s">
        <v>592</v>
      </c>
      <c r="L627" s="25">
        <f t="shared" si="105"/>
        <v>65715</v>
      </c>
      <c r="M627" s="26">
        <f t="shared" si="108"/>
        <v>0</v>
      </c>
      <c r="N627" s="27">
        <f t="shared" si="106"/>
        <v>0</v>
      </c>
      <c r="O627" s="27">
        <f t="shared" si="107"/>
        <v>0</v>
      </c>
    </row>
    <row r="628" spans="1:15" ht="13.2" x14ac:dyDescent="0.25">
      <c r="A628" s="13" t="s">
        <v>593</v>
      </c>
      <c r="B628" s="17">
        <f t="shared" si="109"/>
        <v>64892</v>
      </c>
      <c r="C628" s="5">
        <f>125</f>
        <v>125</v>
      </c>
      <c r="D628" s="6">
        <f t="shared" si="110"/>
        <v>190491.80000000002</v>
      </c>
      <c r="E628" s="6">
        <f t="shared" si="111"/>
        <v>12.66202277777778</v>
      </c>
      <c r="F628" s="6">
        <f>SUM($D$8:D628)</f>
        <v>84721414.919999883</v>
      </c>
      <c r="G628" s="6">
        <f t="shared" si="112"/>
        <v>150000</v>
      </c>
      <c r="H628" s="23">
        <f t="shared" si="113"/>
        <v>0.23497266666666672</v>
      </c>
      <c r="I628" s="31">
        <f t="shared" si="114"/>
        <v>1.0016291438222222</v>
      </c>
      <c r="J628" s="16">
        <f t="shared" si="115"/>
        <v>702.59867022049036</v>
      </c>
      <c r="K628" s="24" t="s">
        <v>593</v>
      </c>
      <c r="L628" s="25">
        <f t="shared" si="105"/>
        <v>65746</v>
      </c>
      <c r="M628" s="26">
        <f t="shared" si="108"/>
        <v>0</v>
      </c>
      <c r="N628" s="27">
        <f t="shared" si="106"/>
        <v>0</v>
      </c>
      <c r="O628" s="27">
        <f t="shared" si="107"/>
        <v>0</v>
      </c>
    </row>
    <row r="629" spans="1:15" ht="13.2" x14ac:dyDescent="0.25">
      <c r="A629" s="13" t="s">
        <v>544</v>
      </c>
      <c r="B629" s="17">
        <f t="shared" si="109"/>
        <v>64923</v>
      </c>
      <c r="C629" s="5">
        <f>125</f>
        <v>125</v>
      </c>
      <c r="D629" s="6">
        <f t="shared" si="110"/>
        <v>190616.80000000002</v>
      </c>
      <c r="E629" s="6">
        <f t="shared" si="111"/>
        <v>14.249454444444448</v>
      </c>
      <c r="F629" s="6">
        <f>SUM($D$8:D629)</f>
        <v>84912031.71999988</v>
      </c>
      <c r="G629" s="6">
        <f t="shared" si="112"/>
        <v>150000</v>
      </c>
      <c r="H629" s="23">
        <f t="shared" si="113"/>
        <v>0.23538933333333334</v>
      </c>
      <c r="I629" s="31">
        <f t="shared" si="114"/>
        <v>1.001632032711111</v>
      </c>
      <c r="J629" s="16">
        <f t="shared" si="115"/>
        <v>703.22754491896887</v>
      </c>
      <c r="K629" s="24" t="s">
        <v>544</v>
      </c>
      <c r="L629" s="25">
        <f t="shared" si="105"/>
        <v>65777</v>
      </c>
      <c r="M629" s="26">
        <f t="shared" si="108"/>
        <v>0</v>
      </c>
      <c r="N629" s="27">
        <f t="shared" si="106"/>
        <v>0</v>
      </c>
      <c r="O629" s="27">
        <f t="shared" si="107"/>
        <v>0</v>
      </c>
    </row>
    <row r="630" spans="1:15" ht="13.2" x14ac:dyDescent="0.25">
      <c r="A630" s="13" t="s">
        <v>545</v>
      </c>
      <c r="B630" s="17">
        <f t="shared" si="109"/>
        <v>64953</v>
      </c>
      <c r="C630" s="5">
        <f>125</f>
        <v>125</v>
      </c>
      <c r="D630" s="6">
        <f t="shared" si="110"/>
        <v>190741.80000000002</v>
      </c>
      <c r="E630" s="6">
        <f t="shared" si="111"/>
        <v>15.83792777777778</v>
      </c>
      <c r="F630" s="6">
        <f>SUM($D$8:D630)</f>
        <v>85102773.519999877</v>
      </c>
      <c r="G630" s="6">
        <f t="shared" si="112"/>
        <v>150000</v>
      </c>
      <c r="H630" s="23">
        <f t="shared" si="113"/>
        <v>0.23580600000000007</v>
      </c>
      <c r="I630" s="31">
        <f t="shared" si="114"/>
        <v>1.0016349216</v>
      </c>
      <c r="J630" s="16">
        <f t="shared" si="115"/>
        <v>703.85515137516381</v>
      </c>
      <c r="K630" s="24" t="s">
        <v>545</v>
      </c>
      <c r="L630" s="25">
        <f t="shared" si="105"/>
        <v>65806</v>
      </c>
      <c r="M630" s="26">
        <f t="shared" si="108"/>
        <v>0</v>
      </c>
      <c r="N630" s="27">
        <f t="shared" si="106"/>
        <v>0</v>
      </c>
      <c r="O630" s="27">
        <f t="shared" si="107"/>
        <v>0</v>
      </c>
    </row>
    <row r="631" spans="1:15" ht="13.2" x14ac:dyDescent="0.25">
      <c r="A631" s="13" t="s">
        <v>544</v>
      </c>
      <c r="B631" s="17">
        <f t="shared" si="109"/>
        <v>64984</v>
      </c>
      <c r="C631" s="5">
        <f>125</f>
        <v>125</v>
      </c>
      <c r="D631" s="6">
        <f t="shared" si="110"/>
        <v>190866.80000000002</v>
      </c>
      <c r="E631" s="6">
        <f t="shared" si="111"/>
        <v>17.427442777777781</v>
      </c>
      <c r="F631" s="6">
        <f>SUM($D$8:D631)</f>
        <v>85293640.319999874</v>
      </c>
      <c r="G631" s="6">
        <f t="shared" si="112"/>
        <v>150000</v>
      </c>
      <c r="H631" s="23">
        <f t="shared" si="113"/>
        <v>0.23622266666666669</v>
      </c>
      <c r="I631" s="31">
        <f t="shared" si="114"/>
        <v>1.0016378104888888</v>
      </c>
      <c r="J631" s="16">
        <f t="shared" si="115"/>
        <v>704.48149304322283</v>
      </c>
      <c r="K631" s="24" t="s">
        <v>544</v>
      </c>
      <c r="L631" s="25">
        <f t="shared" si="105"/>
        <v>65837</v>
      </c>
      <c r="M631" s="26">
        <f t="shared" si="108"/>
        <v>0</v>
      </c>
      <c r="N631" s="27">
        <f t="shared" si="106"/>
        <v>0</v>
      </c>
      <c r="O631" s="27">
        <f t="shared" si="107"/>
        <v>0</v>
      </c>
    </row>
    <row r="632" spans="1:15" ht="13.2" x14ac:dyDescent="0.25">
      <c r="A632" s="13" t="s">
        <v>545</v>
      </c>
      <c r="B632" s="17">
        <f t="shared" si="109"/>
        <v>65014</v>
      </c>
      <c r="C632" s="5">
        <f>125</f>
        <v>125</v>
      </c>
      <c r="D632" s="6">
        <f t="shared" si="110"/>
        <v>190991.80000000002</v>
      </c>
      <c r="E632" s="6">
        <f t="shared" si="111"/>
        <v>19.017999444444449</v>
      </c>
      <c r="F632" s="6">
        <f>SUM($D$8:D632)</f>
        <v>85484632.119999871</v>
      </c>
      <c r="G632" s="6">
        <f t="shared" si="112"/>
        <v>150000</v>
      </c>
      <c r="H632" s="23">
        <f t="shared" si="113"/>
        <v>0.23663933333333342</v>
      </c>
      <c r="I632" s="31">
        <f t="shared" si="114"/>
        <v>1.0016406993777778</v>
      </c>
      <c r="J632" s="16">
        <f t="shared" si="115"/>
        <v>705.10657336545228</v>
      </c>
      <c r="K632" s="24" t="s">
        <v>545</v>
      </c>
      <c r="L632" s="25">
        <f t="shared" si="105"/>
        <v>65867</v>
      </c>
      <c r="M632" s="26">
        <f t="shared" si="108"/>
        <v>0</v>
      </c>
      <c r="N632" s="27">
        <f t="shared" si="106"/>
        <v>0</v>
      </c>
      <c r="O632" s="27">
        <f t="shared" si="107"/>
        <v>0</v>
      </c>
    </row>
    <row r="633" spans="1:15" ht="13.2" x14ac:dyDescent="0.25">
      <c r="A633" s="13" t="s">
        <v>594</v>
      </c>
      <c r="B633" s="17">
        <f t="shared" si="109"/>
        <v>65045</v>
      </c>
      <c r="C633" s="5">
        <f>125</f>
        <v>125</v>
      </c>
      <c r="D633" s="6">
        <f t="shared" si="110"/>
        <v>191135.82</v>
      </c>
      <c r="E633" s="6">
        <f t="shared" si="111"/>
        <v>1.5917568333333334</v>
      </c>
      <c r="F633" s="6">
        <f>SUM($D$8:D633)</f>
        <v>85675767.939999864</v>
      </c>
      <c r="G633" s="6">
        <f t="shared" si="112"/>
        <v>150000</v>
      </c>
      <c r="H633" s="23">
        <f t="shared" si="113"/>
        <v>0.23711939999999998</v>
      </c>
      <c r="I633" s="31">
        <f t="shared" si="114"/>
        <v>1.0016440278400001</v>
      </c>
      <c r="J633" s="16">
        <f t="shared" si="115"/>
        <v>705.73076728134231</v>
      </c>
      <c r="K633" s="24" t="s">
        <v>594</v>
      </c>
      <c r="L633" s="25">
        <f t="shared" si="105"/>
        <v>65898</v>
      </c>
      <c r="M633" s="26">
        <f t="shared" si="108"/>
        <v>0</v>
      </c>
      <c r="N633" s="27">
        <f t="shared" si="106"/>
        <v>0</v>
      </c>
      <c r="O633" s="27">
        <f t="shared" si="107"/>
        <v>0</v>
      </c>
    </row>
    <row r="634" spans="1:15" ht="13.2" x14ac:dyDescent="0.25">
      <c r="A634" s="13" t="s">
        <v>595</v>
      </c>
      <c r="B634" s="17">
        <f t="shared" si="109"/>
        <v>65074</v>
      </c>
      <c r="C634" s="5">
        <f>125</f>
        <v>125</v>
      </c>
      <c r="D634" s="6">
        <f t="shared" si="110"/>
        <v>191260.82</v>
      </c>
      <c r="E634" s="6">
        <f t="shared" si="111"/>
        <v>3.1846247777777776</v>
      </c>
      <c r="F634" s="6">
        <f>SUM($D$8:D634)</f>
        <v>85867028.759999856</v>
      </c>
      <c r="G634" s="6">
        <f t="shared" si="112"/>
        <v>150000</v>
      </c>
      <c r="H634" s="23">
        <f t="shared" si="113"/>
        <v>0.23753606666666671</v>
      </c>
      <c r="I634" s="31">
        <f t="shared" si="114"/>
        <v>1.0016469167288888</v>
      </c>
      <c r="J634" s="16">
        <f t="shared" si="115"/>
        <v>706.35339693154094</v>
      </c>
      <c r="K634" s="24" t="s">
        <v>595</v>
      </c>
      <c r="L634" s="25">
        <f t="shared" si="105"/>
        <v>65928</v>
      </c>
      <c r="M634" s="26">
        <f t="shared" si="108"/>
        <v>0</v>
      </c>
      <c r="N634" s="27">
        <f t="shared" si="106"/>
        <v>0</v>
      </c>
      <c r="O634" s="27">
        <f t="shared" si="107"/>
        <v>0</v>
      </c>
    </row>
    <row r="635" spans="1:15" ht="13.2" x14ac:dyDescent="0.25">
      <c r="A635" s="13" t="s">
        <v>596</v>
      </c>
      <c r="B635" s="17">
        <f t="shared" si="109"/>
        <v>65104</v>
      </c>
      <c r="C635" s="5">
        <f>125</f>
        <v>125</v>
      </c>
      <c r="D635" s="6">
        <f t="shared" si="110"/>
        <v>191385.82</v>
      </c>
      <c r="E635" s="6">
        <f t="shared" si="111"/>
        <v>4.778464944444444</v>
      </c>
      <c r="F635" s="6">
        <f>SUM($D$8:D635)</f>
        <v>86058414.579999849</v>
      </c>
      <c r="G635" s="6">
        <f t="shared" si="112"/>
        <v>150000</v>
      </c>
      <c r="H635" s="23">
        <f t="shared" si="113"/>
        <v>0.23795273333333333</v>
      </c>
      <c r="I635" s="31">
        <f t="shared" si="114"/>
        <v>1.0016498056177778</v>
      </c>
      <c r="J635" s="16">
        <f t="shared" si="115"/>
        <v>706.97477516313893</v>
      </c>
      <c r="K635" s="24" t="s">
        <v>596</v>
      </c>
      <c r="L635" s="25">
        <f t="shared" si="105"/>
        <v>65959</v>
      </c>
      <c r="M635" s="26">
        <f t="shared" si="108"/>
        <v>0</v>
      </c>
      <c r="N635" s="27">
        <f t="shared" si="106"/>
        <v>0</v>
      </c>
      <c r="O635" s="27">
        <f t="shared" si="107"/>
        <v>0</v>
      </c>
    </row>
    <row r="636" spans="1:15" ht="13.2" x14ac:dyDescent="0.25">
      <c r="A636" s="13" t="s">
        <v>597</v>
      </c>
      <c r="B636" s="17">
        <f t="shared" si="109"/>
        <v>65135</v>
      </c>
      <c r="C636" s="5">
        <f>125</f>
        <v>125</v>
      </c>
      <c r="D636" s="6">
        <f t="shared" si="110"/>
        <v>191510.82</v>
      </c>
      <c r="E636" s="6">
        <f t="shared" si="111"/>
        <v>6.3733467777777779</v>
      </c>
      <c r="F636" s="6">
        <f>SUM($D$8:D636)</f>
        <v>86249925.399999842</v>
      </c>
      <c r="G636" s="6">
        <f t="shared" si="112"/>
        <v>150000</v>
      </c>
      <c r="H636" s="23">
        <f t="shared" si="113"/>
        <v>0.23836939999999995</v>
      </c>
      <c r="I636" s="31">
        <f t="shared" si="114"/>
        <v>1.0016526945066666</v>
      </c>
      <c r="J636" s="16">
        <f t="shared" si="115"/>
        <v>707.59490537321847</v>
      </c>
      <c r="K636" s="24" t="s">
        <v>597</v>
      </c>
      <c r="L636" s="25">
        <f t="shared" si="105"/>
        <v>65990</v>
      </c>
      <c r="M636" s="26">
        <f t="shared" si="108"/>
        <v>0</v>
      </c>
      <c r="N636" s="27">
        <f t="shared" si="106"/>
        <v>0</v>
      </c>
      <c r="O636" s="27">
        <f t="shared" si="107"/>
        <v>0</v>
      </c>
    </row>
    <row r="637" spans="1:15" ht="13.2" x14ac:dyDescent="0.25">
      <c r="A637" s="13" t="s">
        <v>544</v>
      </c>
      <c r="B637" s="17">
        <f t="shared" si="109"/>
        <v>65165</v>
      </c>
      <c r="C637" s="5">
        <f>125</f>
        <v>125</v>
      </c>
      <c r="D637" s="6">
        <f t="shared" si="110"/>
        <v>191635.82</v>
      </c>
      <c r="E637" s="6">
        <f t="shared" si="111"/>
        <v>7.9692702777777784</v>
      </c>
      <c r="F637" s="6">
        <f>SUM($D$8:D637)</f>
        <v>86441561.219999835</v>
      </c>
      <c r="G637" s="6">
        <f t="shared" si="112"/>
        <v>150000</v>
      </c>
      <c r="H637" s="23">
        <f t="shared" si="113"/>
        <v>0.23878606666666669</v>
      </c>
      <c r="I637" s="31">
        <f t="shared" si="114"/>
        <v>1.0016555833955556</v>
      </c>
      <c r="J637" s="16">
        <f t="shared" si="115"/>
        <v>708.2137909472558</v>
      </c>
      <c r="K637" s="24" t="s">
        <v>544</v>
      </c>
      <c r="L637" s="25">
        <f t="shared" si="105"/>
        <v>66020</v>
      </c>
      <c r="M637" s="26">
        <f t="shared" si="108"/>
        <v>0</v>
      </c>
      <c r="N637" s="27">
        <f t="shared" si="106"/>
        <v>0</v>
      </c>
      <c r="O637" s="27">
        <f t="shared" si="107"/>
        <v>0</v>
      </c>
    </row>
    <row r="638" spans="1:15" ht="13.2" x14ac:dyDescent="0.25">
      <c r="A638" s="13" t="s">
        <v>545</v>
      </c>
      <c r="B638" s="17">
        <f t="shared" si="109"/>
        <v>65196</v>
      </c>
      <c r="C638" s="5">
        <f>125</f>
        <v>125</v>
      </c>
      <c r="D638" s="6">
        <f t="shared" si="110"/>
        <v>191760.82</v>
      </c>
      <c r="E638" s="6">
        <f t="shared" si="111"/>
        <v>9.5662354444444446</v>
      </c>
      <c r="F638" s="6">
        <f>SUM($D$8:D638)</f>
        <v>86633322.039999828</v>
      </c>
      <c r="G638" s="6">
        <f t="shared" si="112"/>
        <v>150000</v>
      </c>
      <c r="H638" s="23">
        <f t="shared" si="113"/>
        <v>0.23920273333333331</v>
      </c>
      <c r="I638" s="31">
        <f t="shared" si="114"/>
        <v>1.0016584722844444</v>
      </c>
      <c r="J638" s="16">
        <f t="shared" si="115"/>
        <v>708.83143525916603</v>
      </c>
      <c r="K638" s="24" t="s">
        <v>545</v>
      </c>
      <c r="L638" s="25">
        <f t="shared" si="105"/>
        <v>66051</v>
      </c>
      <c r="M638" s="26">
        <f t="shared" si="108"/>
        <v>0</v>
      </c>
      <c r="N638" s="27">
        <f t="shared" si="106"/>
        <v>0</v>
      </c>
      <c r="O638" s="27">
        <f t="shared" si="107"/>
        <v>0</v>
      </c>
    </row>
    <row r="639" spans="1:15" ht="13.2" x14ac:dyDescent="0.25">
      <c r="A639" s="13" t="s">
        <v>544</v>
      </c>
      <c r="B639" s="17">
        <f t="shared" si="109"/>
        <v>65226</v>
      </c>
      <c r="C639" s="5">
        <f>125</f>
        <v>125</v>
      </c>
      <c r="D639" s="6">
        <f t="shared" si="110"/>
        <v>191885.82</v>
      </c>
      <c r="E639" s="6">
        <f t="shared" si="111"/>
        <v>11.164242277777777</v>
      </c>
      <c r="F639" s="6">
        <f>SUM($D$8:D639)</f>
        <v>86825207.859999821</v>
      </c>
      <c r="G639" s="6">
        <f t="shared" si="112"/>
        <v>150000</v>
      </c>
      <c r="H639" s="23">
        <f t="shared" si="113"/>
        <v>0.23961940000000004</v>
      </c>
      <c r="I639" s="31">
        <f t="shared" si="114"/>
        <v>1.0016613611733334</v>
      </c>
      <c r="J639" s="16">
        <f t="shared" si="115"/>
        <v>709.44784167135333</v>
      </c>
      <c r="K639" s="24" t="s">
        <v>544</v>
      </c>
      <c r="L639" s="25">
        <f t="shared" si="105"/>
        <v>66081</v>
      </c>
      <c r="M639" s="26">
        <f t="shared" si="108"/>
        <v>0</v>
      </c>
      <c r="N639" s="27">
        <f t="shared" si="106"/>
        <v>0</v>
      </c>
      <c r="O639" s="27">
        <f t="shared" si="107"/>
        <v>0</v>
      </c>
    </row>
    <row r="640" spans="1:15" ht="13.2" x14ac:dyDescent="0.25">
      <c r="A640" s="13" t="s">
        <v>545</v>
      </c>
      <c r="B640" s="17">
        <f t="shared" si="109"/>
        <v>65257</v>
      </c>
      <c r="C640" s="5">
        <f>125</f>
        <v>125</v>
      </c>
      <c r="D640" s="6">
        <f t="shared" si="110"/>
        <v>192010.82</v>
      </c>
      <c r="E640" s="6">
        <f t="shared" si="111"/>
        <v>12.763290777777778</v>
      </c>
      <c r="F640" s="6">
        <f>SUM($D$8:D640)</f>
        <v>87017218.679999813</v>
      </c>
      <c r="G640" s="6">
        <f t="shared" si="112"/>
        <v>150000</v>
      </c>
      <c r="H640" s="23">
        <f t="shared" si="113"/>
        <v>0.24003606666666666</v>
      </c>
      <c r="I640" s="31">
        <f t="shared" si="114"/>
        <v>1.0016642500622222</v>
      </c>
      <c r="J640" s="16">
        <f t="shared" si="115"/>
        <v>710.06301353475646</v>
      </c>
      <c r="K640" s="24" t="s">
        <v>545</v>
      </c>
      <c r="L640" s="25">
        <f t="shared" si="105"/>
        <v>66112</v>
      </c>
      <c r="M640" s="26">
        <f t="shared" si="108"/>
        <v>0</v>
      </c>
      <c r="N640" s="27">
        <f t="shared" si="106"/>
        <v>0</v>
      </c>
      <c r="O640" s="27">
        <f t="shared" si="107"/>
        <v>0</v>
      </c>
    </row>
    <row r="641" spans="1:15" ht="13.2" x14ac:dyDescent="0.25">
      <c r="A641" s="13" t="s">
        <v>598</v>
      </c>
      <c r="B641" s="17">
        <f t="shared" si="109"/>
        <v>65288</v>
      </c>
      <c r="C641" s="5">
        <f>125</f>
        <v>125</v>
      </c>
      <c r="D641" s="6">
        <f t="shared" si="110"/>
        <v>192135.82</v>
      </c>
      <c r="E641" s="6">
        <f t="shared" si="111"/>
        <v>14.363380944444444</v>
      </c>
      <c r="F641" s="6">
        <f>SUM($D$8:D641)</f>
        <v>87209354.499999806</v>
      </c>
      <c r="G641" s="6">
        <f t="shared" si="112"/>
        <v>150000</v>
      </c>
      <c r="H641" s="23">
        <f t="shared" si="113"/>
        <v>0.24045273333333328</v>
      </c>
      <c r="I641" s="31">
        <f t="shared" si="114"/>
        <v>1.0016671389511111</v>
      </c>
      <c r="J641" s="16">
        <f t="shared" si="115"/>
        <v>710.67695418889775</v>
      </c>
      <c r="K641" s="24" t="s">
        <v>598</v>
      </c>
      <c r="L641" s="25">
        <f t="shared" si="105"/>
        <v>66143</v>
      </c>
      <c r="M641" s="26">
        <f t="shared" si="108"/>
        <v>0</v>
      </c>
      <c r="N641" s="27">
        <f t="shared" si="106"/>
        <v>0</v>
      </c>
      <c r="O641" s="27">
        <f t="shared" si="107"/>
        <v>0</v>
      </c>
    </row>
    <row r="642" spans="1:15" ht="13.2" x14ac:dyDescent="0.25">
      <c r="A642" s="13" t="s">
        <v>599</v>
      </c>
      <c r="B642" s="17">
        <f t="shared" si="109"/>
        <v>65318</v>
      </c>
      <c r="C642" s="5">
        <f>125</f>
        <v>125</v>
      </c>
      <c r="D642" s="6">
        <f t="shared" si="110"/>
        <v>192260.82</v>
      </c>
      <c r="E642" s="6">
        <f t="shared" si="111"/>
        <v>15.964512777777777</v>
      </c>
      <c r="F642" s="6">
        <f>SUM($D$8:D642)</f>
        <v>87401615.319999799</v>
      </c>
      <c r="G642" s="6">
        <f t="shared" si="112"/>
        <v>150000</v>
      </c>
      <c r="H642" s="23">
        <f t="shared" si="113"/>
        <v>0.24086940000000001</v>
      </c>
      <c r="I642" s="31">
        <f t="shared" si="114"/>
        <v>1.0016700278399999</v>
      </c>
      <c r="J642" s="16">
        <f t="shared" si="115"/>
        <v>711.28966696192799</v>
      </c>
      <c r="K642" s="24" t="s">
        <v>599</v>
      </c>
      <c r="L642" s="25">
        <f t="shared" si="105"/>
        <v>66171</v>
      </c>
      <c r="M642" s="26">
        <f t="shared" si="108"/>
        <v>0</v>
      </c>
      <c r="N642" s="27">
        <f t="shared" si="106"/>
        <v>0</v>
      </c>
      <c r="O642" s="27">
        <f t="shared" si="107"/>
        <v>0</v>
      </c>
    </row>
    <row r="643" spans="1:15" ht="13.2" x14ac:dyDescent="0.25">
      <c r="A643" s="13" t="s">
        <v>600</v>
      </c>
      <c r="B643" s="17">
        <f t="shared" si="109"/>
        <v>65349</v>
      </c>
      <c r="C643" s="5">
        <f>125</f>
        <v>125</v>
      </c>
      <c r="D643" s="6">
        <f t="shared" si="110"/>
        <v>192385.82</v>
      </c>
      <c r="E643" s="6">
        <f t="shared" si="111"/>
        <v>17.566686277777777</v>
      </c>
      <c r="F643" s="6">
        <f>SUM($D$8:D643)</f>
        <v>87594001.139999792</v>
      </c>
      <c r="G643" s="6">
        <f t="shared" si="112"/>
        <v>150000</v>
      </c>
      <c r="H643" s="23">
        <f t="shared" si="113"/>
        <v>0.24128606666666663</v>
      </c>
      <c r="I643" s="31">
        <f t="shared" si="114"/>
        <v>1.0016729167288889</v>
      </c>
      <c r="J643" s="16">
        <f t="shared" si="115"/>
        <v>711.90115517067568</v>
      </c>
      <c r="K643" s="24" t="s">
        <v>600</v>
      </c>
      <c r="L643" s="25">
        <f t="shared" si="105"/>
        <v>66202</v>
      </c>
      <c r="M643" s="26">
        <f t="shared" si="108"/>
        <v>0</v>
      </c>
      <c r="N643" s="27">
        <f t="shared" si="106"/>
        <v>0</v>
      </c>
      <c r="O643" s="27">
        <f t="shared" si="107"/>
        <v>0</v>
      </c>
    </row>
    <row r="644" spans="1:15" ht="13.2" x14ac:dyDescent="0.25">
      <c r="A644" s="13" t="s">
        <v>601</v>
      </c>
      <c r="B644" s="17">
        <f t="shared" si="109"/>
        <v>65379</v>
      </c>
      <c r="C644" s="5">
        <f>125</f>
        <v>125</v>
      </c>
      <c r="D644" s="6">
        <f t="shared" si="110"/>
        <v>192510.82</v>
      </c>
      <c r="E644" s="6">
        <f t="shared" si="111"/>
        <v>19.169901444444442</v>
      </c>
      <c r="F644" s="6">
        <f>SUM($D$8:D644)</f>
        <v>87786511.959999785</v>
      </c>
      <c r="G644" s="6">
        <f t="shared" si="112"/>
        <v>150000</v>
      </c>
      <c r="H644" s="23">
        <f t="shared" si="113"/>
        <v>0.24170273333333336</v>
      </c>
      <c r="I644" s="31">
        <f t="shared" si="114"/>
        <v>1.0016758056177777</v>
      </c>
      <c r="J644" s="16">
        <f t="shared" si="115"/>
        <v>712.51142212069101</v>
      </c>
      <c r="K644" s="24" t="s">
        <v>601</v>
      </c>
      <c r="L644" s="25">
        <f t="shared" si="105"/>
        <v>66232</v>
      </c>
      <c r="M644" s="26">
        <f t="shared" si="108"/>
        <v>0</v>
      </c>
      <c r="N644" s="27">
        <f t="shared" si="106"/>
        <v>0</v>
      </c>
      <c r="O644" s="27">
        <f t="shared" si="107"/>
        <v>0</v>
      </c>
    </row>
    <row r="645" spans="1:15" ht="13.2" x14ac:dyDescent="0.25">
      <c r="A645" s="13" t="s">
        <v>544</v>
      </c>
      <c r="B645" s="17">
        <f t="shared" si="109"/>
        <v>65410</v>
      </c>
      <c r="C645" s="5">
        <f>125</f>
        <v>125</v>
      </c>
      <c r="D645" s="6">
        <f t="shared" si="110"/>
        <v>192654.99000000002</v>
      </c>
      <c r="E645" s="6">
        <f t="shared" si="111"/>
        <v>1.6044165833333337</v>
      </c>
      <c r="F645" s="6">
        <f>SUM($D$8:D645)</f>
        <v>87979166.949999779</v>
      </c>
      <c r="G645" s="6">
        <f t="shared" si="112"/>
        <v>150000</v>
      </c>
      <c r="H645" s="23">
        <f t="shared" si="113"/>
        <v>0.24218329999999999</v>
      </c>
      <c r="I645" s="31">
        <f t="shared" si="114"/>
        <v>1.0016791375466667</v>
      </c>
      <c r="J645" s="16">
        <f t="shared" si="115"/>
        <v>713.12084684201773</v>
      </c>
      <c r="K645" s="24" t="s">
        <v>544</v>
      </c>
      <c r="L645" s="25">
        <f t="shared" si="105"/>
        <v>66263</v>
      </c>
      <c r="M645" s="26">
        <f t="shared" si="108"/>
        <v>0</v>
      </c>
      <c r="N645" s="27">
        <f t="shared" si="106"/>
        <v>0</v>
      </c>
      <c r="O645" s="27">
        <f t="shared" si="107"/>
        <v>0</v>
      </c>
    </row>
    <row r="646" spans="1:15" ht="13.2" x14ac:dyDescent="0.25">
      <c r="A646" s="13" t="s">
        <v>545</v>
      </c>
      <c r="B646" s="17">
        <f t="shared" si="109"/>
        <v>65439</v>
      </c>
      <c r="C646" s="5">
        <f>125</f>
        <v>125</v>
      </c>
      <c r="D646" s="6">
        <f t="shared" si="110"/>
        <v>192779.99000000002</v>
      </c>
      <c r="E646" s="6">
        <f t="shared" si="111"/>
        <v>3.2099442777777782</v>
      </c>
      <c r="F646" s="6">
        <f>SUM($D$8:D646)</f>
        <v>88171946.939999774</v>
      </c>
      <c r="G646" s="6">
        <f t="shared" si="112"/>
        <v>150000</v>
      </c>
      <c r="H646" s="23">
        <f t="shared" si="113"/>
        <v>0.24259996666666672</v>
      </c>
      <c r="I646" s="31">
        <f t="shared" si="114"/>
        <v>1.0016820264355555</v>
      </c>
      <c r="J646" s="16">
        <f t="shared" si="115"/>
        <v>713.72874141881607</v>
      </c>
      <c r="K646" s="24" t="s">
        <v>545</v>
      </c>
      <c r="L646" s="25">
        <f t="shared" si="105"/>
        <v>66293</v>
      </c>
      <c r="M646" s="26">
        <f t="shared" si="108"/>
        <v>0</v>
      </c>
      <c r="N646" s="27">
        <f t="shared" si="106"/>
        <v>0</v>
      </c>
      <c r="O646" s="27">
        <f t="shared" si="107"/>
        <v>0</v>
      </c>
    </row>
    <row r="647" spans="1:15" ht="13.2" x14ac:dyDescent="0.25">
      <c r="A647" s="13" t="s">
        <v>544</v>
      </c>
      <c r="B647" s="17">
        <f t="shared" si="109"/>
        <v>65469</v>
      </c>
      <c r="C647" s="5">
        <f>125</f>
        <v>125</v>
      </c>
      <c r="D647" s="6">
        <f t="shared" si="110"/>
        <v>192904.99000000002</v>
      </c>
      <c r="E647" s="6">
        <f t="shared" si="111"/>
        <v>4.8164441944444452</v>
      </c>
      <c r="F647" s="6">
        <f>SUM($D$8:D647)</f>
        <v>88364851.929999769</v>
      </c>
      <c r="G647" s="6">
        <f t="shared" si="112"/>
        <v>150000</v>
      </c>
      <c r="H647" s="23">
        <f t="shared" si="113"/>
        <v>0.24301663333333334</v>
      </c>
      <c r="I647" s="31">
        <f t="shared" si="114"/>
        <v>1.0016849153244445</v>
      </c>
      <c r="J647" s="16">
        <f t="shared" si="115"/>
        <v>714.33542426762278</v>
      </c>
      <c r="K647" s="24" t="s">
        <v>544</v>
      </c>
      <c r="L647" s="25">
        <f t="shared" si="105"/>
        <v>66324</v>
      </c>
      <c r="M647" s="26">
        <f t="shared" si="108"/>
        <v>0</v>
      </c>
      <c r="N647" s="27">
        <f t="shared" si="106"/>
        <v>0</v>
      </c>
      <c r="O647" s="27">
        <f t="shared" si="107"/>
        <v>0</v>
      </c>
    </row>
    <row r="648" spans="1:15" ht="13.2" x14ac:dyDescent="0.25">
      <c r="A648" s="13" t="s">
        <v>545</v>
      </c>
      <c r="B648" s="17">
        <f t="shared" si="109"/>
        <v>65500</v>
      </c>
      <c r="C648" s="5">
        <f>125</f>
        <v>125</v>
      </c>
      <c r="D648" s="6">
        <f t="shared" si="110"/>
        <v>193029.99000000002</v>
      </c>
      <c r="E648" s="6">
        <f t="shared" si="111"/>
        <v>6.4239857777777782</v>
      </c>
      <c r="F648" s="6">
        <f>SUM($D$8:D648)</f>
        <v>88557881.919999763</v>
      </c>
      <c r="G648" s="6">
        <f t="shared" si="112"/>
        <v>150000</v>
      </c>
      <c r="H648" s="23">
        <f t="shared" si="113"/>
        <v>0.24343330000000007</v>
      </c>
      <c r="I648" s="31">
        <f t="shared" si="114"/>
        <v>1.0016878042133333</v>
      </c>
      <c r="J648" s="16">
        <f t="shared" si="115"/>
        <v>714.94089865093019</v>
      </c>
      <c r="K648" s="24" t="s">
        <v>545</v>
      </c>
      <c r="L648" s="25">
        <f t="shared" si="105"/>
        <v>66355</v>
      </c>
      <c r="M648" s="26">
        <f t="shared" si="108"/>
        <v>0</v>
      </c>
      <c r="N648" s="27">
        <f t="shared" si="106"/>
        <v>0</v>
      </c>
      <c r="O648" s="27">
        <f t="shared" si="107"/>
        <v>0</v>
      </c>
    </row>
    <row r="649" spans="1:15" ht="13.2" x14ac:dyDescent="0.25">
      <c r="A649" s="13" t="s">
        <v>602</v>
      </c>
      <c r="B649" s="17">
        <f t="shared" si="109"/>
        <v>65530</v>
      </c>
      <c r="C649" s="5">
        <f>125</f>
        <v>125</v>
      </c>
      <c r="D649" s="6">
        <f t="shared" si="110"/>
        <v>193154.99000000002</v>
      </c>
      <c r="E649" s="6">
        <f t="shared" si="111"/>
        <v>8.0325690277777788</v>
      </c>
      <c r="F649" s="6">
        <f>SUM($D$8:D649)</f>
        <v>88751036.909999758</v>
      </c>
      <c r="G649" s="6">
        <f t="shared" si="112"/>
        <v>150000</v>
      </c>
      <c r="H649" s="23">
        <f t="shared" si="113"/>
        <v>0.2438499666666667</v>
      </c>
      <c r="I649" s="31">
        <f t="shared" si="114"/>
        <v>1.0016906931022223</v>
      </c>
      <c r="J649" s="16">
        <f t="shared" si="115"/>
        <v>715.5451678201747</v>
      </c>
      <c r="K649" s="24" t="s">
        <v>602</v>
      </c>
      <c r="L649" s="25">
        <f t="shared" si="105"/>
        <v>66385</v>
      </c>
      <c r="M649" s="26">
        <f t="shared" si="108"/>
        <v>0</v>
      </c>
      <c r="N649" s="27">
        <f t="shared" si="106"/>
        <v>0</v>
      </c>
      <c r="O649" s="27">
        <f t="shared" si="107"/>
        <v>0</v>
      </c>
    </row>
    <row r="650" spans="1:15" ht="13.2" x14ac:dyDescent="0.25">
      <c r="A650" s="13" t="s">
        <v>603</v>
      </c>
      <c r="B650" s="17">
        <f t="shared" si="109"/>
        <v>65561</v>
      </c>
      <c r="C650" s="5">
        <f>125</f>
        <v>125</v>
      </c>
      <c r="D650" s="6">
        <f t="shared" si="110"/>
        <v>193279.99000000002</v>
      </c>
      <c r="E650" s="6">
        <f t="shared" si="111"/>
        <v>9.6421939444444451</v>
      </c>
      <c r="F650" s="6">
        <f>SUM($D$8:D650)</f>
        <v>88944316.899999753</v>
      </c>
      <c r="G650" s="6">
        <f t="shared" si="112"/>
        <v>150000</v>
      </c>
      <c r="H650" s="23">
        <f t="shared" si="113"/>
        <v>0.24426663333333343</v>
      </c>
      <c r="I650" s="31">
        <f t="shared" si="114"/>
        <v>1.001693581991111</v>
      </c>
      <c r="J650" s="16">
        <f t="shared" si="115"/>
        <v>716.14823501578155</v>
      </c>
      <c r="K650" s="24" t="s">
        <v>603</v>
      </c>
      <c r="L650" s="25">
        <f t="shared" ref="L650:L713" si="116">DATE(YEAR(L649),MONTH(L649)+1,1)</f>
        <v>66416</v>
      </c>
      <c r="M650" s="26">
        <f t="shared" si="108"/>
        <v>0</v>
      </c>
      <c r="N650" s="27">
        <f t="shared" ref="N650:N713" si="117">M650+N649+O649</f>
        <v>0</v>
      </c>
      <c r="O650" s="27">
        <f t="shared" ref="O650:O713" si="118">N650*$M$6/12</f>
        <v>0</v>
      </c>
    </row>
    <row r="651" spans="1:15" ht="13.2" x14ac:dyDescent="0.25">
      <c r="A651" s="13" t="s">
        <v>604</v>
      </c>
      <c r="B651" s="17">
        <f t="shared" si="109"/>
        <v>65591</v>
      </c>
      <c r="C651" s="5">
        <f>125</f>
        <v>125</v>
      </c>
      <c r="D651" s="6">
        <f t="shared" si="110"/>
        <v>193404.99000000002</v>
      </c>
      <c r="E651" s="6">
        <f t="shared" si="111"/>
        <v>11.252860527777779</v>
      </c>
      <c r="F651" s="6">
        <f>SUM($D$8:D651)</f>
        <v>89137721.889999747</v>
      </c>
      <c r="G651" s="6">
        <f t="shared" si="112"/>
        <v>150000</v>
      </c>
      <c r="H651" s="23">
        <f t="shared" si="113"/>
        <v>0.24468330000000005</v>
      </c>
      <c r="I651" s="31">
        <f t="shared" si="114"/>
        <v>1.00169647088</v>
      </c>
      <c r="J651" s="16">
        <f t="shared" si="115"/>
        <v>716.75010346721047</v>
      </c>
      <c r="K651" s="24" t="s">
        <v>604</v>
      </c>
      <c r="L651" s="25">
        <f t="shared" si="116"/>
        <v>66446</v>
      </c>
      <c r="M651" s="26">
        <f t="shared" ref="M651:M714" si="119">MIN($M$5,-N650-O650)</f>
        <v>0</v>
      </c>
      <c r="N651" s="27">
        <f t="shared" si="117"/>
        <v>0</v>
      </c>
      <c r="O651" s="27">
        <f t="shared" si="118"/>
        <v>0</v>
      </c>
    </row>
    <row r="652" spans="1:15" ht="13.2" x14ac:dyDescent="0.25">
      <c r="A652" s="13" t="s">
        <v>605</v>
      </c>
      <c r="B652" s="17">
        <f t="shared" si="109"/>
        <v>65622</v>
      </c>
      <c r="C652" s="5">
        <f>125</f>
        <v>125</v>
      </c>
      <c r="D652" s="6">
        <f t="shared" si="110"/>
        <v>193529.99000000002</v>
      </c>
      <c r="E652" s="6">
        <f t="shared" si="111"/>
        <v>12.864568777777778</v>
      </c>
      <c r="F652" s="6">
        <f>SUM($D$8:D652)</f>
        <v>89331251.879999742</v>
      </c>
      <c r="G652" s="6">
        <f t="shared" si="112"/>
        <v>150000</v>
      </c>
      <c r="H652" s="23">
        <f t="shared" si="113"/>
        <v>0.24509996666666667</v>
      </c>
      <c r="I652" s="31">
        <f t="shared" si="114"/>
        <v>1.0016993597688888</v>
      </c>
      <c r="J652" s="16">
        <f t="shared" si="115"/>
        <v>717.35077639299959</v>
      </c>
      <c r="K652" s="24" t="s">
        <v>605</v>
      </c>
      <c r="L652" s="25">
        <f t="shared" si="116"/>
        <v>66477</v>
      </c>
      <c r="M652" s="26">
        <f t="shared" si="119"/>
        <v>0</v>
      </c>
      <c r="N652" s="27">
        <f t="shared" si="117"/>
        <v>0</v>
      </c>
      <c r="O652" s="27">
        <f t="shared" si="118"/>
        <v>0</v>
      </c>
    </row>
    <row r="653" spans="1:15" ht="13.2" x14ac:dyDescent="0.25">
      <c r="A653" s="13" t="s">
        <v>544</v>
      </c>
      <c r="B653" s="17">
        <f t="shared" si="109"/>
        <v>65653</v>
      </c>
      <c r="C653" s="5">
        <f>125</f>
        <v>125</v>
      </c>
      <c r="D653" s="6">
        <f t="shared" si="110"/>
        <v>193654.99000000002</v>
      </c>
      <c r="E653" s="6">
        <f t="shared" si="111"/>
        <v>14.477318694444445</v>
      </c>
      <c r="F653" s="6">
        <f>SUM($D$8:D653)</f>
        <v>89524906.869999737</v>
      </c>
      <c r="G653" s="6">
        <f t="shared" si="112"/>
        <v>150000</v>
      </c>
      <c r="H653" s="23">
        <f t="shared" si="113"/>
        <v>0.2455166333333334</v>
      </c>
      <c r="I653" s="31">
        <f t="shared" si="114"/>
        <v>1.0017022486577778</v>
      </c>
      <c r="J653" s="16">
        <f t="shared" si="115"/>
        <v>717.95025700081089</v>
      </c>
      <c r="K653" s="24" t="s">
        <v>544</v>
      </c>
      <c r="L653" s="25">
        <f t="shared" si="116"/>
        <v>66508</v>
      </c>
      <c r="M653" s="26">
        <f t="shared" si="119"/>
        <v>0</v>
      </c>
      <c r="N653" s="27">
        <f t="shared" si="117"/>
        <v>0</v>
      </c>
      <c r="O653" s="27">
        <f t="shared" si="118"/>
        <v>0</v>
      </c>
    </row>
    <row r="654" spans="1:15" ht="13.2" x14ac:dyDescent="0.25">
      <c r="A654" s="13" t="s">
        <v>545</v>
      </c>
      <c r="B654" s="17">
        <f t="shared" ref="B654:B717" si="120">DATE(YEAR(B653),MONTH(B653)+1,IF(MONTH(B653)=1,28,30))</f>
        <v>65683</v>
      </c>
      <c r="C654" s="5">
        <f>125</f>
        <v>125</v>
      </c>
      <c r="D654" s="6">
        <f t="shared" ref="D654:D717" si="121">C654+D653+IF(MONTH(B654)=1,ROUND(E653,2),0)</f>
        <v>193779.99000000002</v>
      </c>
      <c r="E654" s="6">
        <f t="shared" ref="E654:E717" si="122">MAX(0,IF(MONTH(B654)=1,0,E653)+(D654-C654)*$C$5*30/360+C654*$C$5*(30-DAY(B654))/360)</f>
        <v>16.09111027777778</v>
      </c>
      <c r="F654" s="6">
        <f>SUM($D$8:D654)</f>
        <v>89718686.859999731</v>
      </c>
      <c r="G654" s="6">
        <f t="shared" ref="G654:G717" si="123">MAX($C$2-D654,50%*$C$2)</f>
        <v>150000</v>
      </c>
      <c r="H654" s="23">
        <f t="shared" ref="H654:H717" si="124">D654/$C$2-$H$3</f>
        <v>0.24593330000000002</v>
      </c>
      <c r="I654" s="31">
        <f t="shared" ref="I654:I717" si="125">1-64*($M$5-0.004*$C$2)/$C$2*H654</f>
        <v>1.0017051375466666</v>
      </c>
      <c r="J654" s="16">
        <f t="shared" ref="J654:J717" si="126">(200*$M$5*I654)/(G654/750+$H$2*G654*G654/(F654+3*G654))</f>
        <v>718.54854848747391</v>
      </c>
      <c r="K654" s="24" t="s">
        <v>545</v>
      </c>
      <c r="L654" s="25">
        <f t="shared" si="116"/>
        <v>66536</v>
      </c>
      <c r="M654" s="26">
        <f t="shared" si="119"/>
        <v>0</v>
      </c>
      <c r="N654" s="27">
        <f t="shared" si="117"/>
        <v>0</v>
      </c>
      <c r="O654" s="27">
        <f t="shared" si="118"/>
        <v>0</v>
      </c>
    </row>
    <row r="655" spans="1:15" ht="13.2" x14ac:dyDescent="0.25">
      <c r="A655" s="13" t="s">
        <v>544</v>
      </c>
      <c r="B655" s="17">
        <f t="shared" si="120"/>
        <v>65714</v>
      </c>
      <c r="C655" s="5">
        <f>125</f>
        <v>125</v>
      </c>
      <c r="D655" s="6">
        <f t="shared" si="121"/>
        <v>193904.99000000002</v>
      </c>
      <c r="E655" s="6">
        <f t="shared" si="122"/>
        <v>17.70594352777778</v>
      </c>
      <c r="F655" s="6">
        <f>SUM($D$8:D655)</f>
        <v>89912591.849999726</v>
      </c>
      <c r="G655" s="6">
        <f t="shared" si="123"/>
        <v>150000</v>
      </c>
      <c r="H655" s="23">
        <f t="shared" si="124"/>
        <v>0.24634996666666675</v>
      </c>
      <c r="I655" s="31">
        <f t="shared" si="125"/>
        <v>1.0017080264355556</v>
      </c>
      <c r="J655" s="16">
        <f t="shared" si="126"/>
        <v>719.14565403903077</v>
      </c>
      <c r="K655" s="24" t="s">
        <v>544</v>
      </c>
      <c r="L655" s="25">
        <f t="shared" si="116"/>
        <v>66567</v>
      </c>
      <c r="M655" s="26">
        <f t="shared" si="119"/>
        <v>0</v>
      </c>
      <c r="N655" s="27">
        <f t="shared" si="117"/>
        <v>0</v>
      </c>
      <c r="O655" s="27">
        <f t="shared" si="118"/>
        <v>0</v>
      </c>
    </row>
    <row r="656" spans="1:15" ht="13.2" x14ac:dyDescent="0.25">
      <c r="A656" s="13" t="s">
        <v>545</v>
      </c>
      <c r="B656" s="17">
        <f t="shared" si="120"/>
        <v>65744</v>
      </c>
      <c r="C656" s="5">
        <f>125</f>
        <v>125</v>
      </c>
      <c r="D656" s="6">
        <f t="shared" si="121"/>
        <v>194029.99000000002</v>
      </c>
      <c r="E656" s="6">
        <f t="shared" si="122"/>
        <v>19.321818444444446</v>
      </c>
      <c r="F656" s="6">
        <f>SUM($D$8:D656)</f>
        <v>90106621.83999972</v>
      </c>
      <c r="G656" s="6">
        <f t="shared" si="123"/>
        <v>150000</v>
      </c>
      <c r="H656" s="23">
        <f t="shared" si="124"/>
        <v>0.24676663333333337</v>
      </c>
      <c r="I656" s="31">
        <f t="shared" si="125"/>
        <v>1.0017109153244443</v>
      </c>
      <c r="J656" s="16">
        <f t="shared" si="126"/>
        <v>719.74157683077908</v>
      </c>
      <c r="K656" s="24" t="s">
        <v>545</v>
      </c>
      <c r="L656" s="25">
        <f t="shared" si="116"/>
        <v>66597</v>
      </c>
      <c r="M656" s="26">
        <f t="shared" si="119"/>
        <v>0</v>
      </c>
      <c r="N656" s="27">
        <f t="shared" si="117"/>
        <v>0</v>
      </c>
      <c r="O656" s="27">
        <f t="shared" si="118"/>
        <v>0</v>
      </c>
    </row>
    <row r="657" spans="1:15" ht="13.2" x14ac:dyDescent="0.25">
      <c r="A657" s="13" t="s">
        <v>606</v>
      </c>
      <c r="B657" s="17">
        <f t="shared" si="120"/>
        <v>65775</v>
      </c>
      <c r="C657" s="5">
        <f>125</f>
        <v>125</v>
      </c>
      <c r="D657" s="6">
        <f t="shared" si="121"/>
        <v>194174.31000000003</v>
      </c>
      <c r="E657" s="6">
        <f t="shared" si="122"/>
        <v>1.6170775833333335</v>
      </c>
      <c r="F657" s="6">
        <f>SUM($D$8:D657)</f>
        <v>90300796.149999723</v>
      </c>
      <c r="G657" s="6">
        <f t="shared" si="123"/>
        <v>150000</v>
      </c>
      <c r="H657" s="23">
        <f t="shared" si="124"/>
        <v>0.24724770000000007</v>
      </c>
      <c r="I657" s="31">
        <f t="shared" si="125"/>
        <v>1.0017142507200001</v>
      </c>
      <c r="J657" s="16">
        <f t="shared" si="126"/>
        <v>720.33670000954749</v>
      </c>
      <c r="K657" s="24" t="s">
        <v>606</v>
      </c>
      <c r="L657" s="25">
        <f t="shared" si="116"/>
        <v>66628</v>
      </c>
      <c r="M657" s="26">
        <f t="shared" si="119"/>
        <v>0</v>
      </c>
      <c r="N657" s="27">
        <f t="shared" si="117"/>
        <v>0</v>
      </c>
      <c r="O657" s="27">
        <f t="shared" si="118"/>
        <v>0</v>
      </c>
    </row>
    <row r="658" spans="1:15" ht="13.2" x14ac:dyDescent="0.25">
      <c r="A658" s="13" t="s">
        <v>607</v>
      </c>
      <c r="B658" s="17">
        <f t="shared" si="120"/>
        <v>65804</v>
      </c>
      <c r="C658" s="5">
        <f>125</f>
        <v>125</v>
      </c>
      <c r="D658" s="6">
        <f t="shared" si="121"/>
        <v>194299.31000000003</v>
      </c>
      <c r="E658" s="6">
        <f t="shared" si="122"/>
        <v>3.2352662777777783</v>
      </c>
      <c r="F658" s="6">
        <f>SUM($D$8:D658)</f>
        <v>90495095.459999725</v>
      </c>
      <c r="G658" s="6">
        <f t="shared" si="123"/>
        <v>150000</v>
      </c>
      <c r="H658" s="23">
        <f t="shared" si="124"/>
        <v>0.24766436666666669</v>
      </c>
      <c r="I658" s="31">
        <f t="shared" si="125"/>
        <v>1.0017171396088889</v>
      </c>
      <c r="J658" s="16">
        <f t="shared" si="126"/>
        <v>720.93032561629252</v>
      </c>
      <c r="K658" s="24" t="s">
        <v>607</v>
      </c>
      <c r="L658" s="25">
        <f t="shared" si="116"/>
        <v>66658</v>
      </c>
      <c r="M658" s="26">
        <f t="shared" si="119"/>
        <v>0</v>
      </c>
      <c r="N658" s="27">
        <f t="shared" si="117"/>
        <v>0</v>
      </c>
      <c r="O658" s="27">
        <f t="shared" si="118"/>
        <v>0</v>
      </c>
    </row>
    <row r="659" spans="1:15" ht="13.2" x14ac:dyDescent="0.25">
      <c r="A659" s="13" t="s">
        <v>608</v>
      </c>
      <c r="B659" s="17">
        <f t="shared" si="120"/>
        <v>65835</v>
      </c>
      <c r="C659" s="5">
        <f>125</f>
        <v>125</v>
      </c>
      <c r="D659" s="6">
        <f t="shared" si="121"/>
        <v>194424.31000000003</v>
      </c>
      <c r="E659" s="6">
        <f t="shared" si="122"/>
        <v>4.8544271944444457</v>
      </c>
      <c r="F659" s="6">
        <f>SUM($D$8:D659)</f>
        <v>90689519.769999728</v>
      </c>
      <c r="G659" s="6">
        <f t="shared" si="123"/>
        <v>150000</v>
      </c>
      <c r="H659" s="23">
        <f t="shared" si="124"/>
        <v>0.24808103333333342</v>
      </c>
      <c r="I659" s="31">
        <f t="shared" si="125"/>
        <v>1.0017200284977779</v>
      </c>
      <c r="J659" s="16">
        <f t="shared" si="126"/>
        <v>721.52277761639277</v>
      </c>
      <c r="K659" s="24" t="s">
        <v>608</v>
      </c>
      <c r="L659" s="25">
        <f t="shared" si="116"/>
        <v>66689</v>
      </c>
      <c r="M659" s="26">
        <f t="shared" si="119"/>
        <v>0</v>
      </c>
      <c r="N659" s="27">
        <f t="shared" si="117"/>
        <v>0</v>
      </c>
      <c r="O659" s="27">
        <f t="shared" si="118"/>
        <v>0</v>
      </c>
    </row>
    <row r="660" spans="1:15" ht="13.2" x14ac:dyDescent="0.25">
      <c r="A660" s="13" t="s">
        <v>609</v>
      </c>
      <c r="B660" s="17">
        <f t="shared" si="120"/>
        <v>65866</v>
      </c>
      <c r="C660" s="5">
        <f>125</f>
        <v>125</v>
      </c>
      <c r="D660" s="6">
        <f t="shared" si="121"/>
        <v>194549.31000000003</v>
      </c>
      <c r="E660" s="6">
        <f t="shared" si="122"/>
        <v>6.4746297777777793</v>
      </c>
      <c r="F660" s="6">
        <f>SUM($D$8:D660)</f>
        <v>90884069.07999973</v>
      </c>
      <c r="G660" s="6">
        <f t="shared" si="123"/>
        <v>150000</v>
      </c>
      <c r="H660" s="23">
        <f t="shared" si="124"/>
        <v>0.24849770000000004</v>
      </c>
      <c r="I660" s="31">
        <f t="shared" si="125"/>
        <v>1.0017229173866666</v>
      </c>
      <c r="J660" s="16">
        <f t="shared" si="126"/>
        <v>722.11405914413228</v>
      </c>
      <c r="K660" s="24" t="s">
        <v>609</v>
      </c>
      <c r="L660" s="25">
        <f t="shared" si="116"/>
        <v>66720</v>
      </c>
      <c r="M660" s="26">
        <f t="shared" si="119"/>
        <v>0</v>
      </c>
      <c r="N660" s="27">
        <f t="shared" si="117"/>
        <v>0</v>
      </c>
      <c r="O660" s="27">
        <f t="shared" si="118"/>
        <v>0</v>
      </c>
    </row>
    <row r="661" spans="1:15" ht="13.2" x14ac:dyDescent="0.25">
      <c r="A661" s="13" t="s">
        <v>544</v>
      </c>
      <c r="B661" s="17">
        <f t="shared" si="120"/>
        <v>65896</v>
      </c>
      <c r="C661" s="5">
        <f>125</f>
        <v>125</v>
      </c>
      <c r="D661" s="6">
        <f t="shared" si="121"/>
        <v>194674.31000000003</v>
      </c>
      <c r="E661" s="6">
        <f t="shared" si="122"/>
        <v>8.0958740277777785</v>
      </c>
      <c r="F661" s="6">
        <f>SUM($D$8:D661)</f>
        <v>91078743.389999732</v>
      </c>
      <c r="G661" s="6">
        <f t="shared" si="123"/>
        <v>150000</v>
      </c>
      <c r="H661" s="23">
        <f t="shared" si="124"/>
        <v>0.24891436666666678</v>
      </c>
      <c r="I661" s="31">
        <f t="shared" si="125"/>
        <v>1.0017258062755556</v>
      </c>
      <c r="J661" s="16">
        <f t="shared" si="126"/>
        <v>722.70417332326099</v>
      </c>
      <c r="K661" s="24" t="s">
        <v>544</v>
      </c>
      <c r="L661" s="25">
        <f t="shared" si="116"/>
        <v>66750</v>
      </c>
      <c r="M661" s="26">
        <f t="shared" si="119"/>
        <v>0</v>
      </c>
      <c r="N661" s="27">
        <f t="shared" si="117"/>
        <v>0</v>
      </c>
      <c r="O661" s="27">
        <f t="shared" si="118"/>
        <v>0</v>
      </c>
    </row>
    <row r="662" spans="1:15" ht="13.2" x14ac:dyDescent="0.25">
      <c r="A662" s="13" t="s">
        <v>545</v>
      </c>
      <c r="B662" s="17">
        <f t="shared" si="120"/>
        <v>65927</v>
      </c>
      <c r="C662" s="5">
        <f>125</f>
        <v>125</v>
      </c>
      <c r="D662" s="6">
        <f t="shared" si="121"/>
        <v>194799.31000000003</v>
      </c>
      <c r="E662" s="6">
        <f t="shared" si="122"/>
        <v>9.7181599444444462</v>
      </c>
      <c r="F662" s="6">
        <f>SUM($D$8:D662)</f>
        <v>91273542.699999735</v>
      </c>
      <c r="G662" s="6">
        <f t="shared" si="123"/>
        <v>150000</v>
      </c>
      <c r="H662" s="23">
        <f t="shared" si="124"/>
        <v>0.2493310333333334</v>
      </c>
      <c r="I662" s="31">
        <f t="shared" si="125"/>
        <v>1.0017286951644444</v>
      </c>
      <c r="J662" s="16">
        <f t="shared" si="126"/>
        <v>723.29312326703473</v>
      </c>
      <c r="K662" s="24" t="s">
        <v>545</v>
      </c>
      <c r="L662" s="25">
        <f t="shared" si="116"/>
        <v>66781</v>
      </c>
      <c r="M662" s="26">
        <f t="shared" si="119"/>
        <v>0</v>
      </c>
      <c r="N662" s="27">
        <f t="shared" si="117"/>
        <v>0</v>
      </c>
      <c r="O662" s="27">
        <f t="shared" si="118"/>
        <v>0</v>
      </c>
    </row>
    <row r="663" spans="1:15" ht="13.2" x14ac:dyDescent="0.25">
      <c r="A663" s="13" t="s">
        <v>544</v>
      </c>
      <c r="B663" s="17">
        <f t="shared" si="120"/>
        <v>65957</v>
      </c>
      <c r="C663" s="5">
        <f>125</f>
        <v>125</v>
      </c>
      <c r="D663" s="6">
        <f t="shared" si="121"/>
        <v>194924.31000000003</v>
      </c>
      <c r="E663" s="6">
        <f t="shared" si="122"/>
        <v>11.34148752777778</v>
      </c>
      <c r="F663" s="6">
        <f>SUM($D$8:D663)</f>
        <v>91468467.009999737</v>
      </c>
      <c r="G663" s="6">
        <f t="shared" si="123"/>
        <v>150000</v>
      </c>
      <c r="H663" s="23">
        <f t="shared" si="124"/>
        <v>0.24974770000000002</v>
      </c>
      <c r="I663" s="31">
        <f t="shared" si="125"/>
        <v>1.0017315840533334</v>
      </c>
      <c r="J663" s="16">
        <f t="shared" si="126"/>
        <v>723.88091207826074</v>
      </c>
      <c r="K663" s="24" t="s">
        <v>544</v>
      </c>
      <c r="L663" s="25">
        <f t="shared" si="116"/>
        <v>66811</v>
      </c>
      <c r="M663" s="26">
        <f t="shared" si="119"/>
        <v>0</v>
      </c>
      <c r="N663" s="27">
        <f t="shared" si="117"/>
        <v>0</v>
      </c>
      <c r="O663" s="27">
        <f t="shared" si="118"/>
        <v>0</v>
      </c>
    </row>
    <row r="664" spans="1:15" ht="13.2" x14ac:dyDescent="0.25">
      <c r="A664" s="13" t="s">
        <v>545</v>
      </c>
      <c r="B664" s="17">
        <f t="shared" si="120"/>
        <v>65988</v>
      </c>
      <c r="C664" s="5">
        <f>125</f>
        <v>125</v>
      </c>
      <c r="D664" s="6">
        <f t="shared" si="121"/>
        <v>195049.31000000003</v>
      </c>
      <c r="E664" s="6">
        <f t="shared" si="122"/>
        <v>12.96585677777778</v>
      </c>
      <c r="F664" s="6">
        <f>SUM($D$8:D664)</f>
        <v>91663516.31999974</v>
      </c>
      <c r="G664" s="6">
        <f t="shared" si="123"/>
        <v>150000</v>
      </c>
      <c r="H664" s="23">
        <f t="shared" si="124"/>
        <v>0.25016436666666675</v>
      </c>
      <c r="I664" s="31">
        <f t="shared" si="125"/>
        <v>1.0017344729422222</v>
      </c>
      <c r="J664" s="16">
        <f t="shared" si="126"/>
        <v>724.46754284933718</v>
      </c>
      <c r="K664" s="24" t="s">
        <v>545</v>
      </c>
      <c r="L664" s="25">
        <f t="shared" si="116"/>
        <v>66842</v>
      </c>
      <c r="M664" s="26">
        <f t="shared" si="119"/>
        <v>0</v>
      </c>
      <c r="N664" s="27">
        <f t="shared" si="117"/>
        <v>0</v>
      </c>
      <c r="O664" s="27">
        <f t="shared" si="118"/>
        <v>0</v>
      </c>
    </row>
    <row r="665" spans="1:15" ht="13.2" x14ac:dyDescent="0.25">
      <c r="A665" s="13" t="s">
        <v>610</v>
      </c>
      <c r="B665" s="17">
        <f t="shared" si="120"/>
        <v>66019</v>
      </c>
      <c r="C665" s="5">
        <f>125</f>
        <v>125</v>
      </c>
      <c r="D665" s="6">
        <f t="shared" si="121"/>
        <v>195174.31000000003</v>
      </c>
      <c r="E665" s="6">
        <f t="shared" si="122"/>
        <v>14.591267694444447</v>
      </c>
      <c r="F665" s="6">
        <f>SUM($D$8:D665)</f>
        <v>91858690.629999742</v>
      </c>
      <c r="G665" s="6">
        <f t="shared" si="123"/>
        <v>150000</v>
      </c>
      <c r="H665" s="23">
        <f t="shared" si="124"/>
        <v>0.25058103333333337</v>
      </c>
      <c r="I665" s="31">
        <f t="shared" si="125"/>
        <v>1.0017373618311112</v>
      </c>
      <c r="J665" s="16">
        <f t="shared" si="126"/>
        <v>725.05301866229831</v>
      </c>
      <c r="K665" s="24" t="s">
        <v>610</v>
      </c>
      <c r="L665" s="25">
        <f t="shared" si="116"/>
        <v>66873</v>
      </c>
      <c r="M665" s="26">
        <f t="shared" si="119"/>
        <v>0</v>
      </c>
      <c r="N665" s="27">
        <f t="shared" si="117"/>
        <v>0</v>
      </c>
      <c r="O665" s="27">
        <f t="shared" si="118"/>
        <v>0</v>
      </c>
    </row>
    <row r="666" spans="1:15" ht="13.2" x14ac:dyDescent="0.25">
      <c r="A666" s="13" t="s">
        <v>611</v>
      </c>
      <c r="B666" s="17">
        <f t="shared" si="120"/>
        <v>66049</v>
      </c>
      <c r="C666" s="5">
        <f>125</f>
        <v>125</v>
      </c>
      <c r="D666" s="6">
        <f t="shared" si="121"/>
        <v>195299.31000000003</v>
      </c>
      <c r="E666" s="6">
        <f t="shared" si="122"/>
        <v>16.217720277777779</v>
      </c>
      <c r="F666" s="6">
        <f>SUM($D$8:D666)</f>
        <v>92053989.939999744</v>
      </c>
      <c r="G666" s="6">
        <f t="shared" si="123"/>
        <v>150000</v>
      </c>
      <c r="H666" s="23">
        <f t="shared" si="124"/>
        <v>0.2509977000000001</v>
      </c>
      <c r="I666" s="31">
        <f t="shared" si="125"/>
        <v>1.0017402507199999</v>
      </c>
      <c r="J666" s="16">
        <f t="shared" si="126"/>
        <v>725.6373425888537</v>
      </c>
      <c r="K666" s="24" t="s">
        <v>611</v>
      </c>
      <c r="L666" s="25">
        <f t="shared" si="116"/>
        <v>66901</v>
      </c>
      <c r="M666" s="26">
        <f t="shared" si="119"/>
        <v>0</v>
      </c>
      <c r="N666" s="27">
        <f t="shared" si="117"/>
        <v>0</v>
      </c>
      <c r="O666" s="27">
        <f t="shared" si="118"/>
        <v>0</v>
      </c>
    </row>
    <row r="667" spans="1:15" ht="13.2" x14ac:dyDescent="0.25">
      <c r="A667" s="13" t="s">
        <v>612</v>
      </c>
      <c r="B667" s="17">
        <f t="shared" si="120"/>
        <v>66080</v>
      </c>
      <c r="C667" s="5">
        <f>125</f>
        <v>125</v>
      </c>
      <c r="D667" s="6">
        <f t="shared" si="121"/>
        <v>195424.31000000003</v>
      </c>
      <c r="E667" s="6">
        <f t="shared" si="122"/>
        <v>17.845214527777781</v>
      </c>
      <c r="F667" s="6">
        <f>SUM($D$8:D667)</f>
        <v>92249414.249999747</v>
      </c>
      <c r="G667" s="6">
        <f t="shared" si="123"/>
        <v>150000</v>
      </c>
      <c r="H667" s="23">
        <f t="shared" si="124"/>
        <v>0.25141436666666672</v>
      </c>
      <c r="I667" s="31">
        <f t="shared" si="125"/>
        <v>1.0017431396088889</v>
      </c>
      <c r="J667" s="16">
        <f t="shared" si="126"/>
        <v>726.22051769043196</v>
      </c>
      <c r="K667" s="24" t="s">
        <v>612</v>
      </c>
      <c r="L667" s="25">
        <f t="shared" si="116"/>
        <v>66932</v>
      </c>
      <c r="M667" s="26">
        <f t="shared" si="119"/>
        <v>0</v>
      </c>
      <c r="N667" s="27">
        <f t="shared" si="117"/>
        <v>0</v>
      </c>
      <c r="O667" s="27">
        <f t="shared" si="118"/>
        <v>0</v>
      </c>
    </row>
    <row r="668" spans="1:15" ht="13.2" x14ac:dyDescent="0.25">
      <c r="A668" s="13" t="s">
        <v>613</v>
      </c>
      <c r="B668" s="17">
        <f t="shared" si="120"/>
        <v>66110</v>
      </c>
      <c r="C668" s="5">
        <f>125</f>
        <v>125</v>
      </c>
      <c r="D668" s="6">
        <f t="shared" si="121"/>
        <v>195549.31000000003</v>
      </c>
      <c r="E668" s="6">
        <f t="shared" si="122"/>
        <v>19.473750444444448</v>
      </c>
      <c r="F668" s="6">
        <f>SUM($D$8:D668)</f>
        <v>92444963.559999749</v>
      </c>
      <c r="G668" s="6">
        <f t="shared" si="123"/>
        <v>150000</v>
      </c>
      <c r="H668" s="23">
        <f t="shared" si="124"/>
        <v>0.25183103333333345</v>
      </c>
      <c r="I668" s="31">
        <f t="shared" si="125"/>
        <v>1.0017460284977777</v>
      </c>
      <c r="J668" s="16">
        <f t="shared" si="126"/>
        <v>726.80254701822071</v>
      </c>
      <c r="K668" s="24" t="s">
        <v>613</v>
      </c>
      <c r="L668" s="25">
        <f t="shared" si="116"/>
        <v>66962</v>
      </c>
      <c r="M668" s="26">
        <f t="shared" si="119"/>
        <v>0</v>
      </c>
      <c r="N668" s="27">
        <f t="shared" si="117"/>
        <v>0</v>
      </c>
      <c r="O668" s="27">
        <f t="shared" si="118"/>
        <v>0</v>
      </c>
    </row>
    <row r="669" spans="1:15" ht="13.2" x14ac:dyDescent="0.25">
      <c r="A669" s="13" t="s">
        <v>544</v>
      </c>
      <c r="B669" s="17">
        <f t="shared" si="120"/>
        <v>66141</v>
      </c>
      <c r="C669" s="5">
        <f>125</f>
        <v>125</v>
      </c>
      <c r="D669" s="6">
        <f t="shared" si="121"/>
        <v>195693.78000000003</v>
      </c>
      <c r="E669" s="6">
        <f t="shared" si="122"/>
        <v>1.6297398333333339</v>
      </c>
      <c r="F669" s="6">
        <f>SUM($D$8:D669)</f>
        <v>92640657.33999975</v>
      </c>
      <c r="G669" s="6">
        <f t="shared" si="123"/>
        <v>150000</v>
      </c>
      <c r="H669" s="23">
        <f t="shared" si="124"/>
        <v>0.25231260000000011</v>
      </c>
      <c r="I669" s="31">
        <f t="shared" si="125"/>
        <v>1.00174936736</v>
      </c>
      <c r="J669" s="16">
        <f t="shared" si="126"/>
        <v>727.3838178605273</v>
      </c>
      <c r="K669" s="24" t="s">
        <v>544</v>
      </c>
      <c r="L669" s="25">
        <f t="shared" si="116"/>
        <v>66993</v>
      </c>
      <c r="M669" s="26">
        <f t="shared" si="119"/>
        <v>0</v>
      </c>
      <c r="N669" s="27">
        <f t="shared" si="117"/>
        <v>0</v>
      </c>
      <c r="O669" s="27">
        <f t="shared" si="118"/>
        <v>0</v>
      </c>
    </row>
    <row r="670" spans="1:15" ht="13.2" x14ac:dyDescent="0.25">
      <c r="A670" s="13" t="s">
        <v>545</v>
      </c>
      <c r="B670" s="17">
        <f t="shared" si="120"/>
        <v>66170</v>
      </c>
      <c r="C670" s="5">
        <f>125</f>
        <v>125</v>
      </c>
      <c r="D670" s="6">
        <f t="shared" si="121"/>
        <v>195818.78000000003</v>
      </c>
      <c r="E670" s="6">
        <f t="shared" si="122"/>
        <v>3.2605907777777783</v>
      </c>
      <c r="F670" s="6">
        <f>SUM($D$8:D670)</f>
        <v>92836476.119999751</v>
      </c>
      <c r="G670" s="6">
        <f t="shared" si="123"/>
        <v>150000</v>
      </c>
      <c r="H670" s="23">
        <f t="shared" si="124"/>
        <v>0.25272926666666673</v>
      </c>
      <c r="I670" s="31">
        <f t="shared" si="125"/>
        <v>1.001752256248889</v>
      </c>
      <c r="J670" s="16">
        <f t="shared" si="126"/>
        <v>727.96362222856919</v>
      </c>
      <c r="K670" s="24" t="s">
        <v>545</v>
      </c>
      <c r="L670" s="25">
        <f t="shared" si="116"/>
        <v>67023</v>
      </c>
      <c r="M670" s="26">
        <f t="shared" si="119"/>
        <v>0</v>
      </c>
      <c r="N670" s="27">
        <f t="shared" si="117"/>
        <v>0</v>
      </c>
      <c r="O670" s="27">
        <f t="shared" si="118"/>
        <v>0</v>
      </c>
    </row>
    <row r="671" spans="1:15" ht="13.2" x14ac:dyDescent="0.25">
      <c r="A671" s="13" t="s">
        <v>544</v>
      </c>
      <c r="B671" s="17">
        <f t="shared" si="120"/>
        <v>66200</v>
      </c>
      <c r="C671" s="5">
        <f>125</f>
        <v>125</v>
      </c>
      <c r="D671" s="6">
        <f t="shared" si="121"/>
        <v>195943.78000000003</v>
      </c>
      <c r="E671" s="6">
        <f t="shared" si="122"/>
        <v>4.8924139444444457</v>
      </c>
      <c r="F671" s="6">
        <f>SUM($D$8:D671)</f>
        <v>93032419.899999753</v>
      </c>
      <c r="G671" s="6">
        <f t="shared" si="123"/>
        <v>150000</v>
      </c>
      <c r="H671" s="23">
        <f t="shared" si="124"/>
        <v>0.25314593333333335</v>
      </c>
      <c r="I671" s="31">
        <f t="shared" si="125"/>
        <v>1.0017551451377777</v>
      </c>
      <c r="J671" s="16">
        <f t="shared" si="126"/>
        <v>728.54228961627211</v>
      </c>
      <c r="K671" s="24" t="s">
        <v>544</v>
      </c>
      <c r="L671" s="25">
        <f t="shared" si="116"/>
        <v>67054</v>
      </c>
      <c r="M671" s="26">
        <f t="shared" si="119"/>
        <v>0</v>
      </c>
      <c r="N671" s="27">
        <f t="shared" si="117"/>
        <v>0</v>
      </c>
      <c r="O671" s="27">
        <f t="shared" si="118"/>
        <v>0</v>
      </c>
    </row>
    <row r="672" spans="1:15" ht="13.2" x14ac:dyDescent="0.25">
      <c r="A672" s="13" t="s">
        <v>545</v>
      </c>
      <c r="B672" s="17">
        <f t="shared" si="120"/>
        <v>66231</v>
      </c>
      <c r="C672" s="5">
        <f>125</f>
        <v>125</v>
      </c>
      <c r="D672" s="6">
        <f t="shared" si="121"/>
        <v>196068.78000000003</v>
      </c>
      <c r="E672" s="6">
        <f t="shared" si="122"/>
        <v>6.5252787777777792</v>
      </c>
      <c r="F672" s="6">
        <f>SUM($D$8:D672)</f>
        <v>93228488.679999754</v>
      </c>
      <c r="G672" s="6">
        <f t="shared" si="123"/>
        <v>150000</v>
      </c>
      <c r="H672" s="23">
        <f t="shared" si="124"/>
        <v>0.25356260000000008</v>
      </c>
      <c r="I672" s="31">
        <f t="shared" si="125"/>
        <v>1.0017580340266667</v>
      </c>
      <c r="J672" s="16">
        <f t="shared" si="126"/>
        <v>729.11982303574348</v>
      </c>
      <c r="K672" s="24" t="s">
        <v>545</v>
      </c>
      <c r="L672" s="25">
        <f t="shared" si="116"/>
        <v>67085</v>
      </c>
      <c r="M672" s="26">
        <f t="shared" si="119"/>
        <v>0</v>
      </c>
      <c r="N672" s="27">
        <f t="shared" si="117"/>
        <v>0</v>
      </c>
      <c r="O672" s="27">
        <f t="shared" si="118"/>
        <v>0</v>
      </c>
    </row>
    <row r="673" spans="1:15" ht="13.2" x14ac:dyDescent="0.25">
      <c r="A673" s="13" t="s">
        <v>614</v>
      </c>
      <c r="B673" s="17">
        <f t="shared" si="120"/>
        <v>66261</v>
      </c>
      <c r="C673" s="5">
        <f>125</f>
        <v>125</v>
      </c>
      <c r="D673" s="6">
        <f t="shared" si="121"/>
        <v>196193.78000000003</v>
      </c>
      <c r="E673" s="6">
        <f t="shared" si="122"/>
        <v>8.1591852777777802</v>
      </c>
      <c r="F673" s="6">
        <f>SUM($D$8:D673)</f>
        <v>93424682.459999755</v>
      </c>
      <c r="G673" s="6">
        <f t="shared" si="123"/>
        <v>150000</v>
      </c>
      <c r="H673" s="23">
        <f t="shared" si="124"/>
        <v>0.2539792666666667</v>
      </c>
      <c r="I673" s="31">
        <f t="shared" si="125"/>
        <v>1.0017609229155555</v>
      </c>
      <c r="J673" s="16">
        <f t="shared" si="126"/>
        <v>729.69622548904636</v>
      </c>
      <c r="K673" s="24" t="s">
        <v>614</v>
      </c>
      <c r="L673" s="25">
        <f t="shared" si="116"/>
        <v>67115</v>
      </c>
      <c r="M673" s="26">
        <f t="shared" si="119"/>
        <v>0</v>
      </c>
      <c r="N673" s="27">
        <f t="shared" si="117"/>
        <v>0</v>
      </c>
      <c r="O673" s="27">
        <f t="shared" si="118"/>
        <v>0</v>
      </c>
    </row>
    <row r="674" spans="1:15" ht="13.2" x14ac:dyDescent="0.25">
      <c r="A674" s="13" t="s">
        <v>615</v>
      </c>
      <c r="B674" s="17">
        <f t="shared" si="120"/>
        <v>66292</v>
      </c>
      <c r="C674" s="5">
        <f>125</f>
        <v>125</v>
      </c>
      <c r="D674" s="6">
        <f t="shared" si="121"/>
        <v>196318.78000000003</v>
      </c>
      <c r="E674" s="6">
        <f t="shared" si="122"/>
        <v>9.7941334444444479</v>
      </c>
      <c r="F674" s="6">
        <f>SUM($D$8:D674)</f>
        <v>93621001.239999756</v>
      </c>
      <c r="G674" s="6">
        <f t="shared" si="123"/>
        <v>150000</v>
      </c>
      <c r="H674" s="23">
        <f t="shared" si="124"/>
        <v>0.25439593333333343</v>
      </c>
      <c r="I674" s="31">
        <f t="shared" si="125"/>
        <v>1.0017638118044445</v>
      </c>
      <c r="J674" s="16">
        <f t="shared" si="126"/>
        <v>730.27149996824255</v>
      </c>
      <c r="K674" s="24" t="s">
        <v>615</v>
      </c>
      <c r="L674" s="25">
        <f t="shared" si="116"/>
        <v>67146</v>
      </c>
      <c r="M674" s="26">
        <f t="shared" si="119"/>
        <v>0</v>
      </c>
      <c r="N674" s="27">
        <f t="shared" si="117"/>
        <v>0</v>
      </c>
      <c r="O674" s="27">
        <f t="shared" si="118"/>
        <v>0</v>
      </c>
    </row>
    <row r="675" spans="1:15" ht="13.2" x14ac:dyDescent="0.25">
      <c r="A675" s="13" t="s">
        <v>616</v>
      </c>
      <c r="B675" s="17">
        <f t="shared" si="120"/>
        <v>66322</v>
      </c>
      <c r="C675" s="5">
        <f>125</f>
        <v>125</v>
      </c>
      <c r="D675" s="6">
        <f t="shared" si="121"/>
        <v>196443.78000000003</v>
      </c>
      <c r="E675" s="6">
        <f t="shared" si="122"/>
        <v>11.430123277777781</v>
      </c>
      <c r="F675" s="6">
        <f>SUM($D$8:D675)</f>
        <v>93817445.019999757</v>
      </c>
      <c r="G675" s="6">
        <f t="shared" si="123"/>
        <v>150000</v>
      </c>
      <c r="H675" s="23">
        <f t="shared" si="124"/>
        <v>0.25481260000000006</v>
      </c>
      <c r="I675" s="31">
        <f t="shared" si="125"/>
        <v>1.0017667006933333</v>
      </c>
      <c r="J675" s="16">
        <f t="shared" si="126"/>
        <v>730.84564945543036</v>
      </c>
      <c r="K675" s="24" t="s">
        <v>616</v>
      </c>
      <c r="L675" s="25">
        <f t="shared" si="116"/>
        <v>67176</v>
      </c>
      <c r="M675" s="26">
        <f t="shared" si="119"/>
        <v>0</v>
      </c>
      <c r="N675" s="27">
        <f t="shared" si="117"/>
        <v>0</v>
      </c>
      <c r="O675" s="27">
        <f t="shared" si="118"/>
        <v>0</v>
      </c>
    </row>
    <row r="676" spans="1:15" ht="13.2" x14ac:dyDescent="0.25">
      <c r="A676" s="13" t="s">
        <v>617</v>
      </c>
      <c r="B676" s="17">
        <f t="shared" si="120"/>
        <v>66353</v>
      </c>
      <c r="C676" s="5">
        <f>125</f>
        <v>125</v>
      </c>
      <c r="D676" s="6">
        <f t="shared" si="121"/>
        <v>196568.78000000003</v>
      </c>
      <c r="E676" s="6">
        <f t="shared" si="122"/>
        <v>13.067154777777782</v>
      </c>
      <c r="F676" s="6">
        <f>SUM($D$8:D676)</f>
        <v>94014013.799999759</v>
      </c>
      <c r="G676" s="6">
        <f t="shared" si="123"/>
        <v>150000</v>
      </c>
      <c r="H676" s="23">
        <f t="shared" si="124"/>
        <v>0.25522926666666679</v>
      </c>
      <c r="I676" s="31">
        <f t="shared" si="125"/>
        <v>1.0017695895822223</v>
      </c>
      <c r="J676" s="16">
        <f t="shared" si="126"/>
        <v>731.41867692278697</v>
      </c>
      <c r="K676" s="24" t="s">
        <v>617</v>
      </c>
      <c r="L676" s="25">
        <f t="shared" si="116"/>
        <v>67207</v>
      </c>
      <c r="M676" s="26">
        <f t="shared" si="119"/>
        <v>0</v>
      </c>
      <c r="N676" s="27">
        <f t="shared" si="117"/>
        <v>0</v>
      </c>
      <c r="O676" s="27">
        <f t="shared" si="118"/>
        <v>0</v>
      </c>
    </row>
    <row r="677" spans="1:15" ht="13.2" x14ac:dyDescent="0.25">
      <c r="A677" s="13" t="s">
        <v>544</v>
      </c>
      <c r="B677" s="17">
        <f t="shared" si="120"/>
        <v>66384</v>
      </c>
      <c r="C677" s="5">
        <f>125</f>
        <v>125</v>
      </c>
      <c r="D677" s="6">
        <f t="shared" si="121"/>
        <v>196693.78000000003</v>
      </c>
      <c r="E677" s="6">
        <f t="shared" si="122"/>
        <v>14.705227944444449</v>
      </c>
      <c r="F677" s="6">
        <f>SUM($D$8:D677)</f>
        <v>94210707.57999976</v>
      </c>
      <c r="G677" s="6">
        <f t="shared" si="123"/>
        <v>150000</v>
      </c>
      <c r="H677" s="23">
        <f t="shared" si="124"/>
        <v>0.25564593333333341</v>
      </c>
      <c r="I677" s="31">
        <f t="shared" si="125"/>
        <v>1.0017724784711111</v>
      </c>
      <c r="J677" s="16">
        <f t="shared" si="126"/>
        <v>731.9905853326062</v>
      </c>
      <c r="K677" s="24" t="s">
        <v>544</v>
      </c>
      <c r="L677" s="25">
        <f t="shared" si="116"/>
        <v>67238</v>
      </c>
      <c r="M677" s="26">
        <f t="shared" si="119"/>
        <v>0</v>
      </c>
      <c r="N677" s="27">
        <f t="shared" si="117"/>
        <v>0</v>
      </c>
      <c r="O677" s="27">
        <f t="shared" si="118"/>
        <v>0</v>
      </c>
    </row>
    <row r="678" spans="1:15" ht="13.2" x14ac:dyDescent="0.25">
      <c r="A678" s="13" t="s">
        <v>545</v>
      </c>
      <c r="B678" s="17">
        <f t="shared" si="120"/>
        <v>66414</v>
      </c>
      <c r="C678" s="5">
        <f>125</f>
        <v>125</v>
      </c>
      <c r="D678" s="6">
        <f t="shared" si="121"/>
        <v>196818.78000000003</v>
      </c>
      <c r="E678" s="6">
        <f t="shared" si="122"/>
        <v>16.344342777777783</v>
      </c>
      <c r="F678" s="6">
        <f>SUM($D$8:D678)</f>
        <v>94407526.359999761</v>
      </c>
      <c r="G678" s="6">
        <f t="shared" si="123"/>
        <v>150000</v>
      </c>
      <c r="H678" s="23">
        <f t="shared" si="124"/>
        <v>0.25606260000000003</v>
      </c>
      <c r="I678" s="31">
        <f t="shared" si="125"/>
        <v>1.0017753673600001</v>
      </c>
      <c r="J678" s="16">
        <f t="shared" si="126"/>
        <v>732.56137763734012</v>
      </c>
      <c r="K678" s="24" t="s">
        <v>545</v>
      </c>
      <c r="L678" s="25">
        <f t="shared" si="116"/>
        <v>67267</v>
      </c>
      <c r="M678" s="26">
        <f t="shared" si="119"/>
        <v>0</v>
      </c>
      <c r="N678" s="27">
        <f t="shared" si="117"/>
        <v>0</v>
      </c>
      <c r="O678" s="27">
        <f t="shared" si="118"/>
        <v>0</v>
      </c>
    </row>
    <row r="679" spans="1:15" ht="13.2" x14ac:dyDescent="0.25">
      <c r="A679" s="13" t="s">
        <v>544</v>
      </c>
      <c r="B679" s="17">
        <f t="shared" si="120"/>
        <v>66445</v>
      </c>
      <c r="C679" s="5">
        <f>125</f>
        <v>125</v>
      </c>
      <c r="D679" s="6">
        <f t="shared" si="121"/>
        <v>196943.78000000003</v>
      </c>
      <c r="E679" s="6">
        <f t="shared" si="122"/>
        <v>17.984499277777783</v>
      </c>
      <c r="F679" s="6">
        <f>SUM($D$8:D679)</f>
        <v>94604470.139999762</v>
      </c>
      <c r="G679" s="6">
        <f t="shared" si="123"/>
        <v>150000</v>
      </c>
      <c r="H679" s="23">
        <f t="shared" si="124"/>
        <v>0.25647926666666676</v>
      </c>
      <c r="I679" s="31">
        <f t="shared" si="125"/>
        <v>1.0017782562488888</v>
      </c>
      <c r="J679" s="16">
        <f t="shared" si="126"/>
        <v>733.13105677963665</v>
      </c>
      <c r="K679" s="24" t="s">
        <v>544</v>
      </c>
      <c r="L679" s="25">
        <f t="shared" si="116"/>
        <v>67298</v>
      </c>
      <c r="M679" s="26">
        <f t="shared" si="119"/>
        <v>0</v>
      </c>
      <c r="N679" s="27">
        <f t="shared" si="117"/>
        <v>0</v>
      </c>
      <c r="O679" s="27">
        <f t="shared" si="118"/>
        <v>0</v>
      </c>
    </row>
    <row r="680" spans="1:15" ht="13.2" x14ac:dyDescent="0.25">
      <c r="A680" s="13" t="s">
        <v>545</v>
      </c>
      <c r="B680" s="17">
        <f t="shared" si="120"/>
        <v>66475</v>
      </c>
      <c r="C680" s="5">
        <f>125</f>
        <v>125</v>
      </c>
      <c r="D680" s="6">
        <f t="shared" si="121"/>
        <v>197068.78000000003</v>
      </c>
      <c r="E680" s="6">
        <f t="shared" si="122"/>
        <v>19.625697444444448</v>
      </c>
      <c r="F680" s="6">
        <f>SUM($D$8:D680)</f>
        <v>94801538.919999763</v>
      </c>
      <c r="G680" s="6">
        <f t="shared" si="123"/>
        <v>150000</v>
      </c>
      <c r="H680" s="23">
        <f t="shared" si="124"/>
        <v>0.25689593333333338</v>
      </c>
      <c r="I680" s="31">
        <f t="shared" si="125"/>
        <v>1.0017811451377778</v>
      </c>
      <c r="J680" s="16">
        <f t="shared" si="126"/>
        <v>733.69962569238078</v>
      </c>
      <c r="K680" s="24" t="s">
        <v>545</v>
      </c>
      <c r="L680" s="25">
        <f t="shared" si="116"/>
        <v>67328</v>
      </c>
      <c r="M680" s="26">
        <f t="shared" si="119"/>
        <v>0</v>
      </c>
      <c r="N680" s="27">
        <f t="shared" si="117"/>
        <v>0</v>
      </c>
      <c r="O680" s="27">
        <f t="shared" si="118"/>
        <v>0</v>
      </c>
    </row>
    <row r="681" spans="1:15" ht="13.2" x14ac:dyDescent="0.25">
      <c r="A681" s="13" t="s">
        <v>618</v>
      </c>
      <c r="B681" s="17">
        <f t="shared" si="120"/>
        <v>66506</v>
      </c>
      <c r="C681" s="5">
        <f>125</f>
        <v>125</v>
      </c>
      <c r="D681" s="6">
        <f t="shared" si="121"/>
        <v>197213.41000000003</v>
      </c>
      <c r="E681" s="6">
        <f t="shared" si="122"/>
        <v>1.642403416666667</v>
      </c>
      <c r="F681" s="6">
        <f>SUM($D$8:D681)</f>
        <v>94998752.32999976</v>
      </c>
      <c r="G681" s="6">
        <f t="shared" si="123"/>
        <v>150000</v>
      </c>
      <c r="H681" s="23">
        <f t="shared" si="124"/>
        <v>0.25737803333333342</v>
      </c>
      <c r="I681" s="31">
        <f t="shared" si="125"/>
        <v>1.0017844876977777</v>
      </c>
      <c r="J681" s="16">
        <f t="shared" si="126"/>
        <v>734.26747602662681</v>
      </c>
      <c r="K681" s="24" t="s">
        <v>618</v>
      </c>
      <c r="L681" s="25">
        <f t="shared" si="116"/>
        <v>67359</v>
      </c>
      <c r="M681" s="26">
        <f t="shared" si="119"/>
        <v>0</v>
      </c>
      <c r="N681" s="27">
        <f t="shared" si="117"/>
        <v>0</v>
      </c>
      <c r="O681" s="27">
        <f t="shared" si="118"/>
        <v>0</v>
      </c>
    </row>
    <row r="682" spans="1:15" ht="13.2" x14ac:dyDescent="0.25">
      <c r="A682" s="13" t="s">
        <v>619</v>
      </c>
      <c r="B682" s="17">
        <f t="shared" si="120"/>
        <v>66535</v>
      </c>
      <c r="C682" s="5">
        <f>125</f>
        <v>125</v>
      </c>
      <c r="D682" s="6">
        <f t="shared" si="121"/>
        <v>197338.41000000003</v>
      </c>
      <c r="E682" s="6">
        <f t="shared" si="122"/>
        <v>3.2859179444444448</v>
      </c>
      <c r="F682" s="6">
        <f>SUM($D$8:D682)</f>
        <v>95196090.739999756</v>
      </c>
      <c r="G682" s="6">
        <f t="shared" si="123"/>
        <v>150000</v>
      </c>
      <c r="H682" s="23">
        <f t="shared" si="124"/>
        <v>0.25779470000000004</v>
      </c>
      <c r="I682" s="31">
        <f t="shared" si="125"/>
        <v>1.0017873765866667</v>
      </c>
      <c r="J682" s="16">
        <f t="shared" si="126"/>
        <v>734.83388941003659</v>
      </c>
      <c r="K682" s="24" t="s">
        <v>619</v>
      </c>
      <c r="L682" s="25">
        <f t="shared" si="116"/>
        <v>67389</v>
      </c>
      <c r="M682" s="26">
        <f t="shared" si="119"/>
        <v>0</v>
      </c>
      <c r="N682" s="27">
        <f t="shared" si="117"/>
        <v>0</v>
      </c>
      <c r="O682" s="27">
        <f t="shared" si="118"/>
        <v>0</v>
      </c>
    </row>
    <row r="683" spans="1:15" ht="13.2" x14ac:dyDescent="0.25">
      <c r="A683" s="13" t="s">
        <v>620</v>
      </c>
      <c r="B683" s="17">
        <f t="shared" si="120"/>
        <v>66565</v>
      </c>
      <c r="C683" s="5">
        <f>125</f>
        <v>125</v>
      </c>
      <c r="D683" s="6">
        <f t="shared" si="121"/>
        <v>197463.41000000003</v>
      </c>
      <c r="E683" s="6">
        <f t="shared" si="122"/>
        <v>4.9304046944444453</v>
      </c>
      <c r="F683" s="6">
        <f>SUM($D$8:D683)</f>
        <v>95393554.149999753</v>
      </c>
      <c r="G683" s="6">
        <f t="shared" si="123"/>
        <v>150000</v>
      </c>
      <c r="H683" s="23">
        <f t="shared" si="124"/>
        <v>0.25821136666666678</v>
      </c>
      <c r="I683" s="31">
        <f t="shared" si="125"/>
        <v>1.0017902654755555</v>
      </c>
      <c r="J683" s="16">
        <f t="shared" si="126"/>
        <v>735.39920101436508</v>
      </c>
      <c r="K683" s="24" t="s">
        <v>620</v>
      </c>
      <c r="L683" s="25">
        <f t="shared" si="116"/>
        <v>67420</v>
      </c>
      <c r="M683" s="26">
        <f t="shared" si="119"/>
        <v>0</v>
      </c>
      <c r="N683" s="27">
        <f t="shared" si="117"/>
        <v>0</v>
      </c>
      <c r="O683" s="27">
        <f t="shared" si="118"/>
        <v>0</v>
      </c>
    </row>
    <row r="684" spans="1:15" ht="13.2" x14ac:dyDescent="0.25">
      <c r="A684" s="13" t="s">
        <v>621</v>
      </c>
      <c r="B684" s="17">
        <f t="shared" si="120"/>
        <v>66596</v>
      </c>
      <c r="C684" s="5">
        <f>125</f>
        <v>125</v>
      </c>
      <c r="D684" s="6">
        <f t="shared" si="121"/>
        <v>197588.41000000003</v>
      </c>
      <c r="E684" s="6">
        <f t="shared" si="122"/>
        <v>6.5759331111111123</v>
      </c>
      <c r="F684" s="6">
        <f>SUM($D$8:D684)</f>
        <v>95591142.559999749</v>
      </c>
      <c r="G684" s="6">
        <f t="shared" si="123"/>
        <v>150000</v>
      </c>
      <c r="H684" s="23">
        <f t="shared" si="124"/>
        <v>0.2586280333333334</v>
      </c>
      <c r="I684" s="31">
        <f t="shared" si="125"/>
        <v>1.0017931543644445</v>
      </c>
      <c r="J684" s="16">
        <f t="shared" si="126"/>
        <v>735.96341373524331</v>
      </c>
      <c r="K684" s="24" t="s">
        <v>621</v>
      </c>
      <c r="L684" s="25">
        <f t="shared" si="116"/>
        <v>67451</v>
      </c>
      <c r="M684" s="26">
        <f t="shared" si="119"/>
        <v>0</v>
      </c>
      <c r="N684" s="27">
        <f t="shared" si="117"/>
        <v>0</v>
      </c>
      <c r="O684" s="27">
        <f t="shared" si="118"/>
        <v>0</v>
      </c>
    </row>
    <row r="685" spans="1:15" ht="13.2" x14ac:dyDescent="0.25">
      <c r="A685" s="13" t="s">
        <v>544</v>
      </c>
      <c r="B685" s="17">
        <f t="shared" si="120"/>
        <v>66626</v>
      </c>
      <c r="C685" s="5">
        <f>125</f>
        <v>125</v>
      </c>
      <c r="D685" s="6">
        <f t="shared" si="121"/>
        <v>197713.41000000003</v>
      </c>
      <c r="E685" s="6">
        <f t="shared" si="122"/>
        <v>8.222503194444446</v>
      </c>
      <c r="F685" s="6">
        <f>SUM($D$8:D685)</f>
        <v>95788855.969999745</v>
      </c>
      <c r="G685" s="6">
        <f t="shared" si="123"/>
        <v>150000</v>
      </c>
      <c r="H685" s="23">
        <f t="shared" si="124"/>
        <v>0.25904470000000013</v>
      </c>
      <c r="I685" s="31">
        <f t="shared" si="125"/>
        <v>1.0017960432533333</v>
      </c>
      <c r="J685" s="16">
        <f t="shared" si="126"/>
        <v>736.52653045872307</v>
      </c>
      <c r="K685" s="24" t="s">
        <v>544</v>
      </c>
      <c r="L685" s="25">
        <f t="shared" si="116"/>
        <v>67481</v>
      </c>
      <c r="M685" s="26">
        <f t="shared" si="119"/>
        <v>0</v>
      </c>
      <c r="N685" s="27">
        <f t="shared" si="117"/>
        <v>0</v>
      </c>
      <c r="O685" s="27">
        <f t="shared" si="118"/>
        <v>0</v>
      </c>
    </row>
    <row r="686" spans="1:15" ht="13.2" x14ac:dyDescent="0.25">
      <c r="A686" s="13" t="s">
        <v>545</v>
      </c>
      <c r="B686" s="17">
        <f t="shared" si="120"/>
        <v>66657</v>
      </c>
      <c r="C686" s="5">
        <f>125</f>
        <v>125</v>
      </c>
      <c r="D686" s="6">
        <f t="shared" si="121"/>
        <v>197838.41000000003</v>
      </c>
      <c r="E686" s="6">
        <f t="shared" si="122"/>
        <v>9.8701149444444454</v>
      </c>
      <c r="F686" s="6">
        <f>SUM($D$8:D686)</f>
        <v>95986694.379999742</v>
      </c>
      <c r="G686" s="6">
        <f t="shared" si="123"/>
        <v>150000</v>
      </c>
      <c r="H686" s="23">
        <f t="shared" si="124"/>
        <v>0.25946136666666675</v>
      </c>
      <c r="I686" s="31">
        <f t="shared" si="125"/>
        <v>1.0017989321422223</v>
      </c>
      <c r="J686" s="16">
        <f t="shared" si="126"/>
        <v>737.08855406131886</v>
      </c>
      <c r="K686" s="24" t="s">
        <v>545</v>
      </c>
      <c r="L686" s="25">
        <f t="shared" si="116"/>
        <v>67512</v>
      </c>
      <c r="M686" s="26">
        <f t="shared" si="119"/>
        <v>0</v>
      </c>
      <c r="N686" s="27">
        <f t="shared" si="117"/>
        <v>0</v>
      </c>
      <c r="O686" s="27">
        <f t="shared" si="118"/>
        <v>0</v>
      </c>
    </row>
    <row r="687" spans="1:15" ht="13.2" x14ac:dyDescent="0.25">
      <c r="A687" s="13" t="s">
        <v>544</v>
      </c>
      <c r="B687" s="17">
        <f t="shared" si="120"/>
        <v>66687</v>
      </c>
      <c r="C687" s="5">
        <f>125</f>
        <v>125</v>
      </c>
      <c r="D687" s="6">
        <f t="shared" si="121"/>
        <v>197963.41000000003</v>
      </c>
      <c r="E687" s="6">
        <f t="shared" si="122"/>
        <v>11.518768361111112</v>
      </c>
      <c r="F687" s="6">
        <f>SUM($D$8:D687)</f>
        <v>96184657.789999738</v>
      </c>
      <c r="G687" s="6">
        <f t="shared" si="123"/>
        <v>150000</v>
      </c>
      <c r="H687" s="23">
        <f t="shared" si="124"/>
        <v>0.25987803333333337</v>
      </c>
      <c r="I687" s="31">
        <f t="shared" si="125"/>
        <v>1.001801821031111</v>
      </c>
      <c r="J687" s="16">
        <f t="shared" si="126"/>
        <v>737.64948741004218</v>
      </c>
      <c r="K687" s="24" t="s">
        <v>544</v>
      </c>
      <c r="L687" s="25">
        <f t="shared" si="116"/>
        <v>67542</v>
      </c>
      <c r="M687" s="26">
        <f t="shared" si="119"/>
        <v>0</v>
      </c>
      <c r="N687" s="27">
        <f t="shared" si="117"/>
        <v>0</v>
      </c>
      <c r="O687" s="27">
        <f t="shared" si="118"/>
        <v>0</v>
      </c>
    </row>
    <row r="688" spans="1:15" ht="13.2" x14ac:dyDescent="0.25">
      <c r="A688" s="13" t="s">
        <v>545</v>
      </c>
      <c r="B688" s="17">
        <f t="shared" si="120"/>
        <v>66718</v>
      </c>
      <c r="C688" s="5">
        <f>125</f>
        <v>125</v>
      </c>
      <c r="D688" s="6">
        <f t="shared" si="121"/>
        <v>198088.41000000003</v>
      </c>
      <c r="E688" s="6">
        <f t="shared" si="122"/>
        <v>13.168463444444447</v>
      </c>
      <c r="F688" s="6">
        <f>SUM($D$8:D688)</f>
        <v>96382746.199999735</v>
      </c>
      <c r="G688" s="6">
        <f t="shared" si="123"/>
        <v>150000</v>
      </c>
      <c r="H688" s="23">
        <f t="shared" si="124"/>
        <v>0.2602947000000001</v>
      </c>
      <c r="I688" s="31">
        <f t="shared" si="125"/>
        <v>1.00180470992</v>
      </c>
      <c r="J688" s="16">
        <f t="shared" si="126"/>
        <v>738.2093333624432</v>
      </c>
      <c r="K688" s="24" t="s">
        <v>545</v>
      </c>
      <c r="L688" s="25">
        <f t="shared" si="116"/>
        <v>67573</v>
      </c>
      <c r="M688" s="26">
        <f t="shared" si="119"/>
        <v>0</v>
      </c>
      <c r="N688" s="27">
        <f t="shared" si="117"/>
        <v>0</v>
      </c>
      <c r="O688" s="27">
        <f t="shared" si="118"/>
        <v>0</v>
      </c>
    </row>
    <row r="689" spans="1:15" ht="13.2" x14ac:dyDescent="0.25">
      <c r="A689" s="13" t="s">
        <v>622</v>
      </c>
      <c r="B689" s="17">
        <f t="shared" si="120"/>
        <v>66749</v>
      </c>
      <c r="C689" s="5">
        <f>125</f>
        <v>125</v>
      </c>
      <c r="D689" s="6">
        <f t="shared" si="121"/>
        <v>198213.41000000003</v>
      </c>
      <c r="E689" s="6">
        <f t="shared" si="122"/>
        <v>14.819200194444447</v>
      </c>
      <c r="F689" s="6">
        <f>SUM($D$8:D689)</f>
        <v>96580959.609999731</v>
      </c>
      <c r="G689" s="6">
        <f t="shared" si="123"/>
        <v>150000</v>
      </c>
      <c r="H689" s="23">
        <f t="shared" si="124"/>
        <v>0.26071136666666672</v>
      </c>
      <c r="I689" s="31">
        <f t="shared" si="125"/>
        <v>1.0018075988088888</v>
      </c>
      <c r="J689" s="16">
        <f t="shared" si="126"/>
        <v>738.76809476664494</v>
      </c>
      <c r="K689" s="24" t="s">
        <v>622</v>
      </c>
      <c r="L689" s="25">
        <f t="shared" si="116"/>
        <v>67604</v>
      </c>
      <c r="M689" s="26">
        <f t="shared" si="119"/>
        <v>0</v>
      </c>
      <c r="N689" s="27">
        <f t="shared" si="117"/>
        <v>0</v>
      </c>
      <c r="O689" s="27">
        <f t="shared" si="118"/>
        <v>0</v>
      </c>
    </row>
    <row r="690" spans="1:15" ht="13.2" x14ac:dyDescent="0.25">
      <c r="A690" s="13" t="s">
        <v>623</v>
      </c>
      <c r="B690" s="17">
        <f t="shared" si="120"/>
        <v>66779</v>
      </c>
      <c r="C690" s="5">
        <f>125</f>
        <v>125</v>
      </c>
      <c r="D690" s="6">
        <f t="shared" si="121"/>
        <v>198338.41000000003</v>
      </c>
      <c r="E690" s="6">
        <f t="shared" si="122"/>
        <v>16.470978611111114</v>
      </c>
      <c r="F690" s="6">
        <f>SUM($D$8:D690)</f>
        <v>96779298.019999728</v>
      </c>
      <c r="G690" s="6">
        <f t="shared" si="123"/>
        <v>150000</v>
      </c>
      <c r="H690" s="23">
        <f t="shared" si="124"/>
        <v>0.26112803333333345</v>
      </c>
      <c r="I690" s="31">
        <f t="shared" si="125"/>
        <v>1.0018104876977778</v>
      </c>
      <c r="J690" s="16">
        <f t="shared" si="126"/>
        <v>739.32577446138373</v>
      </c>
      <c r="K690" s="24" t="s">
        <v>623</v>
      </c>
      <c r="L690" s="25">
        <f t="shared" si="116"/>
        <v>67632</v>
      </c>
      <c r="M690" s="26">
        <f t="shared" si="119"/>
        <v>0</v>
      </c>
      <c r="N690" s="27">
        <f t="shared" si="117"/>
        <v>0</v>
      </c>
      <c r="O690" s="27">
        <f t="shared" si="118"/>
        <v>0</v>
      </c>
    </row>
    <row r="691" spans="1:15" ht="13.2" x14ac:dyDescent="0.25">
      <c r="A691" s="13" t="s">
        <v>624</v>
      </c>
      <c r="B691" s="17">
        <f t="shared" si="120"/>
        <v>66810</v>
      </c>
      <c r="C691" s="5">
        <f>125</f>
        <v>125</v>
      </c>
      <c r="D691" s="6">
        <f t="shared" si="121"/>
        <v>198463.41000000003</v>
      </c>
      <c r="E691" s="6">
        <f t="shared" si="122"/>
        <v>18.123798694444449</v>
      </c>
      <c r="F691" s="6">
        <f>SUM($D$8:D691)</f>
        <v>96977761.429999724</v>
      </c>
      <c r="G691" s="6">
        <f t="shared" si="123"/>
        <v>150000</v>
      </c>
      <c r="H691" s="23">
        <f t="shared" si="124"/>
        <v>0.26154470000000007</v>
      </c>
      <c r="I691" s="31">
        <f t="shared" si="125"/>
        <v>1.0018133765866666</v>
      </c>
      <c r="J691" s="16">
        <f t="shared" si="126"/>
        <v>739.88237527604451</v>
      </c>
      <c r="K691" s="24" t="s">
        <v>624</v>
      </c>
      <c r="L691" s="25">
        <f t="shared" si="116"/>
        <v>67663</v>
      </c>
      <c r="M691" s="26">
        <f t="shared" si="119"/>
        <v>0</v>
      </c>
      <c r="N691" s="27">
        <f t="shared" si="117"/>
        <v>0</v>
      </c>
      <c r="O691" s="27">
        <f t="shared" si="118"/>
        <v>0</v>
      </c>
    </row>
    <row r="692" spans="1:15" ht="13.2" x14ac:dyDescent="0.25">
      <c r="A692" s="13" t="s">
        <v>625</v>
      </c>
      <c r="B692" s="17">
        <f t="shared" si="120"/>
        <v>66840</v>
      </c>
      <c r="C692" s="5">
        <f>125</f>
        <v>125</v>
      </c>
      <c r="D692" s="6">
        <f t="shared" si="121"/>
        <v>198588.41000000003</v>
      </c>
      <c r="E692" s="6">
        <f t="shared" si="122"/>
        <v>19.77766044444445</v>
      </c>
      <c r="F692" s="6">
        <f>SUM($D$8:D692)</f>
        <v>97176349.83999972</v>
      </c>
      <c r="G692" s="6">
        <f t="shared" si="123"/>
        <v>150000</v>
      </c>
      <c r="H692" s="23">
        <f t="shared" si="124"/>
        <v>0.26196136666666681</v>
      </c>
      <c r="I692" s="31">
        <f t="shared" si="125"/>
        <v>1.0018162654755556</v>
      </c>
      <c r="J692" s="16">
        <f t="shared" si="126"/>
        <v>740.43790003069932</v>
      </c>
      <c r="K692" s="24" t="s">
        <v>625</v>
      </c>
      <c r="L692" s="25">
        <f t="shared" si="116"/>
        <v>67693</v>
      </c>
      <c r="M692" s="26">
        <f t="shared" si="119"/>
        <v>0</v>
      </c>
      <c r="N692" s="27">
        <f t="shared" si="117"/>
        <v>0</v>
      </c>
      <c r="O692" s="27">
        <f t="shared" si="118"/>
        <v>0</v>
      </c>
    </row>
    <row r="693" spans="1:15" ht="13.2" x14ac:dyDescent="0.25">
      <c r="A693" s="13" t="s">
        <v>544</v>
      </c>
      <c r="B693" s="17">
        <f t="shared" si="120"/>
        <v>66871</v>
      </c>
      <c r="C693" s="5">
        <f>125</f>
        <v>125</v>
      </c>
      <c r="D693" s="6">
        <f t="shared" si="121"/>
        <v>198733.19000000003</v>
      </c>
      <c r="E693" s="6">
        <f t="shared" si="122"/>
        <v>1.6550682500000002</v>
      </c>
      <c r="F693" s="6">
        <f>SUM($D$8:D693)</f>
        <v>97375083.029999718</v>
      </c>
      <c r="G693" s="6">
        <f t="shared" si="123"/>
        <v>150000</v>
      </c>
      <c r="H693" s="23">
        <f t="shared" si="124"/>
        <v>0.26244396666666669</v>
      </c>
      <c r="I693" s="31">
        <f t="shared" si="125"/>
        <v>1.0018196115022222</v>
      </c>
      <c r="J693" s="16">
        <f t="shared" si="126"/>
        <v>740.99274456366982</v>
      </c>
      <c r="K693" s="24" t="s">
        <v>544</v>
      </c>
      <c r="L693" s="25">
        <f t="shared" si="116"/>
        <v>67724</v>
      </c>
      <c r="M693" s="26">
        <f t="shared" si="119"/>
        <v>0</v>
      </c>
      <c r="N693" s="27">
        <f t="shared" si="117"/>
        <v>0</v>
      </c>
      <c r="O693" s="27">
        <f t="shared" si="118"/>
        <v>0</v>
      </c>
    </row>
    <row r="694" spans="1:15" ht="13.2" x14ac:dyDescent="0.25">
      <c r="A694" s="13" t="s">
        <v>545</v>
      </c>
      <c r="B694" s="17">
        <f t="shared" si="120"/>
        <v>66900</v>
      </c>
      <c r="C694" s="5">
        <f>125</f>
        <v>125</v>
      </c>
      <c r="D694" s="6">
        <f t="shared" si="121"/>
        <v>198858.19000000003</v>
      </c>
      <c r="E694" s="6">
        <f t="shared" si="122"/>
        <v>3.3112476111111118</v>
      </c>
      <c r="F694" s="6">
        <f>SUM($D$8:D694)</f>
        <v>97573941.219999716</v>
      </c>
      <c r="G694" s="6">
        <f t="shared" si="123"/>
        <v>150000</v>
      </c>
      <c r="H694" s="23">
        <f t="shared" si="124"/>
        <v>0.26286063333333343</v>
      </c>
      <c r="I694" s="31">
        <f t="shared" si="125"/>
        <v>1.0018225003911112</v>
      </c>
      <c r="J694" s="16">
        <f t="shared" si="126"/>
        <v>741.54618049804867</v>
      </c>
      <c r="K694" s="24" t="s">
        <v>545</v>
      </c>
      <c r="L694" s="25">
        <f t="shared" si="116"/>
        <v>67754</v>
      </c>
      <c r="M694" s="26">
        <f t="shared" si="119"/>
        <v>0</v>
      </c>
      <c r="N694" s="27">
        <f t="shared" si="117"/>
        <v>0</v>
      </c>
      <c r="O694" s="27">
        <f t="shared" si="118"/>
        <v>0</v>
      </c>
    </row>
    <row r="695" spans="1:15" ht="13.2" x14ac:dyDescent="0.25">
      <c r="A695" s="13" t="s">
        <v>544</v>
      </c>
      <c r="B695" s="17">
        <f t="shared" si="120"/>
        <v>66930</v>
      </c>
      <c r="C695" s="5">
        <f>125</f>
        <v>125</v>
      </c>
      <c r="D695" s="6">
        <f t="shared" si="121"/>
        <v>198983.19000000003</v>
      </c>
      <c r="E695" s="6">
        <f t="shared" si="122"/>
        <v>4.9683991944444452</v>
      </c>
      <c r="F695" s="6">
        <f>SUM($D$8:D695)</f>
        <v>97772924.409999713</v>
      </c>
      <c r="G695" s="6">
        <f t="shared" si="123"/>
        <v>150000</v>
      </c>
      <c r="H695" s="23">
        <f t="shared" si="124"/>
        <v>0.26327730000000005</v>
      </c>
      <c r="I695" s="31">
        <f t="shared" si="125"/>
        <v>1.00182538928</v>
      </c>
      <c r="J695" s="16">
        <f t="shared" si="126"/>
        <v>742.0985484960313</v>
      </c>
      <c r="K695" s="24" t="s">
        <v>544</v>
      </c>
      <c r="L695" s="25">
        <f t="shared" si="116"/>
        <v>67785</v>
      </c>
      <c r="M695" s="26">
        <f t="shared" si="119"/>
        <v>0</v>
      </c>
      <c r="N695" s="27">
        <f t="shared" si="117"/>
        <v>0</v>
      </c>
      <c r="O695" s="27">
        <f t="shared" si="118"/>
        <v>0</v>
      </c>
    </row>
    <row r="696" spans="1:15" ht="13.2" x14ac:dyDescent="0.25">
      <c r="A696" s="13" t="s">
        <v>545</v>
      </c>
      <c r="B696" s="17">
        <f t="shared" si="120"/>
        <v>66961</v>
      </c>
      <c r="C696" s="5">
        <f>125</f>
        <v>125</v>
      </c>
      <c r="D696" s="6">
        <f t="shared" si="121"/>
        <v>199108.19000000003</v>
      </c>
      <c r="E696" s="6">
        <f t="shared" si="122"/>
        <v>6.6265924444444453</v>
      </c>
      <c r="F696" s="6">
        <f>SUM($D$8:D696)</f>
        <v>97972032.599999711</v>
      </c>
      <c r="G696" s="6">
        <f t="shared" si="123"/>
        <v>150000</v>
      </c>
      <c r="H696" s="23">
        <f t="shared" si="124"/>
        <v>0.26369396666666678</v>
      </c>
      <c r="I696" s="31">
        <f t="shared" si="125"/>
        <v>1.001828278168889</v>
      </c>
      <c r="J696" s="16">
        <f t="shared" si="126"/>
        <v>742.64985134216272</v>
      </c>
      <c r="K696" s="24" t="s">
        <v>545</v>
      </c>
      <c r="L696" s="25">
        <f t="shared" si="116"/>
        <v>67816</v>
      </c>
      <c r="M696" s="26">
        <f t="shared" si="119"/>
        <v>0</v>
      </c>
      <c r="N696" s="27">
        <f t="shared" si="117"/>
        <v>0</v>
      </c>
      <c r="O696" s="27">
        <f t="shared" si="118"/>
        <v>0</v>
      </c>
    </row>
    <row r="697" spans="1:15" ht="13.2" x14ac:dyDescent="0.25">
      <c r="A697" s="13" t="s">
        <v>626</v>
      </c>
      <c r="B697" s="17">
        <f t="shared" si="120"/>
        <v>66991</v>
      </c>
      <c r="C697" s="5">
        <f>125</f>
        <v>125</v>
      </c>
      <c r="D697" s="6">
        <f t="shared" si="121"/>
        <v>199233.19000000003</v>
      </c>
      <c r="E697" s="6">
        <f t="shared" si="122"/>
        <v>8.285827361111112</v>
      </c>
      <c r="F697" s="6">
        <f>SUM($D$8:D697)</f>
        <v>98171265.789999709</v>
      </c>
      <c r="G697" s="6">
        <f t="shared" si="123"/>
        <v>150000</v>
      </c>
      <c r="H697" s="23">
        <f t="shared" si="124"/>
        <v>0.2641106333333334</v>
      </c>
      <c r="I697" s="31">
        <f t="shared" si="125"/>
        <v>1.0018311670577777</v>
      </c>
      <c r="J697" s="16">
        <f t="shared" si="126"/>
        <v>743.20009181185037</v>
      </c>
      <c r="K697" s="24" t="s">
        <v>626</v>
      </c>
      <c r="L697" s="25">
        <f t="shared" si="116"/>
        <v>67846</v>
      </c>
      <c r="M697" s="26">
        <f t="shared" si="119"/>
        <v>0</v>
      </c>
      <c r="N697" s="27">
        <f t="shared" si="117"/>
        <v>0</v>
      </c>
      <c r="O697" s="27">
        <f t="shared" si="118"/>
        <v>0</v>
      </c>
    </row>
    <row r="698" spans="1:15" ht="13.2" x14ac:dyDescent="0.25">
      <c r="A698" s="13" t="s">
        <v>627</v>
      </c>
      <c r="B698" s="17">
        <f t="shared" si="120"/>
        <v>67022</v>
      </c>
      <c r="C698" s="5">
        <f>125</f>
        <v>125</v>
      </c>
      <c r="D698" s="6">
        <f t="shared" si="121"/>
        <v>199358.19000000003</v>
      </c>
      <c r="E698" s="6">
        <f t="shared" si="122"/>
        <v>9.9461039444444452</v>
      </c>
      <c r="F698" s="6">
        <f>SUM($D$8:D698)</f>
        <v>98370623.979999706</v>
      </c>
      <c r="G698" s="6">
        <f t="shared" si="123"/>
        <v>150000</v>
      </c>
      <c r="H698" s="23">
        <f t="shared" si="124"/>
        <v>0.26452730000000013</v>
      </c>
      <c r="I698" s="31">
        <f t="shared" si="125"/>
        <v>1.0018340559466667</v>
      </c>
      <c r="J698" s="16">
        <f t="shared" si="126"/>
        <v>743.74927267140095</v>
      </c>
      <c r="K698" s="24" t="s">
        <v>627</v>
      </c>
      <c r="L698" s="25">
        <f t="shared" si="116"/>
        <v>67877</v>
      </c>
      <c r="M698" s="26">
        <f t="shared" si="119"/>
        <v>0</v>
      </c>
      <c r="N698" s="27">
        <f t="shared" si="117"/>
        <v>0</v>
      </c>
      <c r="O698" s="27">
        <f t="shared" si="118"/>
        <v>0</v>
      </c>
    </row>
    <row r="699" spans="1:15" ht="13.2" x14ac:dyDescent="0.25">
      <c r="A699" s="13" t="s">
        <v>628</v>
      </c>
      <c r="B699" s="17">
        <f t="shared" si="120"/>
        <v>67052</v>
      </c>
      <c r="C699" s="5">
        <f>125</f>
        <v>125</v>
      </c>
      <c r="D699" s="6">
        <f t="shared" si="121"/>
        <v>199483.19000000003</v>
      </c>
      <c r="E699" s="6">
        <f t="shared" si="122"/>
        <v>11.607422194444446</v>
      </c>
      <c r="F699" s="6">
        <f>SUM($D$8:D699)</f>
        <v>98570107.169999704</v>
      </c>
      <c r="G699" s="6">
        <f t="shared" si="123"/>
        <v>150000</v>
      </c>
      <c r="H699" s="23">
        <f t="shared" si="124"/>
        <v>0.26494396666666675</v>
      </c>
      <c r="I699" s="31">
        <f t="shared" si="125"/>
        <v>1.0018369448355555</v>
      </c>
      <c r="J699" s="16">
        <f t="shared" si="126"/>
        <v>744.29739667805666</v>
      </c>
      <c r="K699" s="24" t="s">
        <v>628</v>
      </c>
      <c r="L699" s="25">
        <f t="shared" si="116"/>
        <v>67907</v>
      </c>
      <c r="M699" s="26">
        <f t="shared" si="119"/>
        <v>0</v>
      </c>
      <c r="N699" s="27">
        <f t="shared" si="117"/>
        <v>0</v>
      </c>
      <c r="O699" s="27">
        <f t="shared" si="118"/>
        <v>0</v>
      </c>
    </row>
    <row r="700" spans="1:15" ht="13.2" x14ac:dyDescent="0.25">
      <c r="A700" s="13" t="s">
        <v>629</v>
      </c>
      <c r="B700" s="17">
        <f t="shared" si="120"/>
        <v>67083</v>
      </c>
      <c r="C700" s="5">
        <f>125</f>
        <v>125</v>
      </c>
      <c r="D700" s="6">
        <f t="shared" si="121"/>
        <v>199608.19000000003</v>
      </c>
      <c r="E700" s="6">
        <f t="shared" si="122"/>
        <v>13.269782111111112</v>
      </c>
      <c r="F700" s="6">
        <f>SUM($D$8:D700)</f>
        <v>98769715.359999701</v>
      </c>
      <c r="G700" s="6">
        <f t="shared" si="123"/>
        <v>150000</v>
      </c>
      <c r="H700" s="23">
        <f t="shared" si="124"/>
        <v>0.26536063333333337</v>
      </c>
      <c r="I700" s="31">
        <f t="shared" si="125"/>
        <v>1.0018398337244445</v>
      </c>
      <c r="J700" s="16">
        <f t="shared" si="126"/>
        <v>744.84446658003094</v>
      </c>
      <c r="K700" s="24" t="s">
        <v>629</v>
      </c>
      <c r="L700" s="25">
        <f t="shared" si="116"/>
        <v>67938</v>
      </c>
      <c r="M700" s="26">
        <f t="shared" si="119"/>
        <v>0</v>
      </c>
      <c r="N700" s="27">
        <f t="shared" si="117"/>
        <v>0</v>
      </c>
      <c r="O700" s="27">
        <f t="shared" si="118"/>
        <v>0</v>
      </c>
    </row>
    <row r="701" spans="1:15" ht="13.2" x14ac:dyDescent="0.25">
      <c r="A701" s="13" t="s">
        <v>544</v>
      </c>
      <c r="B701" s="17">
        <f t="shared" si="120"/>
        <v>67114</v>
      </c>
      <c r="C701" s="5">
        <f>125</f>
        <v>125</v>
      </c>
      <c r="D701" s="6">
        <f t="shared" si="121"/>
        <v>199733.19000000003</v>
      </c>
      <c r="E701" s="6">
        <f t="shared" si="122"/>
        <v>14.933183694444446</v>
      </c>
      <c r="F701" s="6">
        <f>SUM($D$8:D701)</f>
        <v>98969448.549999699</v>
      </c>
      <c r="G701" s="6">
        <f t="shared" si="123"/>
        <v>150000</v>
      </c>
      <c r="H701" s="23">
        <f t="shared" si="124"/>
        <v>0.26577730000000011</v>
      </c>
      <c r="I701" s="31">
        <f t="shared" si="125"/>
        <v>1.0018427226133333</v>
      </c>
      <c r="J701" s="16">
        <f t="shared" si="126"/>
        <v>745.39048511654357</v>
      </c>
      <c r="K701" s="24" t="s">
        <v>544</v>
      </c>
      <c r="L701" s="25">
        <f t="shared" si="116"/>
        <v>67969</v>
      </c>
      <c r="M701" s="26">
        <f t="shared" si="119"/>
        <v>0</v>
      </c>
      <c r="N701" s="27">
        <f t="shared" si="117"/>
        <v>0</v>
      </c>
      <c r="O701" s="27">
        <f t="shared" si="118"/>
        <v>0</v>
      </c>
    </row>
    <row r="702" spans="1:15" ht="13.2" x14ac:dyDescent="0.25">
      <c r="A702" s="13" t="s">
        <v>545</v>
      </c>
      <c r="B702" s="17">
        <f t="shared" si="120"/>
        <v>67144</v>
      </c>
      <c r="C702" s="5">
        <f>125</f>
        <v>125</v>
      </c>
      <c r="D702" s="6">
        <f t="shared" si="121"/>
        <v>199858.19000000003</v>
      </c>
      <c r="E702" s="6">
        <f t="shared" si="122"/>
        <v>16.597626944444446</v>
      </c>
      <c r="F702" s="6">
        <f>SUM($D$8:D702)</f>
        <v>99169306.739999697</v>
      </c>
      <c r="G702" s="6">
        <f t="shared" si="123"/>
        <v>150000</v>
      </c>
      <c r="H702" s="23">
        <f t="shared" si="124"/>
        <v>0.26619396666666673</v>
      </c>
      <c r="I702" s="31">
        <f t="shared" si="125"/>
        <v>1.0018456115022223</v>
      </c>
      <c r="J702" s="16">
        <f t="shared" si="126"/>
        <v>745.93545501785729</v>
      </c>
      <c r="K702" s="24" t="s">
        <v>545</v>
      </c>
      <c r="L702" s="25">
        <f t="shared" si="116"/>
        <v>67997</v>
      </c>
      <c r="M702" s="26">
        <f t="shared" si="119"/>
        <v>0</v>
      </c>
      <c r="N702" s="27">
        <f t="shared" si="117"/>
        <v>0</v>
      </c>
      <c r="O702" s="27">
        <f t="shared" si="118"/>
        <v>0</v>
      </c>
    </row>
    <row r="703" spans="1:15" ht="13.2" x14ac:dyDescent="0.25">
      <c r="A703" s="13" t="s">
        <v>544</v>
      </c>
      <c r="B703" s="17">
        <f t="shared" si="120"/>
        <v>67175</v>
      </c>
      <c r="C703" s="5">
        <f>125</f>
        <v>125</v>
      </c>
      <c r="D703" s="6">
        <f t="shared" si="121"/>
        <v>199983.19000000003</v>
      </c>
      <c r="E703" s="6">
        <f t="shared" si="122"/>
        <v>18.263111861111113</v>
      </c>
      <c r="F703" s="6">
        <f>SUM($D$8:D703)</f>
        <v>99369289.929999694</v>
      </c>
      <c r="G703" s="6">
        <f t="shared" si="123"/>
        <v>150000</v>
      </c>
      <c r="H703" s="23">
        <f t="shared" si="124"/>
        <v>0.26661063333333346</v>
      </c>
      <c r="I703" s="31">
        <f t="shared" si="125"/>
        <v>1.0018485003911111</v>
      </c>
      <c r="J703" s="16">
        <f t="shared" si="126"/>
        <v>746.47937900531178</v>
      </c>
      <c r="K703" s="24" t="s">
        <v>544</v>
      </c>
      <c r="L703" s="25">
        <f t="shared" si="116"/>
        <v>68028</v>
      </c>
      <c r="M703" s="26">
        <f t="shared" si="119"/>
        <v>0</v>
      </c>
      <c r="N703" s="27">
        <f t="shared" si="117"/>
        <v>0</v>
      </c>
      <c r="O703" s="27">
        <f t="shared" si="118"/>
        <v>0</v>
      </c>
    </row>
    <row r="704" spans="1:15" ht="13.2" x14ac:dyDescent="0.25">
      <c r="A704" s="13" t="s">
        <v>545</v>
      </c>
      <c r="B704" s="17">
        <f t="shared" si="120"/>
        <v>67205</v>
      </c>
      <c r="C704" s="5">
        <f>125</f>
        <v>125</v>
      </c>
      <c r="D704" s="6">
        <f t="shared" si="121"/>
        <v>200108.19000000003</v>
      </c>
      <c r="E704" s="6">
        <f t="shared" si="122"/>
        <v>19.929638444444446</v>
      </c>
      <c r="F704" s="6">
        <f>SUM($D$8:D704)</f>
        <v>99569398.119999692</v>
      </c>
      <c r="G704" s="6">
        <f t="shared" si="123"/>
        <v>150000</v>
      </c>
      <c r="H704" s="23">
        <f t="shared" si="124"/>
        <v>0.26702730000000008</v>
      </c>
      <c r="I704" s="31">
        <f t="shared" si="125"/>
        <v>1.0018513892800001</v>
      </c>
      <c r="J704" s="16">
        <f t="shared" si="126"/>
        <v>747.0222597913604</v>
      </c>
      <c r="K704" s="24" t="s">
        <v>545</v>
      </c>
      <c r="L704" s="25">
        <f t="shared" si="116"/>
        <v>68058</v>
      </c>
      <c r="M704" s="26">
        <f t="shared" si="119"/>
        <v>0</v>
      </c>
      <c r="N704" s="27">
        <f t="shared" si="117"/>
        <v>0</v>
      </c>
      <c r="O704" s="27">
        <f t="shared" si="118"/>
        <v>0</v>
      </c>
    </row>
    <row r="705" spans="1:15" ht="13.2" x14ac:dyDescent="0.25">
      <c r="A705" s="13" t="s">
        <v>630</v>
      </c>
      <c r="B705" s="17">
        <f t="shared" si="120"/>
        <v>67236</v>
      </c>
      <c r="C705" s="5">
        <f>125</f>
        <v>125</v>
      </c>
      <c r="D705" s="6">
        <f t="shared" si="121"/>
        <v>200253.12000000002</v>
      </c>
      <c r="E705" s="6">
        <f t="shared" si="122"/>
        <v>1.6677343333333337</v>
      </c>
      <c r="F705" s="6">
        <f>SUM($D$8:D705)</f>
        <v>99769651.239999697</v>
      </c>
      <c r="G705" s="6">
        <f t="shared" si="123"/>
        <v>150000</v>
      </c>
      <c r="H705" s="23">
        <f t="shared" si="124"/>
        <v>0.26751040000000004</v>
      </c>
      <c r="I705" s="31">
        <f t="shared" si="125"/>
        <v>1.0018547387733334</v>
      </c>
      <c r="J705" s="16">
        <f t="shared" si="126"/>
        <v>747.56449742217092</v>
      </c>
      <c r="K705" s="24" t="s">
        <v>630</v>
      </c>
      <c r="L705" s="25">
        <f t="shared" si="116"/>
        <v>68089</v>
      </c>
      <c r="M705" s="26">
        <f t="shared" si="119"/>
        <v>0</v>
      </c>
      <c r="N705" s="27">
        <f t="shared" si="117"/>
        <v>0</v>
      </c>
      <c r="O705" s="27">
        <f t="shared" si="118"/>
        <v>0</v>
      </c>
    </row>
    <row r="706" spans="1:15" ht="13.2" x14ac:dyDescent="0.25">
      <c r="A706" s="13" t="s">
        <v>631</v>
      </c>
      <c r="B706" s="17">
        <f t="shared" si="120"/>
        <v>67265</v>
      </c>
      <c r="C706" s="5">
        <f>125</f>
        <v>125</v>
      </c>
      <c r="D706" s="6">
        <f t="shared" si="121"/>
        <v>200378.12000000002</v>
      </c>
      <c r="E706" s="6">
        <f t="shared" si="122"/>
        <v>3.3365797777777781</v>
      </c>
      <c r="F706" s="6">
        <f>SUM($D$8:D706)</f>
        <v>99970029.359999701</v>
      </c>
      <c r="G706" s="6">
        <f t="shared" si="123"/>
        <v>150000</v>
      </c>
      <c r="H706" s="23">
        <f t="shared" si="124"/>
        <v>0.26792706666666677</v>
      </c>
      <c r="I706" s="31">
        <f t="shared" si="125"/>
        <v>1.0018576276622222</v>
      </c>
      <c r="J706" s="16">
        <f t="shared" si="126"/>
        <v>748.10535353018611</v>
      </c>
      <c r="K706" s="24" t="s">
        <v>631</v>
      </c>
      <c r="L706" s="25">
        <f t="shared" si="116"/>
        <v>68119</v>
      </c>
      <c r="M706" s="26">
        <f t="shared" si="119"/>
        <v>0</v>
      </c>
      <c r="N706" s="27">
        <f t="shared" si="117"/>
        <v>0</v>
      </c>
      <c r="O706" s="27">
        <f t="shared" si="118"/>
        <v>0</v>
      </c>
    </row>
    <row r="707" spans="1:15" ht="13.2" x14ac:dyDescent="0.25">
      <c r="A707" s="13" t="s">
        <v>632</v>
      </c>
      <c r="B707" s="17">
        <f t="shared" si="120"/>
        <v>67296</v>
      </c>
      <c r="C707" s="5">
        <f>125</f>
        <v>125</v>
      </c>
      <c r="D707" s="6">
        <f t="shared" si="121"/>
        <v>200503.12000000002</v>
      </c>
      <c r="E707" s="6">
        <f t="shared" si="122"/>
        <v>5.0063974444444446</v>
      </c>
      <c r="F707" s="6">
        <f>SUM($D$8:D707)</f>
        <v>100170532.47999971</v>
      </c>
      <c r="G707" s="6">
        <f t="shared" si="123"/>
        <v>150000</v>
      </c>
      <c r="H707" s="23">
        <f t="shared" si="124"/>
        <v>0.26834373333333339</v>
      </c>
      <c r="I707" s="31">
        <f t="shared" si="125"/>
        <v>1.0018605165511112</v>
      </c>
      <c r="J707" s="16">
        <f t="shared" si="126"/>
        <v>748.64517424864152</v>
      </c>
      <c r="K707" s="24" t="s">
        <v>632</v>
      </c>
      <c r="L707" s="25">
        <f t="shared" si="116"/>
        <v>68150</v>
      </c>
      <c r="M707" s="26">
        <f t="shared" si="119"/>
        <v>0</v>
      </c>
      <c r="N707" s="27">
        <f t="shared" si="117"/>
        <v>0</v>
      </c>
      <c r="O707" s="27">
        <f t="shared" si="118"/>
        <v>0</v>
      </c>
    </row>
    <row r="708" spans="1:15" ht="13.2" x14ac:dyDescent="0.25">
      <c r="A708" s="13" t="s">
        <v>633</v>
      </c>
      <c r="B708" s="17">
        <f t="shared" si="120"/>
        <v>67327</v>
      </c>
      <c r="C708" s="5">
        <f>125</f>
        <v>125</v>
      </c>
      <c r="D708" s="6">
        <f t="shared" si="121"/>
        <v>200628.12000000002</v>
      </c>
      <c r="E708" s="6">
        <f t="shared" si="122"/>
        <v>6.677256777777778</v>
      </c>
      <c r="F708" s="6">
        <f>SUM($D$8:D708)</f>
        <v>100371160.59999971</v>
      </c>
      <c r="G708" s="6">
        <f t="shared" si="123"/>
        <v>150000</v>
      </c>
      <c r="H708" s="23">
        <f t="shared" si="124"/>
        <v>0.26876040000000001</v>
      </c>
      <c r="I708" s="31">
        <f t="shared" si="125"/>
        <v>1.00186340544</v>
      </c>
      <c r="J708" s="16">
        <f t="shared" si="126"/>
        <v>749.18396225609695</v>
      </c>
      <c r="K708" s="24" t="s">
        <v>633</v>
      </c>
      <c r="L708" s="25">
        <f t="shared" si="116"/>
        <v>68181</v>
      </c>
      <c r="M708" s="26">
        <f t="shared" si="119"/>
        <v>0</v>
      </c>
      <c r="N708" s="27">
        <f t="shared" si="117"/>
        <v>0</v>
      </c>
      <c r="O708" s="27">
        <f t="shared" si="118"/>
        <v>0</v>
      </c>
    </row>
    <row r="709" spans="1:15" ht="13.2" x14ac:dyDescent="0.25">
      <c r="A709" s="13" t="s">
        <v>544</v>
      </c>
      <c r="B709" s="17">
        <f t="shared" si="120"/>
        <v>67357</v>
      </c>
      <c r="C709" s="5">
        <f>125</f>
        <v>125</v>
      </c>
      <c r="D709" s="6">
        <f t="shared" si="121"/>
        <v>200753.12000000002</v>
      </c>
      <c r="E709" s="6">
        <f t="shared" si="122"/>
        <v>8.3491577777777781</v>
      </c>
      <c r="F709" s="6">
        <f>SUM($D$8:D709)</f>
        <v>100571913.71999972</v>
      </c>
      <c r="G709" s="6">
        <f t="shared" si="123"/>
        <v>150000</v>
      </c>
      <c r="H709" s="23">
        <f t="shared" si="124"/>
        <v>0.26917706666666674</v>
      </c>
      <c r="I709" s="31">
        <f t="shared" si="125"/>
        <v>1.001866294328889</v>
      </c>
      <c r="J709" s="16">
        <f t="shared" si="126"/>
        <v>749.72172022239226</v>
      </c>
      <c r="K709" s="24" t="s">
        <v>544</v>
      </c>
      <c r="L709" s="25">
        <f t="shared" si="116"/>
        <v>68211</v>
      </c>
      <c r="M709" s="26">
        <f t="shared" si="119"/>
        <v>0</v>
      </c>
      <c r="N709" s="27">
        <f t="shared" si="117"/>
        <v>0</v>
      </c>
      <c r="O709" s="27">
        <f t="shared" si="118"/>
        <v>0</v>
      </c>
    </row>
    <row r="710" spans="1:15" ht="13.2" x14ac:dyDescent="0.25">
      <c r="A710" s="13" t="s">
        <v>545</v>
      </c>
      <c r="B710" s="17">
        <f t="shared" si="120"/>
        <v>67388</v>
      </c>
      <c r="C710" s="5">
        <f>125</f>
        <v>125</v>
      </c>
      <c r="D710" s="6">
        <f t="shared" si="121"/>
        <v>200878.12000000002</v>
      </c>
      <c r="E710" s="6">
        <f t="shared" si="122"/>
        <v>10.022100444444446</v>
      </c>
      <c r="F710" s="6">
        <f>SUM($D$8:D710)</f>
        <v>100772791.83999972</v>
      </c>
      <c r="G710" s="6">
        <f t="shared" si="123"/>
        <v>150000</v>
      </c>
      <c r="H710" s="23">
        <f t="shared" si="124"/>
        <v>0.26959373333333336</v>
      </c>
      <c r="I710" s="31">
        <f t="shared" si="125"/>
        <v>1.0018691832177777</v>
      </c>
      <c r="J710" s="16">
        <f t="shared" si="126"/>
        <v>750.25845080868123</v>
      </c>
      <c r="K710" s="24" t="s">
        <v>545</v>
      </c>
      <c r="L710" s="25">
        <f t="shared" si="116"/>
        <v>68242</v>
      </c>
      <c r="M710" s="26">
        <f t="shared" si="119"/>
        <v>0</v>
      </c>
      <c r="N710" s="27">
        <f t="shared" si="117"/>
        <v>0</v>
      </c>
      <c r="O710" s="27">
        <f t="shared" si="118"/>
        <v>0</v>
      </c>
    </row>
    <row r="711" spans="1:15" ht="13.2" x14ac:dyDescent="0.25">
      <c r="A711" s="13" t="s">
        <v>544</v>
      </c>
      <c r="B711" s="17">
        <f t="shared" si="120"/>
        <v>67418</v>
      </c>
      <c r="C711" s="5">
        <f>125</f>
        <v>125</v>
      </c>
      <c r="D711" s="6">
        <f t="shared" si="121"/>
        <v>201003.12000000002</v>
      </c>
      <c r="E711" s="6">
        <f t="shared" si="122"/>
        <v>11.696084777777779</v>
      </c>
      <c r="F711" s="6">
        <f>SUM($D$8:D711)</f>
        <v>100973794.95999973</v>
      </c>
      <c r="G711" s="6">
        <f t="shared" si="123"/>
        <v>150000</v>
      </c>
      <c r="H711" s="23">
        <f t="shared" si="124"/>
        <v>0.27001040000000009</v>
      </c>
      <c r="I711" s="31">
        <f t="shared" si="125"/>
        <v>1.0018720721066667</v>
      </c>
      <c r="J711" s="16">
        <f t="shared" si="126"/>
        <v>750.79415666746661</v>
      </c>
      <c r="K711" s="24" t="s">
        <v>544</v>
      </c>
      <c r="L711" s="25">
        <f t="shared" si="116"/>
        <v>68272</v>
      </c>
      <c r="M711" s="26">
        <f t="shared" si="119"/>
        <v>0</v>
      </c>
      <c r="N711" s="27">
        <f t="shared" si="117"/>
        <v>0</v>
      </c>
      <c r="O711" s="27">
        <f t="shared" si="118"/>
        <v>0</v>
      </c>
    </row>
    <row r="712" spans="1:15" ht="13.2" x14ac:dyDescent="0.25">
      <c r="A712" s="13" t="s">
        <v>545</v>
      </c>
      <c r="B712" s="17">
        <f t="shared" si="120"/>
        <v>67449</v>
      </c>
      <c r="C712" s="5">
        <f>125</f>
        <v>125</v>
      </c>
      <c r="D712" s="6">
        <f t="shared" si="121"/>
        <v>201128.12000000002</v>
      </c>
      <c r="E712" s="6">
        <f t="shared" si="122"/>
        <v>13.37111077777778</v>
      </c>
      <c r="F712" s="6">
        <f>SUM($D$8:D712)</f>
        <v>101174923.07999973</v>
      </c>
      <c r="G712" s="6">
        <f t="shared" si="123"/>
        <v>150000</v>
      </c>
      <c r="H712" s="23">
        <f t="shared" si="124"/>
        <v>0.27042706666666672</v>
      </c>
      <c r="I712" s="31">
        <f t="shared" si="125"/>
        <v>1.0018749609955555</v>
      </c>
      <c r="J712" s="16">
        <f t="shared" si="126"/>
        <v>751.32884044263233</v>
      </c>
      <c r="K712" s="24" t="s">
        <v>545</v>
      </c>
      <c r="L712" s="25">
        <f t="shared" si="116"/>
        <v>68303</v>
      </c>
      <c r="M712" s="26">
        <f t="shared" si="119"/>
        <v>0</v>
      </c>
      <c r="N712" s="27">
        <f t="shared" si="117"/>
        <v>0</v>
      </c>
      <c r="O712" s="27">
        <f t="shared" si="118"/>
        <v>0</v>
      </c>
    </row>
    <row r="713" spans="1:15" ht="13.2" x14ac:dyDescent="0.25">
      <c r="A713" s="13" t="s">
        <v>634</v>
      </c>
      <c r="B713" s="17">
        <f t="shared" si="120"/>
        <v>67480</v>
      </c>
      <c r="C713" s="5">
        <f>125</f>
        <v>125</v>
      </c>
      <c r="D713" s="6">
        <f t="shared" si="121"/>
        <v>201253.12000000002</v>
      </c>
      <c r="E713" s="6">
        <f t="shared" si="122"/>
        <v>15.047178444444446</v>
      </c>
      <c r="F713" s="6">
        <f>SUM($D$8:D713)</f>
        <v>101376176.19999973</v>
      </c>
      <c r="G713" s="6">
        <f t="shared" si="123"/>
        <v>150000</v>
      </c>
      <c r="H713" s="23">
        <f t="shared" si="124"/>
        <v>0.27084373333333345</v>
      </c>
      <c r="I713" s="31">
        <f t="shared" si="125"/>
        <v>1.0018778498844445</v>
      </c>
      <c r="J713" s="16">
        <f t="shared" si="126"/>
        <v>751.86250476947941</v>
      </c>
      <c r="K713" s="24" t="s">
        <v>634</v>
      </c>
      <c r="L713" s="25">
        <f t="shared" si="116"/>
        <v>68334</v>
      </c>
      <c r="M713" s="26">
        <f t="shared" si="119"/>
        <v>0</v>
      </c>
      <c r="N713" s="27">
        <f t="shared" si="117"/>
        <v>0</v>
      </c>
      <c r="O713" s="27">
        <f t="shared" si="118"/>
        <v>0</v>
      </c>
    </row>
    <row r="714" spans="1:15" ht="13.2" x14ac:dyDescent="0.25">
      <c r="A714" s="13" t="s">
        <v>635</v>
      </c>
      <c r="B714" s="17">
        <f t="shared" si="120"/>
        <v>67510</v>
      </c>
      <c r="C714" s="5">
        <f>125</f>
        <v>125</v>
      </c>
      <c r="D714" s="6">
        <f t="shared" si="121"/>
        <v>201378.12000000002</v>
      </c>
      <c r="E714" s="6">
        <f t="shared" si="122"/>
        <v>16.724287777777779</v>
      </c>
      <c r="F714" s="6">
        <f>SUM($D$8:D714)</f>
        <v>101577554.31999974</v>
      </c>
      <c r="G714" s="6">
        <f t="shared" si="123"/>
        <v>150000</v>
      </c>
      <c r="H714" s="23">
        <f t="shared" si="124"/>
        <v>0.27126040000000007</v>
      </c>
      <c r="I714" s="31">
        <f t="shared" si="125"/>
        <v>1.0018807387733333</v>
      </c>
      <c r="J714" s="16">
        <f t="shared" si="126"/>
        <v>752.39515227475749</v>
      </c>
      <c r="K714" s="24" t="s">
        <v>635</v>
      </c>
      <c r="L714" s="25">
        <f t="shared" ref="L714:L777" si="127">DATE(YEAR(L713),MONTH(L713)+1,1)</f>
        <v>68362</v>
      </c>
      <c r="M714" s="26">
        <f t="shared" si="119"/>
        <v>0</v>
      </c>
      <c r="N714" s="27">
        <f t="shared" ref="N714:N777" si="128">M714+N713+O713</f>
        <v>0</v>
      </c>
      <c r="O714" s="27">
        <f t="shared" ref="O714:O777" si="129">N714*$M$6/12</f>
        <v>0</v>
      </c>
    </row>
    <row r="715" spans="1:15" ht="13.2" x14ac:dyDescent="0.25">
      <c r="A715" s="13" t="s">
        <v>636</v>
      </c>
      <c r="B715" s="17">
        <f t="shared" si="120"/>
        <v>67541</v>
      </c>
      <c r="C715" s="5">
        <f>125</f>
        <v>125</v>
      </c>
      <c r="D715" s="6">
        <f t="shared" si="121"/>
        <v>201503.12000000002</v>
      </c>
      <c r="E715" s="6">
        <f t="shared" si="122"/>
        <v>18.402438777777778</v>
      </c>
      <c r="F715" s="6">
        <f>SUM($D$8:D715)</f>
        <v>101779057.43999974</v>
      </c>
      <c r="G715" s="6">
        <f t="shared" si="123"/>
        <v>150000</v>
      </c>
      <c r="H715" s="23">
        <f t="shared" si="124"/>
        <v>0.27167706666666669</v>
      </c>
      <c r="I715" s="31">
        <f t="shared" si="125"/>
        <v>1.0018836276622223</v>
      </c>
      <c r="J715" s="16">
        <f t="shared" si="126"/>
        <v>752.92678557670069</v>
      </c>
      <c r="K715" s="24" t="s">
        <v>636</v>
      </c>
      <c r="L715" s="25">
        <f t="shared" si="127"/>
        <v>68393</v>
      </c>
      <c r="M715" s="26">
        <f t="shared" ref="M715:M778" si="130">MIN($M$5,-N714-O714)</f>
        <v>0</v>
      </c>
      <c r="N715" s="27">
        <f t="shared" si="128"/>
        <v>0</v>
      </c>
      <c r="O715" s="27">
        <f t="shared" si="129"/>
        <v>0</v>
      </c>
    </row>
    <row r="716" spans="1:15" ht="13.2" x14ac:dyDescent="0.25">
      <c r="A716" s="13" t="s">
        <v>637</v>
      </c>
      <c r="B716" s="17">
        <f t="shared" si="120"/>
        <v>67571</v>
      </c>
      <c r="C716" s="5">
        <f>125</f>
        <v>125</v>
      </c>
      <c r="D716" s="6">
        <f t="shared" si="121"/>
        <v>201628.12000000002</v>
      </c>
      <c r="E716" s="6">
        <f t="shared" si="122"/>
        <v>20.081631444444444</v>
      </c>
      <c r="F716" s="6">
        <f>SUM($D$8:D716)</f>
        <v>101980685.55999975</v>
      </c>
      <c r="G716" s="6">
        <f t="shared" si="123"/>
        <v>150000</v>
      </c>
      <c r="H716" s="23">
        <f t="shared" si="124"/>
        <v>0.27209373333333342</v>
      </c>
      <c r="I716" s="31">
        <f t="shared" si="125"/>
        <v>1.0018865165511111</v>
      </c>
      <c r="J716" s="16">
        <f t="shared" si="126"/>
        <v>753.45740728505871</v>
      </c>
      <c r="K716" s="24" t="s">
        <v>637</v>
      </c>
      <c r="L716" s="25">
        <f t="shared" si="127"/>
        <v>68423</v>
      </c>
      <c r="M716" s="26">
        <f t="shared" si="130"/>
        <v>0</v>
      </c>
      <c r="N716" s="27">
        <f t="shared" si="128"/>
        <v>0</v>
      </c>
      <c r="O716" s="27">
        <f t="shared" si="129"/>
        <v>0</v>
      </c>
    </row>
    <row r="717" spans="1:15" ht="13.2" x14ac:dyDescent="0.25">
      <c r="A717" s="13" t="s">
        <v>544</v>
      </c>
      <c r="B717" s="17">
        <f t="shared" si="120"/>
        <v>67602</v>
      </c>
      <c r="C717" s="5">
        <f>125</f>
        <v>125</v>
      </c>
      <c r="D717" s="6">
        <f t="shared" si="121"/>
        <v>201773.2</v>
      </c>
      <c r="E717" s="6">
        <f t="shared" si="122"/>
        <v>1.6804016666666668</v>
      </c>
      <c r="F717" s="6">
        <f>SUM($D$8:D717)</f>
        <v>102182458.75999975</v>
      </c>
      <c r="G717" s="6">
        <f t="shared" si="123"/>
        <v>150000</v>
      </c>
      <c r="H717" s="23">
        <f t="shared" si="124"/>
        <v>0.27257733333333334</v>
      </c>
      <c r="I717" s="31">
        <f t="shared" si="125"/>
        <v>1.0018898695111111</v>
      </c>
      <c r="J717" s="16">
        <f t="shared" si="126"/>
        <v>753.9874216732054</v>
      </c>
      <c r="K717" s="24" t="s">
        <v>544</v>
      </c>
      <c r="L717" s="25">
        <f t="shared" si="127"/>
        <v>68454</v>
      </c>
      <c r="M717" s="26">
        <f t="shared" si="130"/>
        <v>0</v>
      </c>
      <c r="N717" s="27">
        <f t="shared" si="128"/>
        <v>0</v>
      </c>
      <c r="O717" s="27">
        <f t="shared" si="129"/>
        <v>0</v>
      </c>
    </row>
    <row r="718" spans="1:15" ht="13.2" x14ac:dyDescent="0.25">
      <c r="A718" s="13" t="s">
        <v>545</v>
      </c>
      <c r="B718" s="17">
        <f t="shared" ref="B718:B781" si="131">DATE(YEAR(B717),MONTH(B717)+1,IF(MONTH(B717)=1,28,30))</f>
        <v>67631</v>
      </c>
      <c r="C718" s="5">
        <f>125</f>
        <v>125</v>
      </c>
      <c r="D718" s="6">
        <f t="shared" ref="D718:D781" si="132">C718+D717+IF(MONTH(B718)=1,ROUND(E717,2),0)</f>
        <v>201898.2</v>
      </c>
      <c r="E718" s="6">
        <f t="shared" ref="E718:E781" si="133">MAX(0,IF(MONTH(B718)=1,0,E717)+(D718-C718)*$C$5*30/360+C718*$C$5*(30-DAY(B718))/360)</f>
        <v>3.3619144444444444</v>
      </c>
      <c r="F718" s="6">
        <f>SUM($D$8:D718)</f>
        <v>102384356.95999976</v>
      </c>
      <c r="G718" s="6">
        <f t="shared" ref="G718:G781" si="134">MAX($C$2-D718,50%*$C$2)</f>
        <v>150000</v>
      </c>
      <c r="H718" s="23">
        <f t="shared" ref="H718:H781" si="135">D718/$C$2-$H$3</f>
        <v>0.27299400000000007</v>
      </c>
      <c r="I718" s="31">
        <f t="shared" ref="I718:I781" si="136">1-64*($M$5-0.004*$C$2)/$C$2*H718</f>
        <v>1.0018927583999999</v>
      </c>
      <c r="J718" s="16">
        <f t="shared" ref="J718:J781" si="137">(200*$M$5*I718)/(G718/750+$H$2*G718*G718/(F718+3*G718))</f>
        <v>754.51608039695202</v>
      </c>
      <c r="K718" s="24" t="s">
        <v>545</v>
      </c>
      <c r="L718" s="25">
        <f t="shared" si="127"/>
        <v>68484</v>
      </c>
      <c r="M718" s="26">
        <f t="shared" si="130"/>
        <v>0</v>
      </c>
      <c r="N718" s="27">
        <f t="shared" si="128"/>
        <v>0</v>
      </c>
      <c r="O718" s="27">
        <f t="shared" si="129"/>
        <v>0</v>
      </c>
    </row>
    <row r="719" spans="1:15" ht="13.2" x14ac:dyDescent="0.25">
      <c r="A719" s="13" t="s">
        <v>544</v>
      </c>
      <c r="B719" s="17">
        <f t="shared" si="131"/>
        <v>67661</v>
      </c>
      <c r="C719" s="5">
        <f>125</f>
        <v>125</v>
      </c>
      <c r="D719" s="6">
        <f t="shared" si="132"/>
        <v>202023.2</v>
      </c>
      <c r="E719" s="6">
        <f t="shared" si="133"/>
        <v>5.0443994444444442</v>
      </c>
      <c r="F719" s="6">
        <f>SUM($D$8:D719)</f>
        <v>102586380.15999976</v>
      </c>
      <c r="G719" s="6">
        <f t="shared" si="134"/>
        <v>150000</v>
      </c>
      <c r="H719" s="23">
        <f t="shared" si="135"/>
        <v>0.27341066666666669</v>
      </c>
      <c r="I719" s="31">
        <f t="shared" si="136"/>
        <v>1.0018956472888889</v>
      </c>
      <c r="J719" s="16">
        <f t="shared" si="137"/>
        <v>755.04373504148373</v>
      </c>
      <c r="K719" s="24" t="s">
        <v>544</v>
      </c>
      <c r="L719" s="25">
        <f t="shared" si="127"/>
        <v>68515</v>
      </c>
      <c r="M719" s="26">
        <f t="shared" si="130"/>
        <v>0</v>
      </c>
      <c r="N719" s="27">
        <f t="shared" si="128"/>
        <v>0</v>
      </c>
      <c r="O719" s="27">
        <f t="shared" si="129"/>
        <v>0</v>
      </c>
    </row>
    <row r="720" spans="1:15" ht="13.2" x14ac:dyDescent="0.25">
      <c r="A720" s="13" t="s">
        <v>545</v>
      </c>
      <c r="B720" s="17">
        <f t="shared" si="131"/>
        <v>67692</v>
      </c>
      <c r="C720" s="5">
        <f>125</f>
        <v>125</v>
      </c>
      <c r="D720" s="6">
        <f t="shared" si="132"/>
        <v>202148.2</v>
      </c>
      <c r="E720" s="6">
        <f t="shared" si="133"/>
        <v>6.7279261111111115</v>
      </c>
      <c r="F720" s="6">
        <f>SUM($D$8:D720)</f>
        <v>102788528.35999976</v>
      </c>
      <c r="G720" s="6">
        <f t="shared" si="134"/>
        <v>150000</v>
      </c>
      <c r="H720" s="23">
        <f t="shared" si="135"/>
        <v>0.27382733333333331</v>
      </c>
      <c r="I720" s="31">
        <f t="shared" si="136"/>
        <v>1.0018985361777777</v>
      </c>
      <c r="J720" s="16">
        <f t="shared" si="137"/>
        <v>755.57038818420369</v>
      </c>
      <c r="K720" s="24" t="s">
        <v>545</v>
      </c>
      <c r="L720" s="25">
        <f t="shared" si="127"/>
        <v>68546</v>
      </c>
      <c r="M720" s="26">
        <f t="shared" si="130"/>
        <v>0</v>
      </c>
      <c r="N720" s="27">
        <f t="shared" si="128"/>
        <v>0</v>
      </c>
      <c r="O720" s="27">
        <f t="shared" si="129"/>
        <v>0</v>
      </c>
    </row>
    <row r="721" spans="1:15" ht="13.2" x14ac:dyDescent="0.25">
      <c r="A721" s="13" t="s">
        <v>638</v>
      </c>
      <c r="B721" s="17">
        <f t="shared" si="131"/>
        <v>67722</v>
      </c>
      <c r="C721" s="5">
        <f>125</f>
        <v>125</v>
      </c>
      <c r="D721" s="6">
        <f t="shared" si="132"/>
        <v>202273.2</v>
      </c>
      <c r="E721" s="6">
        <f t="shared" si="133"/>
        <v>8.4124944444444445</v>
      </c>
      <c r="F721" s="6">
        <f>SUM($D$8:D721)</f>
        <v>102990801.55999976</v>
      </c>
      <c r="G721" s="6">
        <f t="shared" si="134"/>
        <v>150000</v>
      </c>
      <c r="H721" s="23">
        <f t="shared" si="135"/>
        <v>0.27424400000000004</v>
      </c>
      <c r="I721" s="31">
        <f t="shared" si="136"/>
        <v>1.0019014250666667</v>
      </c>
      <c r="J721" s="16">
        <f t="shared" si="137"/>
        <v>756.09604239419048</v>
      </c>
      <c r="K721" s="24" t="s">
        <v>638</v>
      </c>
      <c r="L721" s="25">
        <f t="shared" si="127"/>
        <v>68576</v>
      </c>
      <c r="M721" s="26">
        <f t="shared" si="130"/>
        <v>0</v>
      </c>
      <c r="N721" s="27">
        <f t="shared" si="128"/>
        <v>0</v>
      </c>
      <c r="O721" s="27">
        <f t="shared" si="129"/>
        <v>0</v>
      </c>
    </row>
    <row r="722" spans="1:15" ht="13.2" x14ac:dyDescent="0.25">
      <c r="A722" s="13" t="s">
        <v>639</v>
      </c>
      <c r="B722" s="17">
        <f t="shared" si="131"/>
        <v>67753</v>
      </c>
      <c r="C722" s="5">
        <f>125</f>
        <v>125</v>
      </c>
      <c r="D722" s="6">
        <f t="shared" si="132"/>
        <v>202398.2</v>
      </c>
      <c r="E722" s="6">
        <f t="shared" si="133"/>
        <v>10.098104444444445</v>
      </c>
      <c r="F722" s="6">
        <f>SUM($D$8:D722)</f>
        <v>103193199.75999977</v>
      </c>
      <c r="G722" s="6">
        <f t="shared" si="134"/>
        <v>150000</v>
      </c>
      <c r="H722" s="23">
        <f t="shared" si="135"/>
        <v>0.27466066666666666</v>
      </c>
      <c r="I722" s="31">
        <f t="shared" si="136"/>
        <v>1.0019043139555555</v>
      </c>
      <c r="J722" s="16">
        <f t="shared" si="137"/>
        <v>756.62070023222918</v>
      </c>
      <c r="K722" s="24" t="s">
        <v>639</v>
      </c>
      <c r="L722" s="25">
        <f t="shared" si="127"/>
        <v>68607</v>
      </c>
      <c r="M722" s="26">
        <f t="shared" si="130"/>
        <v>0</v>
      </c>
      <c r="N722" s="27">
        <f t="shared" si="128"/>
        <v>0</v>
      </c>
      <c r="O722" s="27">
        <f t="shared" si="129"/>
        <v>0</v>
      </c>
    </row>
    <row r="723" spans="1:15" ht="13.2" x14ac:dyDescent="0.25">
      <c r="A723" s="13" t="s">
        <v>640</v>
      </c>
      <c r="B723" s="17">
        <f t="shared" si="131"/>
        <v>67783</v>
      </c>
      <c r="C723" s="5">
        <f>125</f>
        <v>125</v>
      </c>
      <c r="D723" s="6">
        <f t="shared" si="132"/>
        <v>202523.2</v>
      </c>
      <c r="E723" s="6">
        <f t="shared" si="133"/>
        <v>11.784756111111111</v>
      </c>
      <c r="F723" s="6">
        <f>SUM($D$8:D723)</f>
        <v>103395722.95999977</v>
      </c>
      <c r="G723" s="6">
        <f t="shared" si="134"/>
        <v>150000</v>
      </c>
      <c r="H723" s="23">
        <f t="shared" si="135"/>
        <v>0.2750773333333334</v>
      </c>
      <c r="I723" s="31">
        <f t="shared" si="136"/>
        <v>1.0019072028444445</v>
      </c>
      <c r="J723" s="16">
        <f t="shared" si="137"/>
        <v>757.14436425084477</v>
      </c>
      <c r="K723" s="24" t="s">
        <v>640</v>
      </c>
      <c r="L723" s="25">
        <f t="shared" si="127"/>
        <v>68637</v>
      </c>
      <c r="M723" s="26">
        <f t="shared" si="130"/>
        <v>0</v>
      </c>
      <c r="N723" s="27">
        <f t="shared" si="128"/>
        <v>0</v>
      </c>
      <c r="O723" s="27">
        <f t="shared" si="129"/>
        <v>0</v>
      </c>
    </row>
    <row r="724" spans="1:15" ht="13.2" x14ac:dyDescent="0.25">
      <c r="A724" s="13" t="s">
        <v>641</v>
      </c>
      <c r="B724" s="17">
        <f t="shared" si="131"/>
        <v>67814</v>
      </c>
      <c r="C724" s="5">
        <f>125</f>
        <v>125</v>
      </c>
      <c r="D724" s="6">
        <f t="shared" si="132"/>
        <v>202648.2</v>
      </c>
      <c r="E724" s="6">
        <f t="shared" si="133"/>
        <v>13.472449444444445</v>
      </c>
      <c r="F724" s="6">
        <f>SUM($D$8:D724)</f>
        <v>103598371.15999977</v>
      </c>
      <c r="G724" s="6">
        <f t="shared" si="134"/>
        <v>150000</v>
      </c>
      <c r="H724" s="23">
        <f t="shared" si="135"/>
        <v>0.27549400000000002</v>
      </c>
      <c r="I724" s="31">
        <f t="shared" si="136"/>
        <v>1.0019100917333332</v>
      </c>
      <c r="J724" s="16">
        <f t="shared" si="137"/>
        <v>757.66703699433322</v>
      </c>
      <c r="K724" s="24" t="s">
        <v>641</v>
      </c>
      <c r="L724" s="25">
        <f t="shared" si="127"/>
        <v>68668</v>
      </c>
      <c r="M724" s="26">
        <f t="shared" si="130"/>
        <v>0</v>
      </c>
      <c r="N724" s="27">
        <f t="shared" si="128"/>
        <v>0</v>
      </c>
      <c r="O724" s="27">
        <f t="shared" si="129"/>
        <v>0</v>
      </c>
    </row>
    <row r="725" spans="1:15" ht="13.2" x14ac:dyDescent="0.25">
      <c r="A725" s="13" t="s">
        <v>544</v>
      </c>
      <c r="B725" s="17">
        <f t="shared" si="131"/>
        <v>67845</v>
      </c>
      <c r="C725" s="5">
        <f>125</f>
        <v>125</v>
      </c>
      <c r="D725" s="6">
        <f t="shared" si="132"/>
        <v>202773.2</v>
      </c>
      <c r="E725" s="6">
        <f t="shared" si="133"/>
        <v>15.161184444444444</v>
      </c>
      <c r="F725" s="6">
        <f>SUM($D$8:D725)</f>
        <v>103801144.35999978</v>
      </c>
      <c r="G725" s="6">
        <f t="shared" si="134"/>
        <v>150000</v>
      </c>
      <c r="H725" s="23">
        <f t="shared" si="135"/>
        <v>0.27591066666666664</v>
      </c>
      <c r="I725" s="31">
        <f t="shared" si="136"/>
        <v>1.0019129806222222</v>
      </c>
      <c r="J725" s="16">
        <f t="shared" si="137"/>
        <v>758.18872099879491</v>
      </c>
      <c r="K725" s="24" t="s">
        <v>544</v>
      </c>
      <c r="L725" s="25">
        <f t="shared" si="127"/>
        <v>68699</v>
      </c>
      <c r="M725" s="26">
        <f t="shared" si="130"/>
        <v>0</v>
      </c>
      <c r="N725" s="27">
        <f t="shared" si="128"/>
        <v>0</v>
      </c>
      <c r="O725" s="27">
        <f t="shared" si="129"/>
        <v>0</v>
      </c>
    </row>
    <row r="726" spans="1:15" ht="13.2" x14ac:dyDescent="0.25">
      <c r="A726" s="13" t="s">
        <v>545</v>
      </c>
      <c r="B726" s="17">
        <f t="shared" si="131"/>
        <v>67875</v>
      </c>
      <c r="C726" s="5">
        <f>125</f>
        <v>125</v>
      </c>
      <c r="D726" s="6">
        <f t="shared" si="132"/>
        <v>202898.2</v>
      </c>
      <c r="E726" s="6">
        <f t="shared" si="133"/>
        <v>16.850961111111111</v>
      </c>
      <c r="F726" s="6">
        <f>SUM($D$8:D726)</f>
        <v>104004042.55999978</v>
      </c>
      <c r="G726" s="6">
        <f t="shared" si="134"/>
        <v>150000</v>
      </c>
      <c r="H726" s="23">
        <f t="shared" si="135"/>
        <v>0.27632733333333337</v>
      </c>
      <c r="I726" s="31">
        <f t="shared" si="136"/>
        <v>1.001915869511111</v>
      </c>
      <c r="J726" s="16">
        <f t="shared" si="137"/>
        <v>758.70941879216491</v>
      </c>
      <c r="K726" s="24" t="s">
        <v>545</v>
      </c>
      <c r="L726" s="25">
        <f t="shared" si="127"/>
        <v>68728</v>
      </c>
      <c r="M726" s="26">
        <f t="shared" si="130"/>
        <v>0</v>
      </c>
      <c r="N726" s="27">
        <f t="shared" si="128"/>
        <v>0</v>
      </c>
      <c r="O726" s="27">
        <f t="shared" si="129"/>
        <v>0</v>
      </c>
    </row>
    <row r="727" spans="1:15" ht="13.2" x14ac:dyDescent="0.25">
      <c r="A727" s="13" t="s">
        <v>544</v>
      </c>
      <c r="B727" s="17">
        <f t="shared" si="131"/>
        <v>67906</v>
      </c>
      <c r="C727" s="5">
        <f>125</f>
        <v>125</v>
      </c>
      <c r="D727" s="6">
        <f t="shared" si="132"/>
        <v>203023.2</v>
      </c>
      <c r="E727" s="6">
        <f t="shared" si="133"/>
        <v>18.541779444444444</v>
      </c>
      <c r="F727" s="6">
        <f>SUM($D$8:D727)</f>
        <v>104207065.75999978</v>
      </c>
      <c r="G727" s="6">
        <f t="shared" si="134"/>
        <v>150000</v>
      </c>
      <c r="H727" s="23">
        <f t="shared" si="135"/>
        <v>0.27674399999999999</v>
      </c>
      <c r="I727" s="31">
        <f t="shared" si="136"/>
        <v>1.0019187584</v>
      </c>
      <c r="J727" s="16">
        <f t="shared" si="137"/>
        <v>759.22913289424605</v>
      </c>
      <c r="K727" s="24" t="s">
        <v>544</v>
      </c>
      <c r="L727" s="25">
        <f t="shared" si="127"/>
        <v>68759</v>
      </c>
      <c r="M727" s="26">
        <f t="shared" si="130"/>
        <v>0</v>
      </c>
      <c r="N727" s="27">
        <f t="shared" si="128"/>
        <v>0</v>
      </c>
      <c r="O727" s="27">
        <f t="shared" si="129"/>
        <v>0</v>
      </c>
    </row>
    <row r="728" spans="1:15" ht="13.2" x14ac:dyDescent="0.25">
      <c r="A728" s="13" t="s">
        <v>545</v>
      </c>
      <c r="B728" s="17">
        <f t="shared" si="131"/>
        <v>67936</v>
      </c>
      <c r="C728" s="5">
        <f>125</f>
        <v>125</v>
      </c>
      <c r="D728" s="6">
        <f t="shared" si="132"/>
        <v>203148.2</v>
      </c>
      <c r="E728" s="6">
        <f t="shared" si="133"/>
        <v>20.233639444444442</v>
      </c>
      <c r="F728" s="6">
        <f>SUM($D$8:D728)</f>
        <v>104410213.95999978</v>
      </c>
      <c r="G728" s="6">
        <f t="shared" si="134"/>
        <v>150000</v>
      </c>
      <c r="H728" s="23">
        <f t="shared" si="135"/>
        <v>0.27716066666666672</v>
      </c>
      <c r="I728" s="31">
        <f t="shared" si="136"/>
        <v>1.001921647288889</v>
      </c>
      <c r="J728" s="16">
        <f t="shared" si="137"/>
        <v>759.74786581673959</v>
      </c>
      <c r="K728" s="24" t="s">
        <v>545</v>
      </c>
      <c r="L728" s="25">
        <f t="shared" si="127"/>
        <v>68789</v>
      </c>
      <c r="M728" s="26">
        <f t="shared" si="130"/>
        <v>0</v>
      </c>
      <c r="N728" s="27">
        <f t="shared" si="128"/>
        <v>0</v>
      </c>
      <c r="O728" s="27">
        <f t="shared" si="129"/>
        <v>0</v>
      </c>
    </row>
    <row r="729" spans="1:15" ht="13.2" x14ac:dyDescent="0.25">
      <c r="A729" s="13" t="s">
        <v>642</v>
      </c>
      <c r="B729" s="17">
        <f t="shared" si="131"/>
        <v>67967</v>
      </c>
      <c r="C729" s="5">
        <f>125</f>
        <v>125</v>
      </c>
      <c r="D729" s="6">
        <f t="shared" si="132"/>
        <v>203293.43000000002</v>
      </c>
      <c r="E729" s="6">
        <f t="shared" si="133"/>
        <v>1.6930702500000001</v>
      </c>
      <c r="F729" s="6">
        <f>SUM($D$8:D729)</f>
        <v>104613507.38999979</v>
      </c>
      <c r="G729" s="6">
        <f t="shared" si="134"/>
        <v>150000</v>
      </c>
      <c r="H729" s="23">
        <f t="shared" si="135"/>
        <v>0.27764476666666671</v>
      </c>
      <c r="I729" s="31">
        <f t="shared" si="136"/>
        <v>1.0019250037155556</v>
      </c>
      <c r="J729" s="16">
        <f t="shared" si="137"/>
        <v>760.26602607843427</v>
      </c>
      <c r="K729" s="24" t="s">
        <v>642</v>
      </c>
      <c r="L729" s="25">
        <f t="shared" si="127"/>
        <v>68820</v>
      </c>
      <c r="M729" s="26">
        <f t="shared" si="130"/>
        <v>0</v>
      </c>
      <c r="N729" s="27">
        <f t="shared" si="128"/>
        <v>0</v>
      </c>
      <c r="O729" s="27">
        <f t="shared" si="129"/>
        <v>0</v>
      </c>
    </row>
    <row r="730" spans="1:15" ht="13.2" x14ac:dyDescent="0.25">
      <c r="A730" s="13" t="s">
        <v>643</v>
      </c>
      <c r="B730" s="17">
        <f t="shared" si="131"/>
        <v>67996</v>
      </c>
      <c r="C730" s="5">
        <f>125</f>
        <v>125</v>
      </c>
      <c r="D730" s="6">
        <f t="shared" si="132"/>
        <v>203418.43000000002</v>
      </c>
      <c r="E730" s="6">
        <f t="shared" si="133"/>
        <v>3.3872516111111115</v>
      </c>
      <c r="F730" s="6">
        <f>SUM($D$8:D730)</f>
        <v>104816925.8199998</v>
      </c>
      <c r="G730" s="6">
        <f t="shared" si="134"/>
        <v>150000</v>
      </c>
      <c r="H730" s="23">
        <f t="shared" si="135"/>
        <v>0.27806143333333333</v>
      </c>
      <c r="I730" s="31">
        <f t="shared" si="136"/>
        <v>1.0019278926044444</v>
      </c>
      <c r="J730" s="16">
        <f t="shared" si="137"/>
        <v>760.78285537261183</v>
      </c>
      <c r="K730" s="24" t="s">
        <v>643</v>
      </c>
      <c r="L730" s="25">
        <f t="shared" si="127"/>
        <v>68850</v>
      </c>
      <c r="M730" s="26">
        <f t="shared" si="130"/>
        <v>0</v>
      </c>
      <c r="N730" s="27">
        <f t="shared" si="128"/>
        <v>0</v>
      </c>
      <c r="O730" s="27">
        <f t="shared" si="129"/>
        <v>0</v>
      </c>
    </row>
    <row r="731" spans="1:15" ht="13.2" x14ac:dyDescent="0.25">
      <c r="A731" s="13" t="s">
        <v>644</v>
      </c>
      <c r="B731" s="17">
        <f t="shared" si="131"/>
        <v>68026</v>
      </c>
      <c r="C731" s="5">
        <f>125</f>
        <v>125</v>
      </c>
      <c r="D731" s="6">
        <f t="shared" si="132"/>
        <v>203543.43000000002</v>
      </c>
      <c r="E731" s="6">
        <f t="shared" si="133"/>
        <v>5.0824051944444451</v>
      </c>
      <c r="F731" s="6">
        <f>SUM($D$8:D731)</f>
        <v>105020469.24999981</v>
      </c>
      <c r="G731" s="6">
        <f t="shared" si="134"/>
        <v>150000</v>
      </c>
      <c r="H731" s="23">
        <f t="shared" si="135"/>
        <v>0.27847810000000006</v>
      </c>
      <c r="I731" s="31">
        <f t="shared" si="136"/>
        <v>1.0019307814933334</v>
      </c>
      <c r="J731" s="16">
        <f t="shared" si="137"/>
        <v>761.29871071762352</v>
      </c>
      <c r="K731" s="24" t="s">
        <v>644</v>
      </c>
      <c r="L731" s="25">
        <f t="shared" si="127"/>
        <v>68881</v>
      </c>
      <c r="M731" s="26">
        <f t="shared" si="130"/>
        <v>0</v>
      </c>
      <c r="N731" s="27">
        <f t="shared" si="128"/>
        <v>0</v>
      </c>
      <c r="O731" s="27">
        <f t="shared" si="129"/>
        <v>0</v>
      </c>
    </row>
    <row r="732" spans="1:15" ht="13.2" x14ac:dyDescent="0.25">
      <c r="A732" s="13" t="s">
        <v>645</v>
      </c>
      <c r="B732" s="17">
        <f t="shared" si="131"/>
        <v>68057</v>
      </c>
      <c r="C732" s="5">
        <f>125</f>
        <v>125</v>
      </c>
      <c r="D732" s="6">
        <f t="shared" si="132"/>
        <v>203668.43000000002</v>
      </c>
      <c r="E732" s="6">
        <f t="shared" si="133"/>
        <v>6.7786004444444448</v>
      </c>
      <c r="F732" s="6">
        <f>SUM($D$8:D732)</f>
        <v>105224137.67999981</v>
      </c>
      <c r="G732" s="6">
        <f t="shared" si="134"/>
        <v>150000</v>
      </c>
      <c r="H732" s="23">
        <f t="shared" si="135"/>
        <v>0.27889476666666668</v>
      </c>
      <c r="I732" s="31">
        <f t="shared" si="136"/>
        <v>1.0019336703822221</v>
      </c>
      <c r="J732" s="16">
        <f t="shared" si="137"/>
        <v>761.81359459428882</v>
      </c>
      <c r="K732" s="24" t="s">
        <v>645</v>
      </c>
      <c r="L732" s="25">
        <f t="shared" si="127"/>
        <v>68912</v>
      </c>
      <c r="M732" s="26">
        <f t="shared" si="130"/>
        <v>0</v>
      </c>
      <c r="N732" s="27">
        <f t="shared" si="128"/>
        <v>0</v>
      </c>
      <c r="O732" s="27">
        <f t="shared" si="129"/>
        <v>0</v>
      </c>
    </row>
    <row r="733" spans="1:15" ht="13.2" x14ac:dyDescent="0.25">
      <c r="A733" s="13" t="s">
        <v>544</v>
      </c>
      <c r="B733" s="17">
        <f t="shared" si="131"/>
        <v>68087</v>
      </c>
      <c r="C733" s="5">
        <f>125</f>
        <v>125</v>
      </c>
      <c r="D733" s="6">
        <f t="shared" si="132"/>
        <v>203793.43000000002</v>
      </c>
      <c r="E733" s="6">
        <f t="shared" si="133"/>
        <v>8.4758373611111111</v>
      </c>
      <c r="F733" s="6">
        <f>SUM($D$8:D733)</f>
        <v>105427931.10999982</v>
      </c>
      <c r="G733" s="6">
        <f t="shared" si="134"/>
        <v>150000</v>
      </c>
      <c r="H733" s="23">
        <f t="shared" si="135"/>
        <v>0.27931143333333341</v>
      </c>
      <c r="I733" s="31">
        <f t="shared" si="136"/>
        <v>1.0019365592711111</v>
      </c>
      <c r="J733" s="16">
        <f t="shared" si="137"/>
        <v>762.32750947547606</v>
      </c>
      <c r="K733" s="24" t="s">
        <v>544</v>
      </c>
      <c r="L733" s="25">
        <f t="shared" si="127"/>
        <v>68942</v>
      </c>
      <c r="M733" s="26">
        <f t="shared" si="130"/>
        <v>0</v>
      </c>
      <c r="N733" s="27">
        <f t="shared" si="128"/>
        <v>0</v>
      </c>
      <c r="O733" s="27">
        <f t="shared" si="129"/>
        <v>0</v>
      </c>
    </row>
    <row r="734" spans="1:15" ht="13.2" x14ac:dyDescent="0.25">
      <c r="A734" s="13" t="s">
        <v>545</v>
      </c>
      <c r="B734" s="17">
        <f t="shared" si="131"/>
        <v>68118</v>
      </c>
      <c r="C734" s="5">
        <f>125</f>
        <v>125</v>
      </c>
      <c r="D734" s="6">
        <f t="shared" si="132"/>
        <v>203918.43000000002</v>
      </c>
      <c r="E734" s="6">
        <f t="shared" si="133"/>
        <v>10.174115944444445</v>
      </c>
      <c r="F734" s="6">
        <f>SUM($D$8:D734)</f>
        <v>105631849.53999983</v>
      </c>
      <c r="G734" s="6">
        <f t="shared" si="134"/>
        <v>150000</v>
      </c>
      <c r="H734" s="23">
        <f t="shared" si="135"/>
        <v>0.27972810000000004</v>
      </c>
      <c r="I734" s="31">
        <f t="shared" si="136"/>
        <v>1.0019394481599999</v>
      </c>
      <c r="J734" s="16">
        <f t="shared" si="137"/>
        <v>762.84045782613316</v>
      </c>
      <c r="K734" s="24" t="s">
        <v>545</v>
      </c>
      <c r="L734" s="25">
        <f t="shared" si="127"/>
        <v>68973</v>
      </c>
      <c r="M734" s="26">
        <f t="shared" si="130"/>
        <v>0</v>
      </c>
      <c r="N734" s="27">
        <f t="shared" si="128"/>
        <v>0</v>
      </c>
      <c r="O734" s="27">
        <f t="shared" si="129"/>
        <v>0</v>
      </c>
    </row>
    <row r="735" spans="1:15" ht="13.2" x14ac:dyDescent="0.25">
      <c r="A735" s="13" t="s">
        <v>544</v>
      </c>
      <c r="B735" s="17">
        <f t="shared" si="131"/>
        <v>68148</v>
      </c>
      <c r="C735" s="5">
        <f>125</f>
        <v>125</v>
      </c>
      <c r="D735" s="6">
        <f t="shared" si="132"/>
        <v>204043.43000000002</v>
      </c>
      <c r="E735" s="6">
        <f t="shared" si="133"/>
        <v>11.873436194444444</v>
      </c>
      <c r="F735" s="6">
        <f>SUM($D$8:D735)</f>
        <v>105835892.96999983</v>
      </c>
      <c r="G735" s="6">
        <f t="shared" si="134"/>
        <v>150000</v>
      </c>
      <c r="H735" s="23">
        <f t="shared" si="135"/>
        <v>0.28014476666666677</v>
      </c>
      <c r="I735" s="31">
        <f t="shared" si="136"/>
        <v>1.0019423370488889</v>
      </c>
      <c r="J735" s="16">
        <f t="shared" si="137"/>
        <v>763.35244210331791</v>
      </c>
      <c r="K735" s="24" t="s">
        <v>544</v>
      </c>
      <c r="L735" s="25">
        <f t="shared" si="127"/>
        <v>69003</v>
      </c>
      <c r="M735" s="26">
        <f t="shared" si="130"/>
        <v>0</v>
      </c>
      <c r="N735" s="27">
        <f t="shared" si="128"/>
        <v>0</v>
      </c>
      <c r="O735" s="27">
        <f t="shared" si="129"/>
        <v>0</v>
      </c>
    </row>
    <row r="736" spans="1:15" ht="13.2" x14ac:dyDescent="0.25">
      <c r="A736" s="13" t="s">
        <v>545</v>
      </c>
      <c r="B736" s="17">
        <f t="shared" si="131"/>
        <v>68179</v>
      </c>
      <c r="C736" s="5">
        <f>125</f>
        <v>125</v>
      </c>
      <c r="D736" s="6">
        <f t="shared" si="132"/>
        <v>204168.43000000002</v>
      </c>
      <c r="E736" s="6">
        <f t="shared" si="133"/>
        <v>13.573798111111111</v>
      </c>
      <c r="F736" s="6">
        <f>SUM($D$8:D736)</f>
        <v>106040061.39999984</v>
      </c>
      <c r="G736" s="6">
        <f t="shared" si="134"/>
        <v>150000</v>
      </c>
      <c r="H736" s="23">
        <f t="shared" si="135"/>
        <v>0.28056143333333339</v>
      </c>
      <c r="I736" s="31">
        <f t="shared" si="136"/>
        <v>1.0019452259377777</v>
      </c>
      <c r="J736" s="16">
        <f t="shared" si="137"/>
        <v>763.86346475622804</v>
      </c>
      <c r="K736" s="24" t="s">
        <v>545</v>
      </c>
      <c r="L736" s="25">
        <f t="shared" si="127"/>
        <v>69034</v>
      </c>
      <c r="M736" s="26">
        <f t="shared" si="130"/>
        <v>0</v>
      </c>
      <c r="N736" s="27">
        <f t="shared" si="128"/>
        <v>0</v>
      </c>
      <c r="O736" s="27">
        <f t="shared" si="129"/>
        <v>0</v>
      </c>
    </row>
    <row r="737" spans="1:15" ht="13.2" x14ac:dyDescent="0.25">
      <c r="A737" s="13" t="s">
        <v>646</v>
      </c>
      <c r="B737" s="17">
        <f t="shared" si="131"/>
        <v>68210</v>
      </c>
      <c r="C737" s="5">
        <f>125</f>
        <v>125</v>
      </c>
      <c r="D737" s="6">
        <f t="shared" si="132"/>
        <v>204293.43000000002</v>
      </c>
      <c r="E737" s="6">
        <f t="shared" si="133"/>
        <v>15.275201694444444</v>
      </c>
      <c r="F737" s="6">
        <f>SUM($D$8:D737)</f>
        <v>106244354.82999985</v>
      </c>
      <c r="G737" s="6">
        <f t="shared" si="134"/>
        <v>150000</v>
      </c>
      <c r="H737" s="23">
        <f t="shared" si="135"/>
        <v>0.28097810000000001</v>
      </c>
      <c r="I737" s="31">
        <f t="shared" si="136"/>
        <v>1.0019481148266667</v>
      </c>
      <c r="J737" s="16">
        <f t="shared" si="137"/>
        <v>764.37352822623302</v>
      </c>
      <c r="K737" s="24" t="s">
        <v>646</v>
      </c>
      <c r="L737" s="25">
        <f t="shared" si="127"/>
        <v>69065</v>
      </c>
      <c r="M737" s="26">
        <f t="shared" si="130"/>
        <v>0</v>
      </c>
      <c r="N737" s="27">
        <f t="shared" si="128"/>
        <v>0</v>
      </c>
      <c r="O737" s="27">
        <f t="shared" si="129"/>
        <v>0</v>
      </c>
    </row>
    <row r="738" spans="1:15" ht="13.2" x14ac:dyDescent="0.25">
      <c r="A738" s="13" t="s">
        <v>647</v>
      </c>
      <c r="B738" s="17">
        <f t="shared" si="131"/>
        <v>68240</v>
      </c>
      <c r="C738" s="5">
        <f>125</f>
        <v>125</v>
      </c>
      <c r="D738" s="6">
        <f t="shared" si="132"/>
        <v>204418.43000000002</v>
      </c>
      <c r="E738" s="6">
        <f t="shared" si="133"/>
        <v>16.977646944444444</v>
      </c>
      <c r="F738" s="6">
        <f>SUM($D$8:D738)</f>
        <v>106448773.25999986</v>
      </c>
      <c r="G738" s="6">
        <f t="shared" si="134"/>
        <v>150000</v>
      </c>
      <c r="H738" s="23">
        <f t="shared" si="135"/>
        <v>0.28139476666666674</v>
      </c>
      <c r="I738" s="31">
        <f t="shared" si="136"/>
        <v>1.0019510037155555</v>
      </c>
      <c r="J738" s="16">
        <f t="shared" si="137"/>
        <v>764.88263494690261</v>
      </c>
      <c r="K738" s="24" t="s">
        <v>647</v>
      </c>
      <c r="L738" s="25">
        <f t="shared" si="127"/>
        <v>69093</v>
      </c>
      <c r="M738" s="26">
        <f t="shared" si="130"/>
        <v>0</v>
      </c>
      <c r="N738" s="27">
        <f t="shared" si="128"/>
        <v>0</v>
      </c>
      <c r="O738" s="27">
        <f t="shared" si="129"/>
        <v>0</v>
      </c>
    </row>
    <row r="739" spans="1:15" ht="13.2" x14ac:dyDescent="0.25">
      <c r="A739" s="13" t="s">
        <v>648</v>
      </c>
      <c r="B739" s="17">
        <f t="shared" si="131"/>
        <v>68271</v>
      </c>
      <c r="C739" s="5">
        <f>125</f>
        <v>125</v>
      </c>
      <c r="D739" s="6">
        <f t="shared" si="132"/>
        <v>204543.43000000002</v>
      </c>
      <c r="E739" s="6">
        <f t="shared" si="133"/>
        <v>18.68113386111111</v>
      </c>
      <c r="F739" s="6">
        <f>SUM($D$8:D739)</f>
        <v>106653316.68999986</v>
      </c>
      <c r="G739" s="6">
        <f t="shared" si="134"/>
        <v>150000</v>
      </c>
      <c r="H739" s="23">
        <f t="shared" si="135"/>
        <v>0.28181143333333336</v>
      </c>
      <c r="I739" s="31">
        <f t="shared" si="136"/>
        <v>1.0019538926044445</v>
      </c>
      <c r="J739" s="16">
        <f t="shared" si="137"/>
        <v>765.3907873440379</v>
      </c>
      <c r="K739" s="24" t="s">
        <v>648</v>
      </c>
      <c r="L739" s="25">
        <f t="shared" si="127"/>
        <v>69124</v>
      </c>
      <c r="M739" s="26">
        <f t="shared" si="130"/>
        <v>0</v>
      </c>
      <c r="N739" s="27">
        <f t="shared" si="128"/>
        <v>0</v>
      </c>
      <c r="O739" s="27">
        <f t="shared" si="129"/>
        <v>0</v>
      </c>
    </row>
    <row r="740" spans="1:15" ht="13.2" x14ac:dyDescent="0.25">
      <c r="A740" s="13" t="s">
        <v>649</v>
      </c>
      <c r="B740" s="17">
        <f t="shared" si="131"/>
        <v>68301</v>
      </c>
      <c r="C740" s="5">
        <f>125</f>
        <v>125</v>
      </c>
      <c r="D740" s="6">
        <f t="shared" si="132"/>
        <v>204668.43000000002</v>
      </c>
      <c r="E740" s="6">
        <f t="shared" si="133"/>
        <v>20.385662444444442</v>
      </c>
      <c r="F740" s="6">
        <f>SUM($D$8:D740)</f>
        <v>106857985.11999987</v>
      </c>
      <c r="G740" s="6">
        <f t="shared" si="134"/>
        <v>150000</v>
      </c>
      <c r="H740" s="23">
        <f t="shared" si="135"/>
        <v>0.28222810000000009</v>
      </c>
      <c r="I740" s="31">
        <f t="shared" si="136"/>
        <v>1.0019567814933332</v>
      </c>
      <c r="J740" s="16">
        <f t="shared" si="137"/>
        <v>765.89798783570097</v>
      </c>
      <c r="K740" s="24" t="s">
        <v>649</v>
      </c>
      <c r="L740" s="25">
        <f t="shared" si="127"/>
        <v>69154</v>
      </c>
      <c r="M740" s="26">
        <f t="shared" si="130"/>
        <v>0</v>
      </c>
      <c r="N740" s="27">
        <f t="shared" si="128"/>
        <v>0</v>
      </c>
      <c r="O740" s="27">
        <f t="shared" si="129"/>
        <v>0</v>
      </c>
    </row>
    <row r="741" spans="1:15" ht="13.2" x14ac:dyDescent="0.25">
      <c r="A741" s="13" t="s">
        <v>544</v>
      </c>
      <c r="B741" s="17">
        <f t="shared" si="131"/>
        <v>68332</v>
      </c>
      <c r="C741" s="5">
        <f>125</f>
        <v>125</v>
      </c>
      <c r="D741" s="6">
        <f t="shared" si="132"/>
        <v>204813.82000000004</v>
      </c>
      <c r="E741" s="6">
        <f t="shared" si="133"/>
        <v>1.7057401666666669</v>
      </c>
      <c r="F741" s="6">
        <f>SUM($D$8:D741)</f>
        <v>107062798.93999986</v>
      </c>
      <c r="G741" s="6">
        <f t="shared" si="134"/>
        <v>150000</v>
      </c>
      <c r="H741" s="23">
        <f t="shared" si="135"/>
        <v>0.28271273333333347</v>
      </c>
      <c r="I741" s="31">
        <f t="shared" si="136"/>
        <v>1.0019601416177777</v>
      </c>
      <c r="J741" s="16">
        <f t="shared" si="137"/>
        <v>766.40464940457548</v>
      </c>
      <c r="K741" s="24" t="s">
        <v>544</v>
      </c>
      <c r="L741" s="25">
        <f t="shared" si="127"/>
        <v>69185</v>
      </c>
      <c r="M741" s="26">
        <f t="shared" si="130"/>
        <v>0</v>
      </c>
      <c r="N741" s="27">
        <f t="shared" si="128"/>
        <v>0</v>
      </c>
      <c r="O741" s="27">
        <f t="shared" si="129"/>
        <v>0</v>
      </c>
    </row>
    <row r="742" spans="1:15" ht="13.2" x14ac:dyDescent="0.25">
      <c r="A742" s="13" t="s">
        <v>545</v>
      </c>
      <c r="B742" s="17">
        <f t="shared" si="131"/>
        <v>68361</v>
      </c>
      <c r="C742" s="5">
        <f>125</f>
        <v>125</v>
      </c>
      <c r="D742" s="6">
        <f t="shared" si="132"/>
        <v>204938.82000000004</v>
      </c>
      <c r="E742" s="6">
        <f t="shared" si="133"/>
        <v>3.4125914444444452</v>
      </c>
      <c r="F742" s="6">
        <f>SUM($D$8:D742)</f>
        <v>107267737.75999986</v>
      </c>
      <c r="G742" s="6">
        <f t="shared" si="134"/>
        <v>150000</v>
      </c>
      <c r="H742" s="23">
        <f t="shared" si="135"/>
        <v>0.28312940000000009</v>
      </c>
      <c r="I742" s="31">
        <f t="shared" si="136"/>
        <v>1.0019630305066667</v>
      </c>
      <c r="J742" s="16">
        <f t="shared" si="137"/>
        <v>766.91000341744098</v>
      </c>
      <c r="K742" s="24" t="s">
        <v>545</v>
      </c>
      <c r="L742" s="25">
        <f t="shared" si="127"/>
        <v>69215</v>
      </c>
      <c r="M742" s="26">
        <f t="shared" si="130"/>
        <v>0</v>
      </c>
      <c r="N742" s="27">
        <f t="shared" si="128"/>
        <v>0</v>
      </c>
      <c r="O742" s="27">
        <f t="shared" si="129"/>
        <v>0</v>
      </c>
    </row>
    <row r="743" spans="1:15" ht="13.2" x14ac:dyDescent="0.25">
      <c r="A743" s="13" t="s">
        <v>544</v>
      </c>
      <c r="B743" s="17">
        <f t="shared" si="131"/>
        <v>68391</v>
      </c>
      <c r="C743" s="5">
        <f>125</f>
        <v>125</v>
      </c>
      <c r="D743" s="6">
        <f t="shared" si="132"/>
        <v>205063.82000000004</v>
      </c>
      <c r="E743" s="6">
        <f t="shared" si="133"/>
        <v>5.1204149444444456</v>
      </c>
      <c r="F743" s="6">
        <f>SUM($D$8:D743)</f>
        <v>107472801.57999985</v>
      </c>
      <c r="G743" s="6">
        <f t="shared" si="134"/>
        <v>150000</v>
      </c>
      <c r="H743" s="23">
        <f t="shared" si="135"/>
        <v>0.28354606666666682</v>
      </c>
      <c r="I743" s="31">
        <f t="shared" si="136"/>
        <v>1.0019659193955555</v>
      </c>
      <c r="J743" s="16">
        <f t="shared" si="137"/>
        <v>767.41441248399735</v>
      </c>
      <c r="K743" s="24" t="s">
        <v>544</v>
      </c>
      <c r="L743" s="25">
        <f t="shared" si="127"/>
        <v>69246</v>
      </c>
      <c r="M743" s="26">
        <f t="shared" si="130"/>
        <v>0</v>
      </c>
      <c r="N743" s="27">
        <f t="shared" si="128"/>
        <v>0</v>
      </c>
      <c r="O743" s="27">
        <f t="shared" si="129"/>
        <v>0</v>
      </c>
    </row>
    <row r="744" spans="1:15" ht="13.2" x14ac:dyDescent="0.25">
      <c r="A744" s="13" t="s">
        <v>545</v>
      </c>
      <c r="B744" s="17">
        <f t="shared" si="131"/>
        <v>68422</v>
      </c>
      <c r="C744" s="5">
        <f>125</f>
        <v>125</v>
      </c>
      <c r="D744" s="6">
        <f t="shared" si="132"/>
        <v>205188.82000000004</v>
      </c>
      <c r="E744" s="6">
        <f t="shared" si="133"/>
        <v>6.8292801111111121</v>
      </c>
      <c r="F744" s="6">
        <f>SUM($D$8:D744)</f>
        <v>107677990.39999984</v>
      </c>
      <c r="G744" s="6">
        <f t="shared" si="134"/>
        <v>150000</v>
      </c>
      <c r="H744" s="23">
        <f t="shared" si="135"/>
        <v>0.28396273333333344</v>
      </c>
      <c r="I744" s="31">
        <f t="shared" si="136"/>
        <v>1.0019688082844445</v>
      </c>
      <c r="J744" s="16">
        <f t="shared" si="137"/>
        <v>767.91787899281371</v>
      </c>
      <c r="K744" s="24" t="s">
        <v>545</v>
      </c>
      <c r="L744" s="25">
        <f t="shared" si="127"/>
        <v>69277</v>
      </c>
      <c r="M744" s="26">
        <f t="shared" si="130"/>
        <v>0</v>
      </c>
      <c r="N744" s="27">
        <f t="shared" si="128"/>
        <v>0</v>
      </c>
      <c r="O744" s="27">
        <f t="shared" si="129"/>
        <v>0</v>
      </c>
    </row>
    <row r="745" spans="1:15" ht="13.2" x14ac:dyDescent="0.25">
      <c r="A745" s="13" t="s">
        <v>650</v>
      </c>
      <c r="B745" s="17">
        <f t="shared" si="131"/>
        <v>68452</v>
      </c>
      <c r="C745" s="5">
        <f>125</f>
        <v>125</v>
      </c>
      <c r="D745" s="6">
        <f t="shared" si="132"/>
        <v>205313.82000000004</v>
      </c>
      <c r="E745" s="6">
        <f t="shared" si="133"/>
        <v>8.5391869444444453</v>
      </c>
      <c r="F745" s="6">
        <f>SUM($D$8:D745)</f>
        <v>107883304.21999983</v>
      </c>
      <c r="G745" s="6">
        <f t="shared" si="134"/>
        <v>150000</v>
      </c>
      <c r="H745" s="23">
        <f t="shared" si="135"/>
        <v>0.28437940000000006</v>
      </c>
      <c r="I745" s="31">
        <f t="shared" si="136"/>
        <v>1.0019716971733332</v>
      </c>
      <c r="J745" s="16">
        <f t="shared" si="137"/>
        <v>768.42040532486146</v>
      </c>
      <c r="K745" s="24" t="s">
        <v>650</v>
      </c>
      <c r="L745" s="25">
        <f t="shared" si="127"/>
        <v>69307</v>
      </c>
      <c r="M745" s="26">
        <f t="shared" si="130"/>
        <v>0</v>
      </c>
      <c r="N745" s="27">
        <f t="shared" si="128"/>
        <v>0</v>
      </c>
      <c r="O745" s="27">
        <f t="shared" si="129"/>
        <v>0</v>
      </c>
    </row>
    <row r="746" spans="1:15" ht="13.2" x14ac:dyDescent="0.25">
      <c r="A746" s="13" t="s">
        <v>651</v>
      </c>
      <c r="B746" s="17">
        <f t="shared" si="131"/>
        <v>68483</v>
      </c>
      <c r="C746" s="5">
        <f>125</f>
        <v>125</v>
      </c>
      <c r="D746" s="6">
        <f t="shared" si="132"/>
        <v>205438.82000000004</v>
      </c>
      <c r="E746" s="6">
        <f t="shared" si="133"/>
        <v>10.250135444444446</v>
      </c>
      <c r="F746" s="6">
        <f>SUM($D$8:D746)</f>
        <v>108088743.03999983</v>
      </c>
      <c r="G746" s="6">
        <f t="shared" si="134"/>
        <v>150000</v>
      </c>
      <c r="H746" s="23">
        <f t="shared" si="135"/>
        <v>0.28479606666666679</v>
      </c>
      <c r="I746" s="31">
        <f t="shared" si="136"/>
        <v>1.0019745860622222</v>
      </c>
      <c r="J746" s="16">
        <f t="shared" si="137"/>
        <v>768.92199385354479</v>
      </c>
      <c r="K746" s="24" t="s">
        <v>651</v>
      </c>
      <c r="L746" s="25">
        <f t="shared" si="127"/>
        <v>69338</v>
      </c>
      <c r="M746" s="26">
        <f t="shared" si="130"/>
        <v>0</v>
      </c>
      <c r="N746" s="27">
        <f t="shared" si="128"/>
        <v>0</v>
      </c>
      <c r="O746" s="27">
        <f t="shared" si="129"/>
        <v>0</v>
      </c>
    </row>
    <row r="747" spans="1:15" ht="13.2" x14ac:dyDescent="0.25">
      <c r="A747" s="13" t="s">
        <v>652</v>
      </c>
      <c r="B747" s="17">
        <f t="shared" si="131"/>
        <v>68513</v>
      </c>
      <c r="C747" s="5">
        <f>125</f>
        <v>125</v>
      </c>
      <c r="D747" s="6">
        <f t="shared" si="132"/>
        <v>205563.82000000004</v>
      </c>
      <c r="E747" s="6">
        <f t="shared" si="133"/>
        <v>11.962125611111112</v>
      </c>
      <c r="F747" s="6">
        <f>SUM($D$8:D747)</f>
        <v>108294306.85999982</v>
      </c>
      <c r="G747" s="6">
        <f t="shared" si="134"/>
        <v>150000</v>
      </c>
      <c r="H747" s="23">
        <f t="shared" si="135"/>
        <v>0.28521273333333341</v>
      </c>
      <c r="I747" s="31">
        <f t="shared" si="136"/>
        <v>1.001977474951111</v>
      </c>
      <c r="J747" s="16">
        <f t="shared" si="137"/>
        <v>769.42264694472863</v>
      </c>
      <c r="K747" s="24" t="s">
        <v>652</v>
      </c>
      <c r="L747" s="25">
        <f t="shared" si="127"/>
        <v>69368</v>
      </c>
      <c r="M747" s="26">
        <f t="shared" si="130"/>
        <v>0</v>
      </c>
      <c r="N747" s="27">
        <f t="shared" si="128"/>
        <v>0</v>
      </c>
      <c r="O747" s="27">
        <f t="shared" si="129"/>
        <v>0</v>
      </c>
    </row>
    <row r="748" spans="1:15" ht="13.2" x14ac:dyDescent="0.25">
      <c r="A748" s="13" t="s">
        <v>653</v>
      </c>
      <c r="B748" s="17">
        <f t="shared" si="131"/>
        <v>68544</v>
      </c>
      <c r="C748" s="5">
        <f>125</f>
        <v>125</v>
      </c>
      <c r="D748" s="6">
        <f t="shared" si="132"/>
        <v>205688.82000000004</v>
      </c>
      <c r="E748" s="6">
        <f t="shared" si="133"/>
        <v>13.675157444444446</v>
      </c>
      <c r="F748" s="6">
        <f>SUM($D$8:D748)</f>
        <v>108499995.67999981</v>
      </c>
      <c r="G748" s="6">
        <f t="shared" si="134"/>
        <v>150000</v>
      </c>
      <c r="H748" s="23">
        <f t="shared" si="135"/>
        <v>0.28562940000000014</v>
      </c>
      <c r="I748" s="31">
        <f t="shared" si="136"/>
        <v>1.00198036384</v>
      </c>
      <c r="J748" s="16">
        <f t="shared" si="137"/>
        <v>769.9223669567682</v>
      </c>
      <c r="K748" s="24" t="s">
        <v>653</v>
      </c>
      <c r="L748" s="25">
        <f t="shared" si="127"/>
        <v>69399</v>
      </c>
      <c r="M748" s="26">
        <f t="shared" si="130"/>
        <v>0</v>
      </c>
      <c r="N748" s="27">
        <f t="shared" si="128"/>
        <v>0</v>
      </c>
      <c r="O748" s="27">
        <f t="shared" si="129"/>
        <v>0</v>
      </c>
    </row>
    <row r="749" spans="1:15" ht="13.2" x14ac:dyDescent="0.25">
      <c r="A749" s="13" t="s">
        <v>544</v>
      </c>
      <c r="B749" s="17">
        <f t="shared" si="131"/>
        <v>68575</v>
      </c>
      <c r="C749" s="5">
        <f>125</f>
        <v>125</v>
      </c>
      <c r="D749" s="6">
        <f t="shared" si="132"/>
        <v>205813.82000000004</v>
      </c>
      <c r="E749" s="6">
        <f t="shared" si="133"/>
        <v>15.389230944444446</v>
      </c>
      <c r="F749" s="6">
        <f>SUM($D$8:D749)</f>
        <v>108705809.49999981</v>
      </c>
      <c r="G749" s="6">
        <f t="shared" si="134"/>
        <v>150000</v>
      </c>
      <c r="H749" s="23">
        <f t="shared" si="135"/>
        <v>0.28604606666666677</v>
      </c>
      <c r="I749" s="31">
        <f t="shared" si="136"/>
        <v>1.001983252728889</v>
      </c>
      <c r="J749" s="16">
        <f t="shared" si="137"/>
        <v>770.42115624053747</v>
      </c>
      <c r="K749" s="24" t="s">
        <v>544</v>
      </c>
      <c r="L749" s="25">
        <f t="shared" si="127"/>
        <v>69430</v>
      </c>
      <c r="M749" s="26">
        <f t="shared" si="130"/>
        <v>0</v>
      </c>
      <c r="N749" s="27">
        <f t="shared" si="128"/>
        <v>0</v>
      </c>
      <c r="O749" s="27">
        <f t="shared" si="129"/>
        <v>0</v>
      </c>
    </row>
    <row r="750" spans="1:15" ht="13.2" x14ac:dyDescent="0.25">
      <c r="A750" s="13" t="s">
        <v>545</v>
      </c>
      <c r="B750" s="17">
        <f t="shared" si="131"/>
        <v>68605</v>
      </c>
      <c r="C750" s="5">
        <f>125</f>
        <v>125</v>
      </c>
      <c r="D750" s="6">
        <f t="shared" si="132"/>
        <v>205938.82000000004</v>
      </c>
      <c r="E750" s="6">
        <f t="shared" si="133"/>
        <v>17.104346111111113</v>
      </c>
      <c r="F750" s="6">
        <f>SUM($D$8:D750)</f>
        <v>108911748.3199998</v>
      </c>
      <c r="G750" s="6">
        <f t="shared" si="134"/>
        <v>150000</v>
      </c>
      <c r="H750" s="23">
        <f t="shared" si="135"/>
        <v>0.28646273333333339</v>
      </c>
      <c r="I750" s="31">
        <f t="shared" si="136"/>
        <v>1.0019861416177778</v>
      </c>
      <c r="J750" s="16">
        <f t="shared" si="137"/>
        <v>770.91901713945776</v>
      </c>
      <c r="K750" s="24" t="s">
        <v>545</v>
      </c>
      <c r="L750" s="25">
        <f t="shared" si="127"/>
        <v>69458</v>
      </c>
      <c r="M750" s="26">
        <f t="shared" si="130"/>
        <v>0</v>
      </c>
      <c r="N750" s="27">
        <f t="shared" si="128"/>
        <v>0</v>
      </c>
      <c r="O750" s="27">
        <f t="shared" si="129"/>
        <v>0</v>
      </c>
    </row>
    <row r="751" spans="1:15" ht="13.2" x14ac:dyDescent="0.25">
      <c r="A751" s="13" t="s">
        <v>544</v>
      </c>
      <c r="B751" s="17">
        <f t="shared" si="131"/>
        <v>68636</v>
      </c>
      <c r="C751" s="5">
        <f>125</f>
        <v>125</v>
      </c>
      <c r="D751" s="6">
        <f t="shared" si="132"/>
        <v>206063.82000000004</v>
      </c>
      <c r="E751" s="6">
        <f t="shared" si="133"/>
        <v>18.820502944444446</v>
      </c>
      <c r="F751" s="6">
        <f>SUM($D$8:D751)</f>
        <v>109117812.13999979</v>
      </c>
      <c r="G751" s="6">
        <f t="shared" si="134"/>
        <v>150000</v>
      </c>
      <c r="H751" s="23">
        <f t="shared" si="135"/>
        <v>0.28687940000000012</v>
      </c>
      <c r="I751" s="31">
        <f t="shared" si="136"/>
        <v>1.0019890305066668</v>
      </c>
      <c r="J751" s="16">
        <f t="shared" si="137"/>
        <v>771.41595198952666</v>
      </c>
      <c r="K751" s="24" t="s">
        <v>544</v>
      </c>
      <c r="L751" s="25">
        <f t="shared" si="127"/>
        <v>69489</v>
      </c>
      <c r="M751" s="26">
        <f t="shared" si="130"/>
        <v>0</v>
      </c>
      <c r="N751" s="27">
        <f t="shared" si="128"/>
        <v>0</v>
      </c>
      <c r="O751" s="27">
        <f t="shared" si="129"/>
        <v>0</v>
      </c>
    </row>
    <row r="752" spans="1:15" ht="13.2" x14ac:dyDescent="0.25">
      <c r="A752" s="13" t="s">
        <v>545</v>
      </c>
      <c r="B752" s="17">
        <f t="shared" si="131"/>
        <v>68666</v>
      </c>
      <c r="C752" s="5">
        <f>125</f>
        <v>125</v>
      </c>
      <c r="D752" s="6">
        <f t="shared" si="132"/>
        <v>206188.82000000004</v>
      </c>
      <c r="E752" s="6">
        <f t="shared" si="133"/>
        <v>20.537701444444444</v>
      </c>
      <c r="F752" s="6">
        <f>SUM($D$8:D752)</f>
        <v>109324000.95999978</v>
      </c>
      <c r="G752" s="6">
        <f t="shared" si="134"/>
        <v>150000</v>
      </c>
      <c r="H752" s="23">
        <f t="shared" si="135"/>
        <v>0.28729606666666674</v>
      </c>
      <c r="I752" s="31">
        <f t="shared" si="136"/>
        <v>1.0019919193955555</v>
      </c>
      <c r="J752" s="16">
        <f t="shared" si="137"/>
        <v>771.91196311934596</v>
      </c>
      <c r="K752" s="24" t="s">
        <v>545</v>
      </c>
      <c r="L752" s="25">
        <f t="shared" si="127"/>
        <v>69519</v>
      </c>
      <c r="M752" s="26">
        <f t="shared" si="130"/>
        <v>0</v>
      </c>
      <c r="N752" s="27">
        <f t="shared" si="128"/>
        <v>0</v>
      </c>
      <c r="O752" s="27">
        <f t="shared" si="129"/>
        <v>0</v>
      </c>
    </row>
    <row r="753" spans="1:15" ht="13.2" x14ac:dyDescent="0.25">
      <c r="A753" s="13" t="s">
        <v>654</v>
      </c>
      <c r="B753" s="17">
        <f t="shared" si="131"/>
        <v>68697</v>
      </c>
      <c r="C753" s="5">
        <f>125</f>
        <v>125</v>
      </c>
      <c r="D753" s="6">
        <f t="shared" si="132"/>
        <v>206334.36000000004</v>
      </c>
      <c r="E753" s="6">
        <f t="shared" si="133"/>
        <v>1.7184113333333335</v>
      </c>
      <c r="F753" s="6">
        <f>SUM($D$8:D753)</f>
        <v>109530335.31999978</v>
      </c>
      <c r="G753" s="6">
        <f t="shared" si="134"/>
        <v>150000</v>
      </c>
      <c r="H753" s="23">
        <f t="shared" si="135"/>
        <v>0.28778120000000007</v>
      </c>
      <c r="I753" s="31">
        <f t="shared" si="136"/>
        <v>1.0019952829866667</v>
      </c>
      <c r="J753" s="16">
        <f t="shared" si="137"/>
        <v>772.40746779088545</v>
      </c>
      <c r="K753" s="24" t="s">
        <v>654</v>
      </c>
      <c r="L753" s="25">
        <f t="shared" si="127"/>
        <v>69550</v>
      </c>
      <c r="M753" s="26">
        <f t="shared" si="130"/>
        <v>0</v>
      </c>
      <c r="N753" s="27">
        <f t="shared" si="128"/>
        <v>0</v>
      </c>
      <c r="O753" s="27">
        <f t="shared" si="129"/>
        <v>0</v>
      </c>
    </row>
    <row r="754" spans="1:15" ht="13.2" x14ac:dyDescent="0.25">
      <c r="A754" s="13" t="s">
        <v>655</v>
      </c>
      <c r="B754" s="17">
        <f t="shared" si="131"/>
        <v>68726</v>
      </c>
      <c r="C754" s="5">
        <f>125</f>
        <v>125</v>
      </c>
      <c r="D754" s="6">
        <f t="shared" si="132"/>
        <v>206459.36000000004</v>
      </c>
      <c r="E754" s="6">
        <f t="shared" si="133"/>
        <v>3.4379337777777783</v>
      </c>
      <c r="F754" s="6">
        <f>SUM($D$8:D754)</f>
        <v>109736794.67999978</v>
      </c>
      <c r="G754" s="6">
        <f t="shared" si="134"/>
        <v>150000</v>
      </c>
      <c r="H754" s="23">
        <f t="shared" si="135"/>
        <v>0.2881978666666668</v>
      </c>
      <c r="I754" s="31">
        <f t="shared" si="136"/>
        <v>1.0019981718755555</v>
      </c>
      <c r="J754" s="16">
        <f t="shared" si="137"/>
        <v>772.90168743475726</v>
      </c>
      <c r="K754" s="24" t="s">
        <v>655</v>
      </c>
      <c r="L754" s="25">
        <f t="shared" si="127"/>
        <v>69580</v>
      </c>
      <c r="M754" s="26">
        <f t="shared" si="130"/>
        <v>0</v>
      </c>
      <c r="N754" s="27">
        <f t="shared" si="128"/>
        <v>0</v>
      </c>
      <c r="O754" s="27">
        <f t="shared" si="129"/>
        <v>0</v>
      </c>
    </row>
    <row r="755" spans="1:15" ht="13.2" x14ac:dyDescent="0.25">
      <c r="A755" s="13" t="s">
        <v>656</v>
      </c>
      <c r="B755" s="17">
        <f t="shared" si="131"/>
        <v>68757</v>
      </c>
      <c r="C755" s="5">
        <f>125</f>
        <v>125</v>
      </c>
      <c r="D755" s="6">
        <f t="shared" si="132"/>
        <v>206584.36000000004</v>
      </c>
      <c r="E755" s="6">
        <f t="shared" si="133"/>
        <v>5.1584284444444455</v>
      </c>
      <c r="F755" s="6">
        <f>SUM($D$8:D755)</f>
        <v>109943379.03999978</v>
      </c>
      <c r="G755" s="6">
        <f t="shared" si="134"/>
        <v>150000</v>
      </c>
      <c r="H755" s="23">
        <f t="shared" si="135"/>
        <v>0.28861453333333342</v>
      </c>
      <c r="I755" s="31">
        <f t="shared" si="136"/>
        <v>1.0020010607644445</v>
      </c>
      <c r="J755" s="16">
        <f t="shared" si="137"/>
        <v>773.39499005855407</v>
      </c>
      <c r="K755" s="24" t="s">
        <v>656</v>
      </c>
      <c r="L755" s="25">
        <f t="shared" si="127"/>
        <v>69611</v>
      </c>
      <c r="M755" s="26">
        <f t="shared" si="130"/>
        <v>0</v>
      </c>
      <c r="N755" s="27">
        <f t="shared" si="128"/>
        <v>0</v>
      </c>
      <c r="O755" s="27">
        <f t="shared" si="129"/>
        <v>0</v>
      </c>
    </row>
    <row r="756" spans="1:15" ht="13.2" x14ac:dyDescent="0.25">
      <c r="A756" s="13" t="s">
        <v>657</v>
      </c>
      <c r="B756" s="17">
        <f t="shared" si="131"/>
        <v>68788</v>
      </c>
      <c r="C756" s="5">
        <f>125</f>
        <v>125</v>
      </c>
      <c r="D756" s="6">
        <f t="shared" si="132"/>
        <v>206709.36000000004</v>
      </c>
      <c r="E756" s="6">
        <f t="shared" si="133"/>
        <v>6.8799647777777793</v>
      </c>
      <c r="F756" s="6">
        <f>SUM($D$8:D756)</f>
        <v>110150088.39999978</v>
      </c>
      <c r="G756" s="6">
        <f t="shared" si="134"/>
        <v>150000</v>
      </c>
      <c r="H756" s="23">
        <f t="shared" si="135"/>
        <v>0.28903120000000015</v>
      </c>
      <c r="I756" s="31">
        <f t="shared" si="136"/>
        <v>1.0020039496533333</v>
      </c>
      <c r="J756" s="16">
        <f t="shared" si="137"/>
        <v>773.88737796269959</v>
      </c>
      <c r="K756" s="24" t="s">
        <v>657</v>
      </c>
      <c r="L756" s="25">
        <f t="shared" si="127"/>
        <v>69642</v>
      </c>
      <c r="M756" s="26">
        <f t="shared" si="130"/>
        <v>0</v>
      </c>
      <c r="N756" s="27">
        <f t="shared" si="128"/>
        <v>0</v>
      </c>
      <c r="O756" s="27">
        <f t="shared" si="129"/>
        <v>0</v>
      </c>
    </row>
    <row r="757" spans="1:15" ht="13.2" x14ac:dyDescent="0.25">
      <c r="A757" s="13" t="s">
        <v>544</v>
      </c>
      <c r="B757" s="17">
        <f t="shared" si="131"/>
        <v>68818</v>
      </c>
      <c r="C757" s="5">
        <f>125</f>
        <v>125</v>
      </c>
      <c r="D757" s="6">
        <f t="shared" si="132"/>
        <v>206834.36000000004</v>
      </c>
      <c r="E757" s="6">
        <f t="shared" si="133"/>
        <v>8.6025427777777796</v>
      </c>
      <c r="F757" s="6">
        <f>SUM($D$8:D757)</f>
        <v>110356922.75999978</v>
      </c>
      <c r="G757" s="6">
        <f t="shared" si="134"/>
        <v>150000</v>
      </c>
      <c r="H757" s="23">
        <f t="shared" si="135"/>
        <v>0.28944786666666678</v>
      </c>
      <c r="I757" s="31">
        <f t="shared" si="136"/>
        <v>1.0020068385422223</v>
      </c>
      <c r="J757" s="16">
        <f t="shared" si="137"/>
        <v>774.37885344035669</v>
      </c>
      <c r="K757" s="24" t="s">
        <v>544</v>
      </c>
      <c r="L757" s="25">
        <f t="shared" si="127"/>
        <v>69672</v>
      </c>
      <c r="M757" s="26">
        <f t="shared" si="130"/>
        <v>0</v>
      </c>
      <c r="N757" s="27">
        <f t="shared" si="128"/>
        <v>0</v>
      </c>
      <c r="O757" s="27">
        <f t="shared" si="129"/>
        <v>0</v>
      </c>
    </row>
    <row r="758" spans="1:15" ht="13.2" x14ac:dyDescent="0.25">
      <c r="A758" s="13" t="s">
        <v>545</v>
      </c>
      <c r="B758" s="17">
        <f t="shared" si="131"/>
        <v>68849</v>
      </c>
      <c r="C758" s="5">
        <f>125</f>
        <v>125</v>
      </c>
      <c r="D758" s="6">
        <f t="shared" si="132"/>
        <v>206959.36000000004</v>
      </c>
      <c r="E758" s="6">
        <f t="shared" si="133"/>
        <v>10.326162444444446</v>
      </c>
      <c r="F758" s="6">
        <f>SUM($D$8:D758)</f>
        <v>110563882.11999978</v>
      </c>
      <c r="G758" s="6">
        <f t="shared" si="134"/>
        <v>150000</v>
      </c>
      <c r="H758" s="23">
        <f t="shared" si="135"/>
        <v>0.28986453333333351</v>
      </c>
      <c r="I758" s="31">
        <f t="shared" si="136"/>
        <v>1.0020097274311111</v>
      </c>
      <c r="J758" s="16">
        <f t="shared" si="137"/>
        <v>774.86941877745483</v>
      </c>
      <c r="K758" s="24" t="s">
        <v>545</v>
      </c>
      <c r="L758" s="25">
        <f t="shared" si="127"/>
        <v>69703</v>
      </c>
      <c r="M758" s="26">
        <f t="shared" si="130"/>
        <v>0</v>
      </c>
      <c r="N758" s="27">
        <f t="shared" si="128"/>
        <v>0</v>
      </c>
      <c r="O758" s="27">
        <f t="shared" si="129"/>
        <v>0</v>
      </c>
    </row>
    <row r="759" spans="1:15" ht="13.2" x14ac:dyDescent="0.25">
      <c r="A759" s="13" t="s">
        <v>544</v>
      </c>
      <c r="B759" s="17">
        <f t="shared" si="131"/>
        <v>68879</v>
      </c>
      <c r="C759" s="5">
        <f>125</f>
        <v>125</v>
      </c>
      <c r="D759" s="6">
        <f t="shared" si="132"/>
        <v>207084.36000000004</v>
      </c>
      <c r="E759" s="6">
        <f t="shared" si="133"/>
        <v>12.050823777777779</v>
      </c>
      <c r="F759" s="6">
        <f>SUM($D$8:D759)</f>
        <v>110770966.47999978</v>
      </c>
      <c r="G759" s="6">
        <f t="shared" si="134"/>
        <v>150000</v>
      </c>
      <c r="H759" s="23">
        <f t="shared" si="135"/>
        <v>0.29028120000000013</v>
      </c>
      <c r="I759" s="31">
        <f t="shared" si="136"/>
        <v>1.00201261632</v>
      </c>
      <c r="J759" s="16">
        <f t="shared" si="137"/>
        <v>775.3590762527175</v>
      </c>
      <c r="K759" s="24" t="s">
        <v>544</v>
      </c>
      <c r="L759" s="25">
        <f t="shared" si="127"/>
        <v>69733</v>
      </c>
      <c r="M759" s="26">
        <f t="shared" si="130"/>
        <v>0</v>
      </c>
      <c r="N759" s="27">
        <f t="shared" si="128"/>
        <v>0</v>
      </c>
      <c r="O759" s="27">
        <f t="shared" si="129"/>
        <v>0</v>
      </c>
    </row>
    <row r="760" spans="1:15" ht="13.2" x14ac:dyDescent="0.25">
      <c r="A760" s="13" t="s">
        <v>545</v>
      </c>
      <c r="B760" s="17">
        <f t="shared" si="131"/>
        <v>68910</v>
      </c>
      <c r="C760" s="5">
        <f>125</f>
        <v>125</v>
      </c>
      <c r="D760" s="6">
        <f t="shared" si="132"/>
        <v>207209.36000000004</v>
      </c>
      <c r="E760" s="6">
        <f t="shared" si="133"/>
        <v>13.77652677777778</v>
      </c>
      <c r="F760" s="6">
        <f>SUM($D$8:D760)</f>
        <v>110978175.83999978</v>
      </c>
      <c r="G760" s="6">
        <f t="shared" si="134"/>
        <v>150000</v>
      </c>
      <c r="H760" s="23">
        <f t="shared" si="135"/>
        <v>0.29069786666666675</v>
      </c>
      <c r="I760" s="31">
        <f t="shared" si="136"/>
        <v>1.0020155052088888</v>
      </c>
      <c r="J760" s="16">
        <f t="shared" si="137"/>
        <v>775.84782813769016</v>
      </c>
      <c r="K760" s="24" t="s">
        <v>545</v>
      </c>
      <c r="L760" s="25">
        <f t="shared" si="127"/>
        <v>69764</v>
      </c>
      <c r="M760" s="26">
        <f t="shared" si="130"/>
        <v>0</v>
      </c>
      <c r="N760" s="27">
        <f t="shared" si="128"/>
        <v>0</v>
      </c>
      <c r="O760" s="27">
        <f t="shared" si="129"/>
        <v>0</v>
      </c>
    </row>
    <row r="761" spans="1:15" ht="13.2" x14ac:dyDescent="0.25">
      <c r="A761" s="13" t="s">
        <v>658</v>
      </c>
      <c r="B761" s="17">
        <f t="shared" si="131"/>
        <v>68941</v>
      </c>
      <c r="C761" s="5">
        <f>125</f>
        <v>125</v>
      </c>
      <c r="D761" s="6">
        <f t="shared" si="132"/>
        <v>207334.36000000004</v>
      </c>
      <c r="E761" s="6">
        <f t="shared" si="133"/>
        <v>15.503271444444447</v>
      </c>
      <c r="F761" s="6">
        <f>SUM($D$8:D761)</f>
        <v>111185510.19999978</v>
      </c>
      <c r="G761" s="6">
        <f t="shared" si="134"/>
        <v>150000</v>
      </c>
      <c r="H761" s="23">
        <f t="shared" si="135"/>
        <v>0.29111453333333348</v>
      </c>
      <c r="I761" s="31">
        <f t="shared" si="136"/>
        <v>1.0020183940977778</v>
      </c>
      <c r="J761" s="16">
        <f t="shared" si="137"/>
        <v>776.33567669676665</v>
      </c>
      <c r="K761" s="24" t="s">
        <v>658</v>
      </c>
      <c r="L761" s="25">
        <f t="shared" si="127"/>
        <v>69795</v>
      </c>
      <c r="M761" s="26">
        <f t="shared" si="130"/>
        <v>0</v>
      </c>
      <c r="N761" s="27">
        <f t="shared" si="128"/>
        <v>0</v>
      </c>
      <c r="O761" s="27">
        <f t="shared" si="129"/>
        <v>0</v>
      </c>
    </row>
    <row r="762" spans="1:15" ht="13.2" x14ac:dyDescent="0.25">
      <c r="A762" s="13" t="s">
        <v>659</v>
      </c>
      <c r="B762" s="17">
        <f t="shared" si="131"/>
        <v>68971</v>
      </c>
      <c r="C762" s="5">
        <f>125</f>
        <v>125</v>
      </c>
      <c r="D762" s="6">
        <f t="shared" si="132"/>
        <v>207459.36000000004</v>
      </c>
      <c r="E762" s="6">
        <f t="shared" si="133"/>
        <v>17.231057777777782</v>
      </c>
      <c r="F762" s="6">
        <f>SUM($D$8:D762)</f>
        <v>111392969.55999978</v>
      </c>
      <c r="G762" s="6">
        <f t="shared" si="134"/>
        <v>150000</v>
      </c>
      <c r="H762" s="23">
        <f t="shared" si="135"/>
        <v>0.2915312000000001</v>
      </c>
      <c r="I762" s="31">
        <f t="shared" si="136"/>
        <v>1.0020212829866666</v>
      </c>
      <c r="J762" s="16">
        <f t="shared" si="137"/>
        <v>776.82262418721723</v>
      </c>
      <c r="K762" s="24" t="s">
        <v>659</v>
      </c>
      <c r="L762" s="25">
        <f t="shared" si="127"/>
        <v>69823</v>
      </c>
      <c r="M762" s="26">
        <f t="shared" si="130"/>
        <v>0</v>
      </c>
      <c r="N762" s="27">
        <f t="shared" si="128"/>
        <v>0</v>
      </c>
      <c r="O762" s="27">
        <f t="shared" si="129"/>
        <v>0</v>
      </c>
    </row>
    <row r="763" spans="1:15" ht="13.2" x14ac:dyDescent="0.25">
      <c r="A763" s="13" t="s">
        <v>660</v>
      </c>
      <c r="B763" s="17">
        <f t="shared" si="131"/>
        <v>69002</v>
      </c>
      <c r="C763" s="5">
        <f>125</f>
        <v>125</v>
      </c>
      <c r="D763" s="6">
        <f t="shared" si="132"/>
        <v>207584.36000000004</v>
      </c>
      <c r="E763" s="6">
        <f t="shared" si="133"/>
        <v>18.959885777777782</v>
      </c>
      <c r="F763" s="6">
        <f>SUM($D$8:D763)</f>
        <v>111600553.91999978</v>
      </c>
      <c r="G763" s="6">
        <f t="shared" si="134"/>
        <v>150000</v>
      </c>
      <c r="H763" s="23">
        <f t="shared" si="135"/>
        <v>0.29194786666666683</v>
      </c>
      <c r="I763" s="31">
        <f t="shared" si="136"/>
        <v>1.0020241718755556</v>
      </c>
      <c r="J763" s="16">
        <f t="shared" si="137"/>
        <v>777.30867285921522</v>
      </c>
      <c r="K763" s="24" t="s">
        <v>660</v>
      </c>
      <c r="L763" s="25">
        <f t="shared" si="127"/>
        <v>69854</v>
      </c>
      <c r="M763" s="26">
        <f t="shared" si="130"/>
        <v>0</v>
      </c>
      <c r="N763" s="27">
        <f t="shared" si="128"/>
        <v>0</v>
      </c>
      <c r="O763" s="27">
        <f t="shared" si="129"/>
        <v>0</v>
      </c>
    </row>
    <row r="764" spans="1:15" ht="13.2" x14ac:dyDescent="0.25">
      <c r="A764" s="13" t="s">
        <v>661</v>
      </c>
      <c r="B764" s="17">
        <f t="shared" si="131"/>
        <v>69032</v>
      </c>
      <c r="C764" s="5">
        <f>125</f>
        <v>125</v>
      </c>
      <c r="D764" s="6">
        <f t="shared" si="132"/>
        <v>207709.36000000004</v>
      </c>
      <c r="E764" s="6">
        <f t="shared" si="133"/>
        <v>20.689755444444447</v>
      </c>
      <c r="F764" s="6">
        <f>SUM($D$8:D764)</f>
        <v>111808263.27999978</v>
      </c>
      <c r="G764" s="6">
        <f t="shared" si="134"/>
        <v>150000</v>
      </c>
      <c r="H764" s="23">
        <f t="shared" si="135"/>
        <v>0.29236453333333345</v>
      </c>
      <c r="I764" s="31">
        <f t="shared" si="136"/>
        <v>1.0020270607644444</v>
      </c>
      <c r="J764" s="16">
        <f t="shared" si="137"/>
        <v>777.79382495586378</v>
      </c>
      <c r="K764" s="24" t="s">
        <v>661</v>
      </c>
      <c r="L764" s="25">
        <f t="shared" si="127"/>
        <v>69884</v>
      </c>
      <c r="M764" s="26">
        <f t="shared" si="130"/>
        <v>0</v>
      </c>
      <c r="N764" s="27">
        <f t="shared" si="128"/>
        <v>0</v>
      </c>
      <c r="O764" s="27">
        <f t="shared" si="129"/>
        <v>0</v>
      </c>
    </row>
    <row r="765" spans="1:15" ht="13.2" x14ac:dyDescent="0.25">
      <c r="A765" s="13" t="s">
        <v>544</v>
      </c>
      <c r="B765" s="17">
        <f t="shared" si="131"/>
        <v>69063</v>
      </c>
      <c r="C765" s="5">
        <f>125</f>
        <v>125</v>
      </c>
      <c r="D765" s="6">
        <f t="shared" si="132"/>
        <v>207855.05000000005</v>
      </c>
      <c r="E765" s="6">
        <f t="shared" si="133"/>
        <v>1.7310837500000003</v>
      </c>
      <c r="F765" s="6">
        <f>SUM($D$8:D765)</f>
        <v>112016118.32999977</v>
      </c>
      <c r="G765" s="6">
        <f t="shared" si="134"/>
        <v>150000</v>
      </c>
      <c r="H765" s="23">
        <f t="shared" si="135"/>
        <v>0.29285016666666674</v>
      </c>
      <c r="I765" s="31">
        <f t="shared" si="136"/>
        <v>1.0020304278222223</v>
      </c>
      <c r="J765" s="16">
        <f t="shared" si="137"/>
        <v>778.27850203353694</v>
      </c>
      <c r="K765" s="24" t="s">
        <v>544</v>
      </c>
      <c r="L765" s="25">
        <f t="shared" si="127"/>
        <v>69915</v>
      </c>
      <c r="M765" s="26">
        <f t="shared" si="130"/>
        <v>0</v>
      </c>
      <c r="N765" s="27">
        <f t="shared" si="128"/>
        <v>0</v>
      </c>
      <c r="O765" s="27">
        <f t="shared" si="129"/>
        <v>0</v>
      </c>
    </row>
    <row r="766" spans="1:15" ht="13.2" x14ac:dyDescent="0.25">
      <c r="A766" s="13" t="s">
        <v>545</v>
      </c>
      <c r="B766" s="17">
        <f t="shared" si="131"/>
        <v>69092</v>
      </c>
      <c r="C766" s="5">
        <f>125</f>
        <v>125</v>
      </c>
      <c r="D766" s="6">
        <f t="shared" si="132"/>
        <v>207980.05000000005</v>
      </c>
      <c r="E766" s="6">
        <f t="shared" si="133"/>
        <v>3.4632786111111113</v>
      </c>
      <c r="F766" s="6">
        <f>SUM($D$8:D766)</f>
        <v>112224098.37999977</v>
      </c>
      <c r="G766" s="6">
        <f t="shared" si="134"/>
        <v>150000</v>
      </c>
      <c r="H766" s="23">
        <f t="shared" si="135"/>
        <v>0.29326683333333348</v>
      </c>
      <c r="I766" s="31">
        <f t="shared" si="136"/>
        <v>1.0020333167111111</v>
      </c>
      <c r="J766" s="16">
        <f t="shared" si="137"/>
        <v>778.761915600978</v>
      </c>
      <c r="K766" s="24" t="s">
        <v>545</v>
      </c>
      <c r="L766" s="25">
        <f t="shared" si="127"/>
        <v>69945</v>
      </c>
      <c r="M766" s="26">
        <f t="shared" si="130"/>
        <v>0</v>
      </c>
      <c r="N766" s="27">
        <f t="shared" si="128"/>
        <v>0</v>
      </c>
      <c r="O766" s="27">
        <f t="shared" si="129"/>
        <v>0</v>
      </c>
    </row>
    <row r="767" spans="1:15" ht="13.2" x14ac:dyDescent="0.25">
      <c r="A767" s="13" t="s">
        <v>544</v>
      </c>
      <c r="B767" s="17">
        <f t="shared" si="131"/>
        <v>69122</v>
      </c>
      <c r="C767" s="5">
        <f>125</f>
        <v>125</v>
      </c>
      <c r="D767" s="6">
        <f t="shared" si="132"/>
        <v>208105.05000000005</v>
      </c>
      <c r="E767" s="6">
        <f t="shared" si="133"/>
        <v>5.1964456944444457</v>
      </c>
      <c r="F767" s="6">
        <f>SUM($D$8:D767)</f>
        <v>112432203.42999977</v>
      </c>
      <c r="G767" s="6">
        <f t="shared" si="134"/>
        <v>150000</v>
      </c>
      <c r="H767" s="23">
        <f t="shared" si="135"/>
        <v>0.2936835000000001</v>
      </c>
      <c r="I767" s="31">
        <f t="shared" si="136"/>
        <v>1.0020362056000001</v>
      </c>
      <c r="J767" s="16">
        <f t="shared" si="137"/>
        <v>779.24443904576492</v>
      </c>
      <c r="K767" s="24" t="s">
        <v>544</v>
      </c>
      <c r="L767" s="25">
        <f t="shared" si="127"/>
        <v>69976</v>
      </c>
      <c r="M767" s="26">
        <f t="shared" si="130"/>
        <v>0</v>
      </c>
      <c r="N767" s="27">
        <f t="shared" si="128"/>
        <v>0</v>
      </c>
      <c r="O767" s="27">
        <f t="shared" si="129"/>
        <v>0</v>
      </c>
    </row>
    <row r="768" spans="1:15" ht="13.2" x14ac:dyDescent="0.25">
      <c r="A768" s="13" t="s">
        <v>545</v>
      </c>
      <c r="B768" s="17">
        <f t="shared" si="131"/>
        <v>69153</v>
      </c>
      <c r="C768" s="5">
        <f>125</f>
        <v>125</v>
      </c>
      <c r="D768" s="6">
        <f t="shared" si="132"/>
        <v>208230.05000000005</v>
      </c>
      <c r="E768" s="6">
        <f t="shared" si="133"/>
        <v>6.9306544444444462</v>
      </c>
      <c r="F768" s="6">
        <f>SUM($D$8:D768)</f>
        <v>112640433.47999977</v>
      </c>
      <c r="G768" s="6">
        <f t="shared" si="134"/>
        <v>150000</v>
      </c>
      <c r="H768" s="23">
        <f t="shared" si="135"/>
        <v>0.29410016666666683</v>
      </c>
      <c r="I768" s="31">
        <f t="shared" si="136"/>
        <v>1.0020390944888888</v>
      </c>
      <c r="J768" s="16">
        <f t="shared" si="137"/>
        <v>779.72607458406935</v>
      </c>
      <c r="K768" s="24" t="s">
        <v>545</v>
      </c>
      <c r="L768" s="25">
        <f t="shared" si="127"/>
        <v>70007</v>
      </c>
      <c r="M768" s="26">
        <f t="shared" si="130"/>
        <v>0</v>
      </c>
      <c r="N768" s="27">
        <f t="shared" si="128"/>
        <v>0</v>
      </c>
      <c r="O768" s="27">
        <f t="shared" si="129"/>
        <v>0</v>
      </c>
    </row>
    <row r="769" spans="1:15" ht="13.2" x14ac:dyDescent="0.25">
      <c r="A769" s="13" t="s">
        <v>662</v>
      </c>
      <c r="B769" s="17">
        <f t="shared" si="131"/>
        <v>69183</v>
      </c>
      <c r="C769" s="5">
        <f>125</f>
        <v>125</v>
      </c>
      <c r="D769" s="6">
        <f t="shared" si="132"/>
        <v>208355.05000000005</v>
      </c>
      <c r="E769" s="6">
        <f t="shared" si="133"/>
        <v>8.6659048611111125</v>
      </c>
      <c r="F769" s="6">
        <f>SUM($D$8:D769)</f>
        <v>112848788.52999976</v>
      </c>
      <c r="G769" s="6">
        <f t="shared" si="134"/>
        <v>150000</v>
      </c>
      <c r="H769" s="23">
        <f t="shared" si="135"/>
        <v>0.29451683333333345</v>
      </c>
      <c r="I769" s="31">
        <f t="shared" si="136"/>
        <v>1.0020419833777778</v>
      </c>
      <c r="J769" s="16">
        <f t="shared" si="137"/>
        <v>780.20682442512236</v>
      </c>
      <c r="K769" s="24" t="s">
        <v>662</v>
      </c>
      <c r="L769" s="25">
        <f t="shared" si="127"/>
        <v>70037</v>
      </c>
      <c r="M769" s="26">
        <f t="shared" si="130"/>
        <v>0</v>
      </c>
      <c r="N769" s="27">
        <f t="shared" si="128"/>
        <v>0</v>
      </c>
      <c r="O769" s="27">
        <f t="shared" si="129"/>
        <v>0</v>
      </c>
    </row>
    <row r="770" spans="1:15" ht="13.2" x14ac:dyDescent="0.25">
      <c r="A770" s="13" t="s">
        <v>663</v>
      </c>
      <c r="B770" s="17">
        <f t="shared" si="131"/>
        <v>69214</v>
      </c>
      <c r="C770" s="5">
        <f>125</f>
        <v>125</v>
      </c>
      <c r="D770" s="6">
        <f t="shared" si="132"/>
        <v>208480.05000000005</v>
      </c>
      <c r="E770" s="6">
        <f t="shared" si="133"/>
        <v>10.402196944444446</v>
      </c>
      <c r="F770" s="6">
        <f>SUM($D$8:D770)</f>
        <v>113057268.57999976</v>
      </c>
      <c r="G770" s="6">
        <f t="shared" si="134"/>
        <v>150000</v>
      </c>
      <c r="H770" s="23">
        <f t="shared" si="135"/>
        <v>0.29493350000000018</v>
      </c>
      <c r="I770" s="31">
        <f t="shared" si="136"/>
        <v>1.0020448722666666</v>
      </c>
      <c r="J770" s="16">
        <f t="shared" si="137"/>
        <v>780.68669077123695</v>
      </c>
      <c r="K770" s="24" t="s">
        <v>663</v>
      </c>
      <c r="L770" s="25">
        <f t="shared" si="127"/>
        <v>70068</v>
      </c>
      <c r="M770" s="26">
        <f t="shared" si="130"/>
        <v>0</v>
      </c>
      <c r="N770" s="27">
        <f t="shared" si="128"/>
        <v>0</v>
      </c>
      <c r="O770" s="27">
        <f t="shared" si="129"/>
        <v>0</v>
      </c>
    </row>
    <row r="771" spans="1:15" ht="13.2" x14ac:dyDescent="0.25">
      <c r="A771" s="13" t="s">
        <v>664</v>
      </c>
      <c r="B771" s="17">
        <f t="shared" si="131"/>
        <v>69244</v>
      </c>
      <c r="C771" s="5">
        <f>125</f>
        <v>125</v>
      </c>
      <c r="D771" s="6">
        <f t="shared" si="132"/>
        <v>208605.05000000005</v>
      </c>
      <c r="E771" s="6">
        <f t="shared" si="133"/>
        <v>12.139530694444446</v>
      </c>
      <c r="F771" s="6">
        <f>SUM($D$8:D771)</f>
        <v>113265873.62999976</v>
      </c>
      <c r="G771" s="6">
        <f t="shared" si="134"/>
        <v>150000</v>
      </c>
      <c r="H771" s="23">
        <f t="shared" si="135"/>
        <v>0.2953501666666668</v>
      </c>
      <c r="I771" s="31">
        <f t="shared" si="136"/>
        <v>1.0020477611555556</v>
      </c>
      <c r="J771" s="16">
        <f t="shared" si="137"/>
        <v>781.16567581783818</v>
      </c>
      <c r="K771" s="24" t="s">
        <v>664</v>
      </c>
      <c r="L771" s="25">
        <f t="shared" si="127"/>
        <v>70098</v>
      </c>
      <c r="M771" s="26">
        <f t="shared" si="130"/>
        <v>0</v>
      </c>
      <c r="N771" s="27">
        <f t="shared" si="128"/>
        <v>0</v>
      </c>
      <c r="O771" s="27">
        <f t="shared" si="129"/>
        <v>0</v>
      </c>
    </row>
    <row r="772" spans="1:15" ht="13.2" x14ac:dyDescent="0.25">
      <c r="A772" s="13" t="s">
        <v>665</v>
      </c>
      <c r="B772" s="17">
        <f t="shared" si="131"/>
        <v>69275</v>
      </c>
      <c r="C772" s="5">
        <f>125</f>
        <v>125</v>
      </c>
      <c r="D772" s="6">
        <f t="shared" si="132"/>
        <v>208730.05000000005</v>
      </c>
      <c r="E772" s="6">
        <f t="shared" si="133"/>
        <v>13.877906111111113</v>
      </c>
      <c r="F772" s="6">
        <f>SUM($D$8:D772)</f>
        <v>113474603.67999975</v>
      </c>
      <c r="G772" s="6">
        <f t="shared" si="134"/>
        <v>150000</v>
      </c>
      <c r="H772" s="23">
        <f t="shared" si="135"/>
        <v>0.29576683333333342</v>
      </c>
      <c r="I772" s="31">
        <f t="shared" si="136"/>
        <v>1.0020506500444444</v>
      </c>
      <c r="J772" s="16">
        <f t="shared" si="137"/>
        <v>781.64378175348509</v>
      </c>
      <c r="K772" s="24" t="s">
        <v>665</v>
      </c>
      <c r="L772" s="25">
        <f t="shared" si="127"/>
        <v>70129</v>
      </c>
      <c r="M772" s="26">
        <f t="shared" si="130"/>
        <v>0</v>
      </c>
      <c r="N772" s="27">
        <f t="shared" si="128"/>
        <v>0</v>
      </c>
      <c r="O772" s="27">
        <f t="shared" si="129"/>
        <v>0</v>
      </c>
    </row>
    <row r="773" spans="1:15" ht="13.2" x14ac:dyDescent="0.25">
      <c r="A773" s="13" t="s">
        <v>544</v>
      </c>
      <c r="B773" s="17">
        <f t="shared" si="131"/>
        <v>69306</v>
      </c>
      <c r="C773" s="5">
        <f>125</f>
        <v>125</v>
      </c>
      <c r="D773" s="6">
        <f t="shared" si="132"/>
        <v>208855.05000000005</v>
      </c>
      <c r="E773" s="6">
        <f t="shared" si="133"/>
        <v>15.617323194444447</v>
      </c>
      <c r="F773" s="6">
        <f>SUM($D$8:D773)</f>
        <v>113683458.72999975</v>
      </c>
      <c r="G773" s="6">
        <f t="shared" si="134"/>
        <v>150000</v>
      </c>
      <c r="H773" s="23">
        <f t="shared" si="135"/>
        <v>0.29618350000000015</v>
      </c>
      <c r="I773" s="31">
        <f t="shared" si="136"/>
        <v>1.0020535389333334</v>
      </c>
      <c r="J773" s="16">
        <f t="shared" si="137"/>
        <v>782.12101075990063</v>
      </c>
      <c r="K773" s="24" t="s">
        <v>544</v>
      </c>
      <c r="L773" s="25">
        <f t="shared" si="127"/>
        <v>70160</v>
      </c>
      <c r="M773" s="26">
        <f t="shared" si="130"/>
        <v>0</v>
      </c>
      <c r="N773" s="27">
        <f t="shared" si="128"/>
        <v>0</v>
      </c>
      <c r="O773" s="27">
        <f t="shared" si="129"/>
        <v>0</v>
      </c>
    </row>
    <row r="774" spans="1:15" ht="13.2" x14ac:dyDescent="0.25">
      <c r="A774" s="13" t="s">
        <v>545</v>
      </c>
      <c r="B774" s="17">
        <f t="shared" si="131"/>
        <v>69336</v>
      </c>
      <c r="C774" s="5">
        <f>125</f>
        <v>125</v>
      </c>
      <c r="D774" s="6">
        <f t="shared" si="132"/>
        <v>208980.05000000005</v>
      </c>
      <c r="E774" s="6">
        <f t="shared" si="133"/>
        <v>17.357781944444447</v>
      </c>
      <c r="F774" s="6">
        <f>SUM($D$8:D774)</f>
        <v>113892438.77999975</v>
      </c>
      <c r="G774" s="6">
        <f t="shared" si="134"/>
        <v>150000</v>
      </c>
      <c r="H774" s="23">
        <f t="shared" si="135"/>
        <v>0.29660016666666678</v>
      </c>
      <c r="I774" s="31">
        <f t="shared" si="136"/>
        <v>1.0020564278222222</v>
      </c>
      <c r="J774" s="16">
        <f t="shared" si="137"/>
        <v>782.59736501199416</v>
      </c>
      <c r="K774" s="24" t="s">
        <v>545</v>
      </c>
      <c r="L774" s="25">
        <f t="shared" si="127"/>
        <v>70189</v>
      </c>
      <c r="M774" s="26">
        <f t="shared" si="130"/>
        <v>0</v>
      </c>
      <c r="N774" s="27">
        <f t="shared" si="128"/>
        <v>0</v>
      </c>
      <c r="O774" s="27">
        <f t="shared" si="129"/>
        <v>0</v>
      </c>
    </row>
    <row r="775" spans="1:15" ht="13.2" x14ac:dyDescent="0.25">
      <c r="A775" s="13" t="s">
        <v>544</v>
      </c>
      <c r="B775" s="17">
        <f t="shared" si="131"/>
        <v>69367</v>
      </c>
      <c r="C775" s="5">
        <f>125</f>
        <v>125</v>
      </c>
      <c r="D775" s="6">
        <f t="shared" si="132"/>
        <v>209105.05000000005</v>
      </c>
      <c r="E775" s="6">
        <f t="shared" si="133"/>
        <v>19.099282361111115</v>
      </c>
      <c r="F775" s="6">
        <f>SUM($D$8:D775)</f>
        <v>114101543.82999974</v>
      </c>
      <c r="G775" s="6">
        <f t="shared" si="134"/>
        <v>150000</v>
      </c>
      <c r="H775" s="23">
        <f t="shared" si="135"/>
        <v>0.29701683333333351</v>
      </c>
      <c r="I775" s="31">
        <f t="shared" si="136"/>
        <v>1.0020593167111111</v>
      </c>
      <c r="J775" s="16">
        <f t="shared" si="137"/>
        <v>783.07284667788917</v>
      </c>
      <c r="K775" s="24" t="s">
        <v>544</v>
      </c>
      <c r="L775" s="25">
        <f t="shared" si="127"/>
        <v>70220</v>
      </c>
      <c r="M775" s="26">
        <f t="shared" si="130"/>
        <v>0</v>
      </c>
      <c r="N775" s="27">
        <f t="shared" si="128"/>
        <v>0</v>
      </c>
      <c r="O775" s="27">
        <f t="shared" si="129"/>
        <v>0</v>
      </c>
    </row>
    <row r="776" spans="1:15" ht="13.2" x14ac:dyDescent="0.25">
      <c r="A776" s="13" t="s">
        <v>545</v>
      </c>
      <c r="B776" s="17">
        <f t="shared" si="131"/>
        <v>69397</v>
      </c>
      <c r="C776" s="5">
        <f>125</f>
        <v>125</v>
      </c>
      <c r="D776" s="6">
        <f t="shared" si="132"/>
        <v>209230.05000000005</v>
      </c>
      <c r="E776" s="6">
        <f t="shared" si="133"/>
        <v>20.841824444444448</v>
      </c>
      <c r="F776" s="6">
        <f>SUM($D$8:D776)</f>
        <v>114310773.87999974</v>
      </c>
      <c r="G776" s="6">
        <f t="shared" si="134"/>
        <v>150000</v>
      </c>
      <c r="H776" s="23">
        <f t="shared" si="135"/>
        <v>0.29743350000000013</v>
      </c>
      <c r="I776" s="31">
        <f t="shared" si="136"/>
        <v>1.0020622055999999</v>
      </c>
      <c r="J776" s="16">
        <f t="shared" si="137"/>
        <v>783.54745791894788</v>
      </c>
      <c r="K776" s="24" t="s">
        <v>545</v>
      </c>
      <c r="L776" s="25">
        <f t="shared" si="127"/>
        <v>70250</v>
      </c>
      <c r="M776" s="26">
        <f t="shared" si="130"/>
        <v>0</v>
      </c>
      <c r="N776" s="27">
        <f t="shared" si="128"/>
        <v>0</v>
      </c>
      <c r="O776" s="27">
        <f t="shared" si="129"/>
        <v>0</v>
      </c>
    </row>
    <row r="777" spans="1:15" ht="13.2" x14ac:dyDescent="0.25">
      <c r="A777" s="13" t="s">
        <v>666</v>
      </c>
      <c r="B777" s="17">
        <f t="shared" si="131"/>
        <v>69428</v>
      </c>
      <c r="C777" s="5">
        <f>125</f>
        <v>125</v>
      </c>
      <c r="D777" s="6">
        <f t="shared" si="132"/>
        <v>209375.89000000004</v>
      </c>
      <c r="E777" s="6">
        <f t="shared" si="133"/>
        <v>1.7437574166666672</v>
      </c>
      <c r="F777" s="6">
        <f>SUM($D$8:D777)</f>
        <v>114520149.76999974</v>
      </c>
      <c r="G777" s="6">
        <f t="shared" si="134"/>
        <v>150000</v>
      </c>
      <c r="H777" s="23">
        <f t="shared" si="135"/>
        <v>0.29791963333333349</v>
      </c>
      <c r="I777" s="31">
        <f t="shared" si="136"/>
        <v>1.0020655761244444</v>
      </c>
      <c r="J777" s="16">
        <f t="shared" si="137"/>
        <v>784.0216246001487</v>
      </c>
      <c r="K777" s="24" t="s">
        <v>666</v>
      </c>
      <c r="L777" s="25">
        <f t="shared" si="127"/>
        <v>70281</v>
      </c>
      <c r="M777" s="26">
        <f t="shared" si="130"/>
        <v>0</v>
      </c>
      <c r="N777" s="27">
        <f t="shared" si="128"/>
        <v>0</v>
      </c>
      <c r="O777" s="27">
        <f t="shared" si="129"/>
        <v>0</v>
      </c>
    </row>
    <row r="778" spans="1:15" ht="13.2" x14ac:dyDescent="0.25">
      <c r="A778" s="13" t="s">
        <v>667</v>
      </c>
      <c r="B778" s="17">
        <f t="shared" si="131"/>
        <v>69457</v>
      </c>
      <c r="C778" s="5">
        <f>125</f>
        <v>125</v>
      </c>
      <c r="D778" s="6">
        <f t="shared" si="132"/>
        <v>209500.89000000004</v>
      </c>
      <c r="E778" s="6">
        <f t="shared" si="133"/>
        <v>3.4886259444444452</v>
      </c>
      <c r="F778" s="6">
        <f>SUM($D$8:D778)</f>
        <v>114729650.65999974</v>
      </c>
      <c r="G778" s="6">
        <f t="shared" si="134"/>
        <v>150000</v>
      </c>
      <c r="H778" s="23">
        <f t="shared" si="135"/>
        <v>0.29833630000000011</v>
      </c>
      <c r="I778" s="31">
        <f t="shared" si="136"/>
        <v>1.0020684650133334</v>
      </c>
      <c r="J778" s="16">
        <f t="shared" si="137"/>
        <v>784.49454832269191</v>
      </c>
      <c r="K778" s="24" t="s">
        <v>667</v>
      </c>
      <c r="L778" s="25">
        <f t="shared" ref="L778:L841" si="138">DATE(YEAR(L777),MONTH(L777)+1,1)</f>
        <v>70311</v>
      </c>
      <c r="M778" s="26">
        <f t="shared" si="130"/>
        <v>0</v>
      </c>
      <c r="N778" s="27">
        <f t="shared" ref="N778:N841" si="139">M778+N777+O777</f>
        <v>0</v>
      </c>
      <c r="O778" s="27">
        <f t="shared" ref="O778:O841" si="140">N778*$M$6/12</f>
        <v>0</v>
      </c>
    </row>
    <row r="779" spans="1:15" ht="13.2" x14ac:dyDescent="0.25">
      <c r="A779" s="13" t="s">
        <v>668</v>
      </c>
      <c r="B779" s="17">
        <f t="shared" si="131"/>
        <v>69487</v>
      </c>
      <c r="C779" s="5">
        <f>125</f>
        <v>125</v>
      </c>
      <c r="D779" s="6">
        <f t="shared" si="132"/>
        <v>209625.89000000004</v>
      </c>
      <c r="E779" s="6">
        <f t="shared" si="133"/>
        <v>5.2344666944444462</v>
      </c>
      <c r="F779" s="6">
        <f>SUM($D$8:D779)</f>
        <v>114939276.54999974</v>
      </c>
      <c r="G779" s="6">
        <f t="shared" si="134"/>
        <v>150000</v>
      </c>
      <c r="H779" s="23">
        <f t="shared" si="135"/>
        <v>0.29875296666666684</v>
      </c>
      <c r="I779" s="31">
        <f t="shared" si="136"/>
        <v>1.0020713539022221</v>
      </c>
      <c r="J779" s="16">
        <f t="shared" si="137"/>
        <v>784.96660783652942</v>
      </c>
      <c r="K779" s="24" t="s">
        <v>668</v>
      </c>
      <c r="L779" s="25">
        <f t="shared" si="138"/>
        <v>70342</v>
      </c>
      <c r="M779" s="26">
        <f t="shared" ref="M779:M842" si="141">MIN($M$5,-N778-O778)</f>
        <v>0</v>
      </c>
      <c r="N779" s="27">
        <f t="shared" si="139"/>
        <v>0</v>
      </c>
      <c r="O779" s="27">
        <f t="shared" si="140"/>
        <v>0</v>
      </c>
    </row>
    <row r="780" spans="1:15" ht="13.2" x14ac:dyDescent="0.25">
      <c r="A780" s="13" t="s">
        <v>669</v>
      </c>
      <c r="B780" s="17">
        <f t="shared" si="131"/>
        <v>69518</v>
      </c>
      <c r="C780" s="5">
        <f>125</f>
        <v>125</v>
      </c>
      <c r="D780" s="6">
        <f t="shared" si="132"/>
        <v>209750.89000000004</v>
      </c>
      <c r="E780" s="6">
        <f t="shared" si="133"/>
        <v>6.981349111111113</v>
      </c>
      <c r="F780" s="6">
        <f>SUM($D$8:D780)</f>
        <v>115149027.43999974</v>
      </c>
      <c r="G780" s="6">
        <f t="shared" si="134"/>
        <v>150000</v>
      </c>
      <c r="H780" s="23">
        <f t="shared" si="135"/>
        <v>0.29916963333333346</v>
      </c>
      <c r="I780" s="31">
        <f t="shared" si="136"/>
        <v>1.0020742427911111</v>
      </c>
      <c r="J780" s="16">
        <f t="shared" si="137"/>
        <v>785.43780527727586</v>
      </c>
      <c r="K780" s="24" t="s">
        <v>669</v>
      </c>
      <c r="L780" s="25">
        <f t="shared" si="138"/>
        <v>70373</v>
      </c>
      <c r="M780" s="26">
        <f t="shared" si="141"/>
        <v>0</v>
      </c>
      <c r="N780" s="27">
        <f t="shared" si="139"/>
        <v>0</v>
      </c>
      <c r="O780" s="27">
        <f t="shared" si="140"/>
        <v>0</v>
      </c>
    </row>
    <row r="781" spans="1:15" ht="13.2" x14ac:dyDescent="0.25">
      <c r="A781" s="13" t="s">
        <v>544</v>
      </c>
      <c r="B781" s="17">
        <f t="shared" si="131"/>
        <v>69548</v>
      </c>
      <c r="C781" s="5">
        <f>125</f>
        <v>125</v>
      </c>
      <c r="D781" s="6">
        <f t="shared" si="132"/>
        <v>209875.89000000004</v>
      </c>
      <c r="E781" s="6">
        <f t="shared" si="133"/>
        <v>8.7292731944444473</v>
      </c>
      <c r="F781" s="6">
        <f>SUM($D$8:D781)</f>
        <v>115358903.32999974</v>
      </c>
      <c r="G781" s="6">
        <f t="shared" si="134"/>
        <v>150000</v>
      </c>
      <c r="H781" s="23">
        <f t="shared" si="135"/>
        <v>0.29958630000000008</v>
      </c>
      <c r="I781" s="31">
        <f t="shared" si="136"/>
        <v>1.0020771316799999</v>
      </c>
      <c r="J781" s="16">
        <f t="shared" si="137"/>
        <v>785.90814277390552</v>
      </c>
      <c r="K781" s="24" t="s">
        <v>544</v>
      </c>
      <c r="L781" s="25">
        <f t="shared" si="138"/>
        <v>70403</v>
      </c>
      <c r="M781" s="26">
        <f t="shared" si="141"/>
        <v>0</v>
      </c>
      <c r="N781" s="27">
        <f t="shared" si="139"/>
        <v>0</v>
      </c>
      <c r="O781" s="27">
        <f t="shared" si="140"/>
        <v>0</v>
      </c>
    </row>
    <row r="782" spans="1:15" ht="13.2" x14ac:dyDescent="0.25">
      <c r="A782" s="13" t="s">
        <v>545</v>
      </c>
      <c r="B782" s="17">
        <f t="shared" ref="B782:B845" si="142">DATE(YEAR(B781),MONTH(B781)+1,IF(MONTH(B781)=1,28,30))</f>
        <v>69579</v>
      </c>
      <c r="C782" s="5">
        <f>125</f>
        <v>125</v>
      </c>
      <c r="D782" s="6">
        <f t="shared" ref="D782:D845" si="143">C782+D781+IF(MONTH(B782)=1,ROUND(E781,2),0)</f>
        <v>210000.89000000004</v>
      </c>
      <c r="E782" s="6">
        <f t="shared" ref="E782:E845" si="144">MAX(0,IF(MONTH(B782)=1,0,E781)+(D782-C782)*$C$5*30/360+C782*$C$5*(30-DAY(B782))/360)</f>
        <v>10.478238944444447</v>
      </c>
      <c r="F782" s="6">
        <f>SUM($D$8:D782)</f>
        <v>115568904.21999975</v>
      </c>
      <c r="G782" s="6">
        <f t="shared" ref="G782:G845" si="145">MAX($C$2-D782,50%*$C$2)</f>
        <v>150000</v>
      </c>
      <c r="H782" s="23">
        <f t="shared" ref="H782:H845" si="146">D782/$C$2-$H$3</f>
        <v>0.30000296666666681</v>
      </c>
      <c r="I782" s="31">
        <f t="shared" ref="I782:I845" si="147">1-64*($M$5-0.004*$C$2)/$C$2*H782</f>
        <v>1.0020800205688889</v>
      </c>
      <c r="J782" s="16">
        <f t="shared" ref="J782:J845" si="148">(200*$M$5*I782)/(G782/750+$H$2*G782*G782/(F782+3*G782))</f>
        <v>786.37762244877808</v>
      </c>
      <c r="K782" s="24" t="s">
        <v>545</v>
      </c>
      <c r="L782" s="25">
        <f t="shared" si="138"/>
        <v>70434</v>
      </c>
      <c r="M782" s="26">
        <f t="shared" si="141"/>
        <v>0</v>
      </c>
      <c r="N782" s="27">
        <f t="shared" si="139"/>
        <v>0</v>
      </c>
      <c r="O782" s="27">
        <f t="shared" si="140"/>
        <v>0</v>
      </c>
    </row>
    <row r="783" spans="1:15" ht="13.2" x14ac:dyDescent="0.25">
      <c r="A783" s="13" t="s">
        <v>544</v>
      </c>
      <c r="B783" s="17">
        <f t="shared" si="142"/>
        <v>69609</v>
      </c>
      <c r="C783" s="5">
        <f>125</f>
        <v>125</v>
      </c>
      <c r="D783" s="6">
        <f t="shared" si="143"/>
        <v>210125.89000000004</v>
      </c>
      <c r="E783" s="6">
        <f t="shared" si="144"/>
        <v>12.228246361111115</v>
      </c>
      <c r="F783" s="6">
        <f>SUM($D$8:D783)</f>
        <v>115779030.10999975</v>
      </c>
      <c r="G783" s="6">
        <f t="shared" si="145"/>
        <v>150000</v>
      </c>
      <c r="H783" s="23">
        <f t="shared" si="146"/>
        <v>0.30041963333333344</v>
      </c>
      <c r="I783" s="31">
        <f t="shared" si="147"/>
        <v>1.0020829094577777</v>
      </c>
      <c r="J783" s="16">
        <f t="shared" si="148"/>
        <v>786.84624641766266</v>
      </c>
      <c r="K783" s="24" t="s">
        <v>544</v>
      </c>
      <c r="L783" s="25">
        <f t="shared" si="138"/>
        <v>70464</v>
      </c>
      <c r="M783" s="26">
        <f t="shared" si="141"/>
        <v>0</v>
      </c>
      <c r="N783" s="27">
        <f t="shared" si="139"/>
        <v>0</v>
      </c>
      <c r="O783" s="27">
        <f t="shared" si="140"/>
        <v>0</v>
      </c>
    </row>
    <row r="784" spans="1:15" ht="13.2" x14ac:dyDescent="0.25">
      <c r="A784" s="13" t="s">
        <v>545</v>
      </c>
      <c r="B784" s="17">
        <f t="shared" si="142"/>
        <v>69640</v>
      </c>
      <c r="C784" s="5">
        <f>125</f>
        <v>125</v>
      </c>
      <c r="D784" s="6">
        <f t="shared" si="143"/>
        <v>210250.89000000004</v>
      </c>
      <c r="E784" s="6">
        <f t="shared" si="144"/>
        <v>13.979295444444448</v>
      </c>
      <c r="F784" s="6">
        <f>SUM($D$8:D784)</f>
        <v>115989280.99999975</v>
      </c>
      <c r="G784" s="6">
        <f t="shared" si="145"/>
        <v>150000</v>
      </c>
      <c r="H784" s="23">
        <f t="shared" si="146"/>
        <v>0.30083630000000017</v>
      </c>
      <c r="I784" s="31">
        <f t="shared" si="147"/>
        <v>1.0020857983466667</v>
      </c>
      <c r="J784" s="16">
        <f t="shared" si="148"/>
        <v>787.3140167897634</v>
      </c>
      <c r="K784" s="24" t="s">
        <v>545</v>
      </c>
      <c r="L784" s="25">
        <f t="shared" si="138"/>
        <v>70495</v>
      </c>
      <c r="M784" s="26">
        <f t="shared" si="141"/>
        <v>0</v>
      </c>
      <c r="N784" s="27">
        <f t="shared" si="139"/>
        <v>0</v>
      </c>
      <c r="O784" s="27">
        <f t="shared" si="140"/>
        <v>0</v>
      </c>
    </row>
    <row r="785" spans="1:15" ht="13.2" x14ac:dyDescent="0.25">
      <c r="A785" s="13" t="s">
        <v>670</v>
      </c>
      <c r="B785" s="17">
        <f t="shared" si="142"/>
        <v>69671</v>
      </c>
      <c r="C785" s="5">
        <f>125</f>
        <v>125</v>
      </c>
      <c r="D785" s="6">
        <f t="shared" si="143"/>
        <v>210375.89000000004</v>
      </c>
      <c r="E785" s="6">
        <f t="shared" si="144"/>
        <v>15.731386194444449</v>
      </c>
      <c r="F785" s="6">
        <f>SUM($D$8:D785)</f>
        <v>116199656.88999975</v>
      </c>
      <c r="G785" s="6">
        <f t="shared" si="145"/>
        <v>150000</v>
      </c>
      <c r="H785" s="23">
        <f t="shared" si="146"/>
        <v>0.30125296666666679</v>
      </c>
      <c r="I785" s="31">
        <f t="shared" si="147"/>
        <v>1.0020886872355557</v>
      </c>
      <c r="J785" s="16">
        <f t="shared" si="148"/>
        <v>787.78093566774317</v>
      </c>
      <c r="K785" s="24" t="s">
        <v>670</v>
      </c>
      <c r="L785" s="25">
        <f t="shared" si="138"/>
        <v>70526</v>
      </c>
      <c r="M785" s="26">
        <f t="shared" si="141"/>
        <v>0</v>
      </c>
      <c r="N785" s="27">
        <f t="shared" si="139"/>
        <v>0</v>
      </c>
      <c r="O785" s="27">
        <f t="shared" si="140"/>
        <v>0</v>
      </c>
    </row>
    <row r="786" spans="1:15" ht="13.2" x14ac:dyDescent="0.25">
      <c r="A786" s="13" t="s">
        <v>671</v>
      </c>
      <c r="B786" s="17">
        <f t="shared" si="142"/>
        <v>69701</v>
      </c>
      <c r="C786" s="5">
        <f>125</f>
        <v>125</v>
      </c>
      <c r="D786" s="6">
        <f t="shared" si="143"/>
        <v>210500.89000000004</v>
      </c>
      <c r="E786" s="6">
        <f t="shared" si="144"/>
        <v>17.484518611111117</v>
      </c>
      <c r="F786" s="6">
        <f>SUM($D$8:D786)</f>
        <v>116410157.77999975</v>
      </c>
      <c r="G786" s="6">
        <f t="shared" si="145"/>
        <v>150000</v>
      </c>
      <c r="H786" s="23">
        <f t="shared" si="146"/>
        <v>0.30166963333333341</v>
      </c>
      <c r="I786" s="31">
        <f t="shared" si="147"/>
        <v>1.0020915761244444</v>
      </c>
      <c r="J786" s="16">
        <f t="shared" si="148"/>
        <v>788.24700514774838</v>
      </c>
      <c r="K786" s="24" t="s">
        <v>671</v>
      </c>
      <c r="L786" s="25">
        <f t="shared" si="138"/>
        <v>70554</v>
      </c>
      <c r="M786" s="26">
        <f t="shared" si="141"/>
        <v>0</v>
      </c>
      <c r="N786" s="27">
        <f t="shared" si="139"/>
        <v>0</v>
      </c>
      <c r="O786" s="27">
        <f t="shared" si="140"/>
        <v>0</v>
      </c>
    </row>
    <row r="787" spans="1:15" ht="13.2" x14ac:dyDescent="0.25">
      <c r="A787" s="13" t="s">
        <v>672</v>
      </c>
      <c r="B787" s="17">
        <f t="shared" si="142"/>
        <v>69732</v>
      </c>
      <c r="C787" s="5">
        <f>125</f>
        <v>125</v>
      </c>
      <c r="D787" s="6">
        <f t="shared" si="143"/>
        <v>210625.89000000004</v>
      </c>
      <c r="E787" s="6">
        <f t="shared" si="144"/>
        <v>19.238692694444453</v>
      </c>
      <c r="F787" s="6">
        <f>SUM($D$8:D787)</f>
        <v>116620783.66999975</v>
      </c>
      <c r="G787" s="6">
        <f t="shared" si="145"/>
        <v>150000</v>
      </c>
      <c r="H787" s="23">
        <f t="shared" si="146"/>
        <v>0.30208630000000014</v>
      </c>
      <c r="I787" s="31">
        <f t="shared" si="147"/>
        <v>1.0020944650133334</v>
      </c>
      <c r="J787" s="16">
        <f t="shared" si="148"/>
        <v>788.7122273194334</v>
      </c>
      <c r="K787" s="24" t="s">
        <v>672</v>
      </c>
      <c r="L787" s="25">
        <f t="shared" si="138"/>
        <v>70585</v>
      </c>
      <c r="M787" s="26">
        <f t="shared" si="141"/>
        <v>0</v>
      </c>
      <c r="N787" s="27">
        <f t="shared" si="139"/>
        <v>0</v>
      </c>
      <c r="O787" s="27">
        <f t="shared" si="140"/>
        <v>0</v>
      </c>
    </row>
    <row r="788" spans="1:15" ht="13.2" x14ac:dyDescent="0.25">
      <c r="A788" s="13" t="s">
        <v>673</v>
      </c>
      <c r="B788" s="17">
        <f t="shared" si="142"/>
        <v>69762</v>
      </c>
      <c r="C788" s="5">
        <f>125</f>
        <v>125</v>
      </c>
      <c r="D788" s="6">
        <f t="shared" si="143"/>
        <v>210750.89000000004</v>
      </c>
      <c r="E788" s="6">
        <f t="shared" si="144"/>
        <v>20.993908444444454</v>
      </c>
      <c r="F788" s="6">
        <f>SUM($D$8:D788)</f>
        <v>116831534.55999975</v>
      </c>
      <c r="G788" s="6">
        <f t="shared" si="145"/>
        <v>150000</v>
      </c>
      <c r="H788" s="23">
        <f t="shared" si="146"/>
        <v>0.30250296666666676</v>
      </c>
      <c r="I788" s="31">
        <f t="shared" si="147"/>
        <v>1.0020973539022222</v>
      </c>
      <c r="J788" s="16">
        <f t="shared" si="148"/>
        <v>789.17660426598547</v>
      </c>
      <c r="K788" s="24" t="s">
        <v>673</v>
      </c>
      <c r="L788" s="25">
        <f t="shared" si="138"/>
        <v>70615</v>
      </c>
      <c r="M788" s="26">
        <f t="shared" si="141"/>
        <v>0</v>
      </c>
      <c r="N788" s="27">
        <f t="shared" si="139"/>
        <v>0</v>
      </c>
      <c r="O788" s="27">
        <f t="shared" si="140"/>
        <v>0</v>
      </c>
    </row>
    <row r="789" spans="1:15" ht="13.2" x14ac:dyDescent="0.25">
      <c r="A789" s="13" t="s">
        <v>544</v>
      </c>
      <c r="B789" s="17">
        <f t="shared" si="142"/>
        <v>69793</v>
      </c>
      <c r="C789" s="5">
        <f>125</f>
        <v>125</v>
      </c>
      <c r="D789" s="6">
        <f t="shared" si="143"/>
        <v>210896.88000000003</v>
      </c>
      <c r="E789" s="6">
        <f t="shared" si="144"/>
        <v>1.7564323333333338</v>
      </c>
      <c r="F789" s="6">
        <f>SUM($D$8:D789)</f>
        <v>117042431.43999974</v>
      </c>
      <c r="G789" s="6">
        <f t="shared" si="145"/>
        <v>150000</v>
      </c>
      <c r="H789" s="23">
        <f t="shared" si="146"/>
        <v>0.30298960000000008</v>
      </c>
      <c r="I789" s="31">
        <f t="shared" si="147"/>
        <v>1.0021007278933334</v>
      </c>
      <c r="J789" s="16">
        <f t="shared" si="148"/>
        <v>789.64056617431982</v>
      </c>
      <c r="K789" s="24" t="s">
        <v>544</v>
      </c>
      <c r="L789" s="25">
        <f t="shared" si="138"/>
        <v>70646</v>
      </c>
      <c r="M789" s="26">
        <f t="shared" si="141"/>
        <v>0</v>
      </c>
      <c r="N789" s="27">
        <f t="shared" si="139"/>
        <v>0</v>
      </c>
      <c r="O789" s="27">
        <f t="shared" si="140"/>
        <v>0</v>
      </c>
    </row>
    <row r="790" spans="1:15" ht="13.2" x14ac:dyDescent="0.25">
      <c r="A790" s="13" t="s">
        <v>545</v>
      </c>
      <c r="B790" s="17">
        <f t="shared" si="142"/>
        <v>69822</v>
      </c>
      <c r="C790" s="5">
        <f>125</f>
        <v>125</v>
      </c>
      <c r="D790" s="6">
        <f t="shared" si="143"/>
        <v>211021.88000000003</v>
      </c>
      <c r="E790" s="6">
        <f t="shared" si="144"/>
        <v>3.5139757777777785</v>
      </c>
      <c r="F790" s="6">
        <f>SUM($D$8:D790)</f>
        <v>117253453.31999974</v>
      </c>
      <c r="G790" s="6">
        <f t="shared" si="145"/>
        <v>150000</v>
      </c>
      <c r="H790" s="23">
        <f t="shared" si="146"/>
        <v>0.3034062666666667</v>
      </c>
      <c r="I790" s="31">
        <f t="shared" si="147"/>
        <v>1.0021036167822222</v>
      </c>
      <c r="J790" s="16">
        <f t="shared" si="148"/>
        <v>790.10330475243302</v>
      </c>
      <c r="K790" s="24" t="s">
        <v>545</v>
      </c>
      <c r="L790" s="25">
        <f t="shared" si="138"/>
        <v>70676</v>
      </c>
      <c r="M790" s="26">
        <f t="shared" si="141"/>
        <v>0</v>
      </c>
      <c r="N790" s="27">
        <f t="shared" si="139"/>
        <v>0</v>
      </c>
      <c r="O790" s="27">
        <f t="shared" si="140"/>
        <v>0</v>
      </c>
    </row>
    <row r="791" spans="1:15" ht="13.2" x14ac:dyDescent="0.25">
      <c r="A791" s="13" t="s">
        <v>544</v>
      </c>
      <c r="B791" s="17">
        <f t="shared" si="142"/>
        <v>69852</v>
      </c>
      <c r="C791" s="5">
        <f>125</f>
        <v>125</v>
      </c>
      <c r="D791" s="6">
        <f t="shared" si="143"/>
        <v>211146.88000000003</v>
      </c>
      <c r="E791" s="6">
        <f t="shared" si="144"/>
        <v>5.2724914444444453</v>
      </c>
      <c r="F791" s="6">
        <f>SUM($D$8:D791)</f>
        <v>117464600.19999973</v>
      </c>
      <c r="G791" s="6">
        <f t="shared" si="145"/>
        <v>150000</v>
      </c>
      <c r="H791" s="23">
        <f t="shared" si="146"/>
        <v>0.30382293333333343</v>
      </c>
      <c r="I791" s="31">
        <f t="shared" si="147"/>
        <v>1.0021065056711111</v>
      </c>
      <c r="J791" s="16">
        <f t="shared" si="148"/>
        <v>790.56520409533562</v>
      </c>
      <c r="K791" s="24" t="s">
        <v>544</v>
      </c>
      <c r="L791" s="25">
        <f t="shared" si="138"/>
        <v>70707</v>
      </c>
      <c r="M791" s="26">
        <f t="shared" si="141"/>
        <v>0</v>
      </c>
      <c r="N791" s="27">
        <f t="shared" si="139"/>
        <v>0</v>
      </c>
      <c r="O791" s="27">
        <f t="shared" si="140"/>
        <v>0</v>
      </c>
    </row>
    <row r="792" spans="1:15" ht="13.2" x14ac:dyDescent="0.25">
      <c r="A792" s="13" t="s">
        <v>545</v>
      </c>
      <c r="B792" s="17">
        <f t="shared" si="142"/>
        <v>69883</v>
      </c>
      <c r="C792" s="5">
        <f>125</f>
        <v>125</v>
      </c>
      <c r="D792" s="6">
        <f t="shared" si="143"/>
        <v>211271.88000000003</v>
      </c>
      <c r="E792" s="6">
        <f t="shared" si="144"/>
        <v>7.0320487777777787</v>
      </c>
      <c r="F792" s="6">
        <f>SUM($D$8:D792)</f>
        <v>117675872.07999973</v>
      </c>
      <c r="G792" s="6">
        <f t="shared" si="145"/>
        <v>150000</v>
      </c>
      <c r="H792" s="23">
        <f t="shared" si="146"/>
        <v>0.30423960000000005</v>
      </c>
      <c r="I792" s="31">
        <f t="shared" si="147"/>
        <v>1.0021093945599999</v>
      </c>
      <c r="J792" s="16">
        <f t="shared" si="148"/>
        <v>791.02626626158883</v>
      </c>
      <c r="K792" s="24" t="s">
        <v>545</v>
      </c>
      <c r="L792" s="25">
        <f t="shared" si="138"/>
        <v>70738</v>
      </c>
      <c r="M792" s="26">
        <f t="shared" si="141"/>
        <v>0</v>
      </c>
      <c r="N792" s="27">
        <f t="shared" si="139"/>
        <v>0</v>
      </c>
      <c r="O792" s="27">
        <f t="shared" si="140"/>
        <v>0</v>
      </c>
    </row>
    <row r="793" spans="1:15" ht="13.2" x14ac:dyDescent="0.25">
      <c r="A793" s="13" t="s">
        <v>674</v>
      </c>
      <c r="B793" s="17">
        <f t="shared" si="142"/>
        <v>69913</v>
      </c>
      <c r="C793" s="5">
        <f>125</f>
        <v>125</v>
      </c>
      <c r="D793" s="6">
        <f t="shared" si="143"/>
        <v>211396.88000000003</v>
      </c>
      <c r="E793" s="6">
        <f t="shared" si="144"/>
        <v>8.7926477777777787</v>
      </c>
      <c r="F793" s="6">
        <f>SUM($D$8:D793)</f>
        <v>117887268.95999973</v>
      </c>
      <c r="G793" s="6">
        <f t="shared" si="145"/>
        <v>150000</v>
      </c>
      <c r="H793" s="23">
        <f t="shared" si="146"/>
        <v>0.30465626666666679</v>
      </c>
      <c r="I793" s="31">
        <f t="shared" si="147"/>
        <v>1.0021122834488889</v>
      </c>
      <c r="J793" s="16">
        <f t="shared" si="148"/>
        <v>791.48649330340186</v>
      </c>
      <c r="K793" s="24" t="s">
        <v>674</v>
      </c>
      <c r="L793" s="25">
        <f t="shared" si="138"/>
        <v>70768</v>
      </c>
      <c r="M793" s="26">
        <f t="shared" si="141"/>
        <v>0</v>
      </c>
      <c r="N793" s="27">
        <f t="shared" si="139"/>
        <v>0</v>
      </c>
      <c r="O793" s="27">
        <f t="shared" si="140"/>
        <v>0</v>
      </c>
    </row>
    <row r="794" spans="1:15" ht="13.2" x14ac:dyDescent="0.25">
      <c r="A794" s="13" t="s">
        <v>675</v>
      </c>
      <c r="B794" s="17">
        <f t="shared" si="142"/>
        <v>69944</v>
      </c>
      <c r="C794" s="5">
        <f>125</f>
        <v>125</v>
      </c>
      <c r="D794" s="6">
        <f t="shared" si="143"/>
        <v>211521.88000000003</v>
      </c>
      <c r="E794" s="6">
        <f t="shared" si="144"/>
        <v>10.554288444444445</v>
      </c>
      <c r="F794" s="6">
        <f>SUM($D$8:D794)</f>
        <v>118098790.83999972</v>
      </c>
      <c r="G794" s="6">
        <f t="shared" si="145"/>
        <v>150000</v>
      </c>
      <c r="H794" s="23">
        <f t="shared" si="146"/>
        <v>0.30507293333333341</v>
      </c>
      <c r="I794" s="31">
        <f t="shared" si="147"/>
        <v>1.0021151723377777</v>
      </c>
      <c r="J794" s="16">
        <f t="shared" si="148"/>
        <v>791.94588726665347</v>
      </c>
      <c r="K794" s="24" t="s">
        <v>675</v>
      </c>
      <c r="L794" s="25">
        <f t="shared" si="138"/>
        <v>70799</v>
      </c>
      <c r="M794" s="26">
        <f t="shared" si="141"/>
        <v>0</v>
      </c>
      <c r="N794" s="27">
        <f t="shared" si="139"/>
        <v>0</v>
      </c>
      <c r="O794" s="27">
        <f t="shared" si="140"/>
        <v>0</v>
      </c>
    </row>
    <row r="795" spans="1:15" ht="13.2" x14ac:dyDescent="0.25">
      <c r="A795" s="13" t="s">
        <v>676</v>
      </c>
      <c r="B795" s="17">
        <f t="shared" si="142"/>
        <v>69974</v>
      </c>
      <c r="C795" s="5">
        <f>125</f>
        <v>125</v>
      </c>
      <c r="D795" s="6">
        <f t="shared" si="143"/>
        <v>211646.88000000003</v>
      </c>
      <c r="E795" s="6">
        <f t="shared" si="144"/>
        <v>12.316970777777779</v>
      </c>
      <c r="F795" s="6">
        <f>SUM($D$8:D795)</f>
        <v>118310437.71999972</v>
      </c>
      <c r="G795" s="6">
        <f t="shared" si="145"/>
        <v>150000</v>
      </c>
      <c r="H795" s="23">
        <f t="shared" si="146"/>
        <v>0.30548960000000014</v>
      </c>
      <c r="I795" s="31">
        <f t="shared" si="147"/>
        <v>1.0021180612266667</v>
      </c>
      <c r="J795" s="16">
        <f t="shared" si="148"/>
        <v>792.40445019091862</v>
      </c>
      <c r="K795" s="24" t="s">
        <v>676</v>
      </c>
      <c r="L795" s="25">
        <f t="shared" si="138"/>
        <v>70829</v>
      </c>
      <c r="M795" s="26">
        <f t="shared" si="141"/>
        <v>0</v>
      </c>
      <c r="N795" s="27">
        <f t="shared" si="139"/>
        <v>0</v>
      </c>
      <c r="O795" s="27">
        <f t="shared" si="140"/>
        <v>0</v>
      </c>
    </row>
    <row r="796" spans="1:15" ht="13.2" x14ac:dyDescent="0.25">
      <c r="A796" s="13" t="s">
        <v>677</v>
      </c>
      <c r="B796" s="17">
        <f t="shared" si="142"/>
        <v>70005</v>
      </c>
      <c r="C796" s="5">
        <f>125</f>
        <v>125</v>
      </c>
      <c r="D796" s="6">
        <f t="shared" si="143"/>
        <v>211771.88000000003</v>
      </c>
      <c r="E796" s="6">
        <f t="shared" si="144"/>
        <v>14.080694777777779</v>
      </c>
      <c r="F796" s="6">
        <f>SUM($D$8:D796)</f>
        <v>118522209.59999971</v>
      </c>
      <c r="G796" s="6">
        <f t="shared" si="145"/>
        <v>150000</v>
      </c>
      <c r="H796" s="23">
        <f t="shared" si="146"/>
        <v>0.30590626666666676</v>
      </c>
      <c r="I796" s="31">
        <f t="shared" si="147"/>
        <v>1.0021209501155555</v>
      </c>
      <c r="J796" s="16">
        <f t="shared" si="148"/>
        <v>792.86218410948823</v>
      </c>
      <c r="K796" s="24" t="s">
        <v>677</v>
      </c>
      <c r="L796" s="25">
        <f t="shared" si="138"/>
        <v>70860</v>
      </c>
      <c r="M796" s="26">
        <f t="shared" si="141"/>
        <v>0</v>
      </c>
      <c r="N796" s="27">
        <f t="shared" si="139"/>
        <v>0</v>
      </c>
      <c r="O796" s="27">
        <f t="shared" si="140"/>
        <v>0</v>
      </c>
    </row>
    <row r="797" spans="1:15" ht="13.2" x14ac:dyDescent="0.25">
      <c r="A797" s="13" t="s">
        <v>544</v>
      </c>
      <c r="B797" s="17">
        <f t="shared" si="142"/>
        <v>70036</v>
      </c>
      <c r="C797" s="5">
        <f>125</f>
        <v>125</v>
      </c>
      <c r="D797" s="6">
        <f t="shared" si="143"/>
        <v>211896.88000000003</v>
      </c>
      <c r="E797" s="6">
        <f t="shared" si="144"/>
        <v>15.845460444444447</v>
      </c>
      <c r="F797" s="6">
        <f>SUM($D$8:D797)</f>
        <v>118734106.47999971</v>
      </c>
      <c r="G797" s="6">
        <f t="shared" si="145"/>
        <v>150000</v>
      </c>
      <c r="H797" s="23">
        <f t="shared" si="146"/>
        <v>0.30632293333333338</v>
      </c>
      <c r="I797" s="31">
        <f t="shared" si="147"/>
        <v>1.0021238390044445</v>
      </c>
      <c r="J797" s="16">
        <f t="shared" si="148"/>
        <v>793.31909104939598</v>
      </c>
      <c r="K797" s="24" t="s">
        <v>544</v>
      </c>
      <c r="L797" s="25">
        <f t="shared" si="138"/>
        <v>70891</v>
      </c>
      <c r="M797" s="26">
        <f t="shared" si="141"/>
        <v>0</v>
      </c>
      <c r="N797" s="27">
        <f t="shared" si="139"/>
        <v>0</v>
      </c>
      <c r="O797" s="27">
        <f t="shared" si="140"/>
        <v>0</v>
      </c>
    </row>
    <row r="798" spans="1:15" ht="13.2" x14ac:dyDescent="0.25">
      <c r="A798" s="13" t="s">
        <v>545</v>
      </c>
      <c r="B798" s="17">
        <f t="shared" si="142"/>
        <v>70066</v>
      </c>
      <c r="C798" s="5">
        <f>125</f>
        <v>125</v>
      </c>
      <c r="D798" s="6">
        <f t="shared" si="143"/>
        <v>212021.88000000003</v>
      </c>
      <c r="E798" s="6">
        <f t="shared" si="144"/>
        <v>17.61126777777778</v>
      </c>
      <c r="F798" s="6">
        <f>SUM($D$8:D798)</f>
        <v>118946128.3599997</v>
      </c>
      <c r="G798" s="6">
        <f t="shared" si="145"/>
        <v>150000</v>
      </c>
      <c r="H798" s="23">
        <f t="shared" si="146"/>
        <v>0.30673960000000011</v>
      </c>
      <c r="I798" s="31">
        <f t="shared" si="147"/>
        <v>1.0021267278933332</v>
      </c>
      <c r="J798" s="16">
        <f t="shared" si="148"/>
        <v>793.77517303143873</v>
      </c>
      <c r="K798" s="24" t="s">
        <v>545</v>
      </c>
      <c r="L798" s="25">
        <f t="shared" si="138"/>
        <v>70919</v>
      </c>
      <c r="M798" s="26">
        <f t="shared" si="141"/>
        <v>0</v>
      </c>
      <c r="N798" s="27">
        <f t="shared" si="139"/>
        <v>0</v>
      </c>
      <c r="O798" s="27">
        <f t="shared" si="140"/>
        <v>0</v>
      </c>
    </row>
    <row r="799" spans="1:15" ht="13.2" x14ac:dyDescent="0.25">
      <c r="A799" s="13" t="s">
        <v>544</v>
      </c>
      <c r="B799" s="17">
        <f t="shared" si="142"/>
        <v>70097</v>
      </c>
      <c r="C799" s="5">
        <f>125</f>
        <v>125</v>
      </c>
      <c r="D799" s="6">
        <f t="shared" si="143"/>
        <v>212146.88000000003</v>
      </c>
      <c r="E799" s="6">
        <f t="shared" si="144"/>
        <v>19.37811677777778</v>
      </c>
      <c r="F799" s="6">
        <f>SUM($D$8:D799)</f>
        <v>119158275.2399997</v>
      </c>
      <c r="G799" s="6">
        <f t="shared" si="145"/>
        <v>150000</v>
      </c>
      <c r="H799" s="23">
        <f t="shared" si="146"/>
        <v>0.30715626666666673</v>
      </c>
      <c r="I799" s="31">
        <f t="shared" si="147"/>
        <v>1.0021296167822222</v>
      </c>
      <c r="J799" s="16">
        <f t="shared" si="148"/>
        <v>794.23043207020248</v>
      </c>
      <c r="K799" s="24" t="s">
        <v>544</v>
      </c>
      <c r="L799" s="25">
        <f t="shared" si="138"/>
        <v>70950</v>
      </c>
      <c r="M799" s="26">
        <f t="shared" si="141"/>
        <v>0</v>
      </c>
      <c r="N799" s="27">
        <f t="shared" si="139"/>
        <v>0</v>
      </c>
      <c r="O799" s="27">
        <f t="shared" si="140"/>
        <v>0</v>
      </c>
    </row>
    <row r="800" spans="1:15" ht="13.2" x14ac:dyDescent="0.25">
      <c r="A800" s="13" t="s">
        <v>545</v>
      </c>
      <c r="B800" s="17">
        <f t="shared" si="142"/>
        <v>70127</v>
      </c>
      <c r="C800" s="5">
        <f>125</f>
        <v>125</v>
      </c>
      <c r="D800" s="6">
        <f t="shared" si="143"/>
        <v>212271.88000000003</v>
      </c>
      <c r="E800" s="6">
        <f t="shared" si="144"/>
        <v>21.146007444444447</v>
      </c>
      <c r="F800" s="6">
        <f>SUM($D$8:D800)</f>
        <v>119370547.11999969</v>
      </c>
      <c r="G800" s="6">
        <f t="shared" si="145"/>
        <v>150000</v>
      </c>
      <c r="H800" s="23">
        <f t="shared" si="146"/>
        <v>0.30757293333333346</v>
      </c>
      <c r="I800" s="31">
        <f t="shared" si="147"/>
        <v>1.002132505671111</v>
      </c>
      <c r="J800" s="16">
        <f t="shared" si="148"/>
        <v>794.68487017408233</v>
      </c>
      <c r="K800" s="24" t="s">
        <v>545</v>
      </c>
      <c r="L800" s="25">
        <f t="shared" si="138"/>
        <v>70980</v>
      </c>
      <c r="M800" s="26">
        <f t="shared" si="141"/>
        <v>0</v>
      </c>
      <c r="N800" s="27">
        <f t="shared" si="139"/>
        <v>0</v>
      </c>
      <c r="O800" s="27">
        <f t="shared" si="140"/>
        <v>0</v>
      </c>
    </row>
    <row r="801" spans="1:15" ht="13.2" x14ac:dyDescent="0.25">
      <c r="A801" s="13" t="s">
        <v>678</v>
      </c>
      <c r="B801" s="17">
        <f t="shared" si="142"/>
        <v>70158</v>
      </c>
      <c r="C801" s="5">
        <f>125</f>
        <v>125</v>
      </c>
      <c r="D801" s="6">
        <f t="shared" si="143"/>
        <v>212418.03000000003</v>
      </c>
      <c r="E801" s="6">
        <f t="shared" si="144"/>
        <v>1.7691085833333338</v>
      </c>
      <c r="F801" s="6">
        <f>SUM($D$8:D801)</f>
        <v>119582965.14999969</v>
      </c>
      <c r="G801" s="6">
        <f t="shared" si="145"/>
        <v>150000</v>
      </c>
      <c r="H801" s="23">
        <f t="shared" si="146"/>
        <v>0.30806010000000006</v>
      </c>
      <c r="I801" s="31">
        <f t="shared" si="147"/>
        <v>1.00213588336</v>
      </c>
      <c r="J801" s="16">
        <f t="shared" si="148"/>
        <v>795.13892206904063</v>
      </c>
      <c r="K801" s="24" t="s">
        <v>678</v>
      </c>
      <c r="L801" s="25">
        <f t="shared" si="138"/>
        <v>71011</v>
      </c>
      <c r="M801" s="26">
        <f t="shared" si="141"/>
        <v>0</v>
      </c>
      <c r="N801" s="27">
        <f t="shared" si="139"/>
        <v>0</v>
      </c>
      <c r="O801" s="27">
        <f t="shared" si="140"/>
        <v>0</v>
      </c>
    </row>
    <row r="802" spans="1:15" ht="13.2" x14ac:dyDescent="0.25">
      <c r="A802" s="13" t="s">
        <v>679</v>
      </c>
      <c r="B802" s="17">
        <f t="shared" si="142"/>
        <v>70187</v>
      </c>
      <c r="C802" s="5">
        <f>125</f>
        <v>125</v>
      </c>
      <c r="D802" s="6">
        <f t="shared" si="143"/>
        <v>212543.03000000003</v>
      </c>
      <c r="E802" s="6">
        <f t="shared" si="144"/>
        <v>3.5393282777777784</v>
      </c>
      <c r="F802" s="6">
        <f>SUM($D$8:D802)</f>
        <v>119795508.17999969</v>
      </c>
      <c r="G802" s="6">
        <f t="shared" si="145"/>
        <v>150000</v>
      </c>
      <c r="H802" s="23">
        <f t="shared" si="146"/>
        <v>0.30847676666666679</v>
      </c>
      <c r="I802" s="31">
        <f t="shared" si="147"/>
        <v>1.0021387722488888</v>
      </c>
      <c r="J802" s="16">
        <f t="shared" si="148"/>
        <v>795.59176919624485</v>
      </c>
      <c r="K802" s="24" t="s">
        <v>679</v>
      </c>
      <c r="L802" s="25">
        <f t="shared" si="138"/>
        <v>71041</v>
      </c>
      <c r="M802" s="26">
        <f t="shared" si="141"/>
        <v>0</v>
      </c>
      <c r="N802" s="27">
        <f t="shared" si="139"/>
        <v>0</v>
      </c>
      <c r="O802" s="27">
        <f t="shared" si="140"/>
        <v>0</v>
      </c>
    </row>
    <row r="803" spans="1:15" ht="13.2" x14ac:dyDescent="0.25">
      <c r="A803" s="13" t="s">
        <v>680</v>
      </c>
      <c r="B803" s="17">
        <f t="shared" si="142"/>
        <v>70218</v>
      </c>
      <c r="C803" s="5">
        <f>125</f>
        <v>125</v>
      </c>
      <c r="D803" s="6">
        <f t="shared" si="143"/>
        <v>212668.03000000003</v>
      </c>
      <c r="E803" s="6">
        <f t="shared" si="144"/>
        <v>5.3105201944444449</v>
      </c>
      <c r="F803" s="6">
        <f>SUM($D$8:D803)</f>
        <v>120008176.2099997</v>
      </c>
      <c r="G803" s="6">
        <f t="shared" si="145"/>
        <v>150000</v>
      </c>
      <c r="H803" s="23">
        <f t="shared" si="146"/>
        <v>0.30889343333333341</v>
      </c>
      <c r="I803" s="31">
        <f t="shared" si="147"/>
        <v>1.0021416611377778</v>
      </c>
      <c r="J803" s="16">
        <f t="shared" si="148"/>
        <v>796.04380116200787</v>
      </c>
      <c r="K803" s="24" t="s">
        <v>680</v>
      </c>
      <c r="L803" s="25">
        <f t="shared" si="138"/>
        <v>71072</v>
      </c>
      <c r="M803" s="26">
        <f t="shared" si="141"/>
        <v>0</v>
      </c>
      <c r="N803" s="27">
        <f t="shared" si="139"/>
        <v>0</v>
      </c>
      <c r="O803" s="27">
        <f t="shared" si="140"/>
        <v>0</v>
      </c>
    </row>
    <row r="804" spans="1:15" ht="13.2" x14ac:dyDescent="0.25">
      <c r="A804" s="13" t="s">
        <v>681</v>
      </c>
      <c r="B804" s="17">
        <f t="shared" si="142"/>
        <v>70249</v>
      </c>
      <c r="C804" s="5">
        <f>125</f>
        <v>125</v>
      </c>
      <c r="D804" s="6">
        <f t="shared" si="143"/>
        <v>212793.03000000003</v>
      </c>
      <c r="E804" s="6">
        <f t="shared" si="144"/>
        <v>7.0827537777777785</v>
      </c>
      <c r="F804" s="6">
        <f>SUM($D$8:D804)</f>
        <v>120220969.2399997</v>
      </c>
      <c r="G804" s="6">
        <f t="shared" si="145"/>
        <v>150000</v>
      </c>
      <c r="H804" s="23">
        <f t="shared" si="146"/>
        <v>0.30931010000000003</v>
      </c>
      <c r="I804" s="31">
        <f t="shared" si="147"/>
        <v>1.0021445500266666</v>
      </c>
      <c r="J804" s="16">
        <f t="shared" si="148"/>
        <v>796.49501995116577</v>
      </c>
      <c r="K804" s="24" t="s">
        <v>681</v>
      </c>
      <c r="L804" s="25">
        <f t="shared" si="138"/>
        <v>71103</v>
      </c>
      <c r="M804" s="26">
        <f t="shared" si="141"/>
        <v>0</v>
      </c>
      <c r="N804" s="27">
        <f t="shared" si="139"/>
        <v>0</v>
      </c>
      <c r="O804" s="27">
        <f t="shared" si="140"/>
        <v>0</v>
      </c>
    </row>
    <row r="805" spans="1:15" ht="13.2" x14ac:dyDescent="0.25">
      <c r="A805" s="13" t="s">
        <v>544</v>
      </c>
      <c r="B805" s="17">
        <f t="shared" si="142"/>
        <v>70279</v>
      </c>
      <c r="C805" s="5">
        <f>125</f>
        <v>125</v>
      </c>
      <c r="D805" s="6">
        <f t="shared" si="143"/>
        <v>212918.03000000003</v>
      </c>
      <c r="E805" s="6">
        <f t="shared" si="144"/>
        <v>8.8560290277777778</v>
      </c>
      <c r="F805" s="6">
        <f>SUM($D$8:D805)</f>
        <v>120433887.2699997</v>
      </c>
      <c r="G805" s="6">
        <f t="shared" si="145"/>
        <v>150000</v>
      </c>
      <c r="H805" s="23">
        <f t="shared" si="146"/>
        <v>0.30972676666666676</v>
      </c>
      <c r="I805" s="31">
        <f t="shared" si="147"/>
        <v>1.0021474389155556</v>
      </c>
      <c r="J805" s="16">
        <f t="shared" si="148"/>
        <v>796.94542754247595</v>
      </c>
      <c r="K805" s="24" t="s">
        <v>544</v>
      </c>
      <c r="L805" s="25">
        <f t="shared" si="138"/>
        <v>71133</v>
      </c>
      <c r="M805" s="26">
        <f t="shared" si="141"/>
        <v>0</v>
      </c>
      <c r="N805" s="27">
        <f t="shared" si="139"/>
        <v>0</v>
      </c>
      <c r="O805" s="27">
        <f t="shared" si="140"/>
        <v>0</v>
      </c>
    </row>
    <row r="806" spans="1:15" ht="13.2" x14ac:dyDescent="0.25">
      <c r="A806" s="13" t="s">
        <v>545</v>
      </c>
      <c r="B806" s="17">
        <f t="shared" si="142"/>
        <v>70310</v>
      </c>
      <c r="C806" s="5">
        <f>125</f>
        <v>125</v>
      </c>
      <c r="D806" s="6">
        <f t="shared" si="143"/>
        <v>213043.03000000003</v>
      </c>
      <c r="E806" s="6">
        <f t="shared" si="144"/>
        <v>10.630345944444445</v>
      </c>
      <c r="F806" s="6">
        <f>SUM($D$8:D806)</f>
        <v>120646930.2999997</v>
      </c>
      <c r="G806" s="6">
        <f t="shared" si="145"/>
        <v>150000</v>
      </c>
      <c r="H806" s="23">
        <f t="shared" si="146"/>
        <v>0.31014343333333338</v>
      </c>
      <c r="I806" s="31">
        <f t="shared" si="147"/>
        <v>1.0021503278044444</v>
      </c>
      <c r="J806" s="16">
        <f t="shared" si="148"/>
        <v>797.39502590863685</v>
      </c>
      <c r="K806" s="24" t="s">
        <v>545</v>
      </c>
      <c r="L806" s="25">
        <f t="shared" si="138"/>
        <v>71164</v>
      </c>
      <c r="M806" s="26">
        <f t="shared" si="141"/>
        <v>0</v>
      </c>
      <c r="N806" s="27">
        <f t="shared" si="139"/>
        <v>0</v>
      </c>
      <c r="O806" s="27">
        <f t="shared" si="140"/>
        <v>0</v>
      </c>
    </row>
    <row r="807" spans="1:15" ht="13.2" x14ac:dyDescent="0.25">
      <c r="A807" s="13" t="s">
        <v>544</v>
      </c>
      <c r="B807" s="17">
        <f t="shared" si="142"/>
        <v>70340</v>
      </c>
      <c r="C807" s="5">
        <f>125</f>
        <v>125</v>
      </c>
      <c r="D807" s="6">
        <f t="shared" si="143"/>
        <v>213168.03000000003</v>
      </c>
      <c r="E807" s="6">
        <f t="shared" si="144"/>
        <v>12.405704527777779</v>
      </c>
      <c r="F807" s="6">
        <f>SUM($D$8:D807)</f>
        <v>120860098.3299997</v>
      </c>
      <c r="G807" s="6">
        <f t="shared" si="145"/>
        <v>150000</v>
      </c>
      <c r="H807" s="23">
        <f t="shared" si="146"/>
        <v>0.31056010000000012</v>
      </c>
      <c r="I807" s="31">
        <f t="shared" si="147"/>
        <v>1.0021532166933333</v>
      </c>
      <c r="J807" s="16">
        <f t="shared" si="148"/>
        <v>797.84381701631241</v>
      </c>
      <c r="K807" s="24" t="s">
        <v>544</v>
      </c>
      <c r="L807" s="25">
        <f t="shared" si="138"/>
        <v>71194</v>
      </c>
      <c r="M807" s="26">
        <f t="shared" si="141"/>
        <v>0</v>
      </c>
      <c r="N807" s="27">
        <f t="shared" si="139"/>
        <v>0</v>
      </c>
      <c r="O807" s="27">
        <f t="shared" si="140"/>
        <v>0</v>
      </c>
    </row>
    <row r="808" spans="1:15" ht="13.2" x14ac:dyDescent="0.25">
      <c r="A808" s="13" t="s">
        <v>545</v>
      </c>
      <c r="B808" s="17">
        <f t="shared" si="142"/>
        <v>70371</v>
      </c>
      <c r="C808" s="5">
        <f>125</f>
        <v>125</v>
      </c>
      <c r="D808" s="6">
        <f t="shared" si="143"/>
        <v>213293.03000000003</v>
      </c>
      <c r="E808" s="6">
        <f t="shared" si="144"/>
        <v>14.182104777777779</v>
      </c>
      <c r="F808" s="6">
        <f>SUM($D$8:D808)</f>
        <v>121073391.3599997</v>
      </c>
      <c r="G808" s="6">
        <f t="shared" si="145"/>
        <v>150000</v>
      </c>
      <c r="H808" s="23">
        <f t="shared" si="146"/>
        <v>0.31097676666666674</v>
      </c>
      <c r="I808" s="31">
        <f t="shared" si="147"/>
        <v>1.0021561055822221</v>
      </c>
      <c r="J808" s="16">
        <f t="shared" si="148"/>
        <v>798.291802826153</v>
      </c>
      <c r="K808" s="24" t="s">
        <v>545</v>
      </c>
      <c r="L808" s="25">
        <f t="shared" si="138"/>
        <v>71225</v>
      </c>
      <c r="M808" s="26">
        <f t="shared" si="141"/>
        <v>0</v>
      </c>
      <c r="N808" s="27">
        <f t="shared" si="139"/>
        <v>0</v>
      </c>
      <c r="O808" s="27">
        <f t="shared" si="140"/>
        <v>0</v>
      </c>
    </row>
    <row r="809" spans="1:15" ht="13.2" x14ac:dyDescent="0.25">
      <c r="A809" s="13" t="s">
        <v>682</v>
      </c>
      <c r="B809" s="17">
        <f t="shared" si="142"/>
        <v>70402</v>
      </c>
      <c r="C809" s="5">
        <f>125</f>
        <v>125</v>
      </c>
      <c r="D809" s="6">
        <f t="shared" si="143"/>
        <v>213418.03000000003</v>
      </c>
      <c r="E809" s="6">
        <f t="shared" si="144"/>
        <v>15.959546694444446</v>
      </c>
      <c r="F809" s="6">
        <f>SUM($D$8:D809)</f>
        <v>121286809.3899997</v>
      </c>
      <c r="G809" s="6">
        <f t="shared" si="145"/>
        <v>150000</v>
      </c>
      <c r="H809" s="23">
        <f t="shared" si="146"/>
        <v>0.31139343333333336</v>
      </c>
      <c r="I809" s="31">
        <f t="shared" si="147"/>
        <v>1.0021589944711111</v>
      </c>
      <c r="J809" s="16">
        <f t="shared" si="148"/>
        <v>798.73898529281848</v>
      </c>
      <c r="K809" s="24" t="s">
        <v>682</v>
      </c>
      <c r="L809" s="25">
        <f t="shared" si="138"/>
        <v>71256</v>
      </c>
      <c r="M809" s="26">
        <f t="shared" si="141"/>
        <v>0</v>
      </c>
      <c r="N809" s="27">
        <f t="shared" si="139"/>
        <v>0</v>
      </c>
      <c r="O809" s="27">
        <f t="shared" si="140"/>
        <v>0</v>
      </c>
    </row>
    <row r="810" spans="1:15" ht="13.2" x14ac:dyDescent="0.25">
      <c r="A810" s="13" t="s">
        <v>683</v>
      </c>
      <c r="B810" s="17">
        <f t="shared" si="142"/>
        <v>70432</v>
      </c>
      <c r="C810" s="5">
        <f>125</f>
        <v>125</v>
      </c>
      <c r="D810" s="6">
        <f t="shared" si="143"/>
        <v>213543.03000000003</v>
      </c>
      <c r="E810" s="6">
        <f t="shared" si="144"/>
        <v>17.738030277777781</v>
      </c>
      <c r="F810" s="6">
        <f>SUM($D$8:D810)</f>
        <v>121500352.4199997</v>
      </c>
      <c r="G810" s="6">
        <f t="shared" si="145"/>
        <v>150000</v>
      </c>
      <c r="H810" s="23">
        <f t="shared" si="146"/>
        <v>0.31181010000000009</v>
      </c>
      <c r="I810" s="31">
        <f t="shared" si="147"/>
        <v>1.0021618833599999</v>
      </c>
      <c r="J810" s="16">
        <f t="shared" si="148"/>
        <v>799.18536636500005</v>
      </c>
      <c r="K810" s="24" t="s">
        <v>683</v>
      </c>
      <c r="L810" s="25">
        <f t="shared" si="138"/>
        <v>71284</v>
      </c>
      <c r="M810" s="26">
        <f t="shared" si="141"/>
        <v>0</v>
      </c>
      <c r="N810" s="27">
        <f t="shared" si="139"/>
        <v>0</v>
      </c>
      <c r="O810" s="27">
        <f t="shared" si="140"/>
        <v>0</v>
      </c>
    </row>
    <row r="811" spans="1:15" ht="13.2" x14ac:dyDescent="0.25">
      <c r="A811" s="13" t="s">
        <v>684</v>
      </c>
      <c r="B811" s="17">
        <f t="shared" si="142"/>
        <v>70463</v>
      </c>
      <c r="C811" s="5">
        <f>125</f>
        <v>125</v>
      </c>
      <c r="D811" s="6">
        <f t="shared" si="143"/>
        <v>213668.03000000003</v>
      </c>
      <c r="E811" s="6">
        <f t="shared" si="144"/>
        <v>19.51755552777778</v>
      </c>
      <c r="F811" s="6">
        <f>SUM($D$8:D811)</f>
        <v>121714020.4499997</v>
      </c>
      <c r="G811" s="6">
        <f t="shared" si="145"/>
        <v>150000</v>
      </c>
      <c r="H811" s="23">
        <f t="shared" si="146"/>
        <v>0.31222676666666671</v>
      </c>
      <c r="I811" s="31">
        <f t="shared" si="147"/>
        <v>1.0021647722488889</v>
      </c>
      <c r="J811" s="16">
        <f t="shared" si="148"/>
        <v>799.63094798544194</v>
      </c>
      <c r="K811" s="24" t="s">
        <v>684</v>
      </c>
      <c r="L811" s="25">
        <f t="shared" si="138"/>
        <v>71315</v>
      </c>
      <c r="M811" s="26">
        <f t="shared" si="141"/>
        <v>0</v>
      </c>
      <c r="N811" s="27">
        <f t="shared" si="139"/>
        <v>0</v>
      </c>
      <c r="O811" s="27">
        <f t="shared" si="140"/>
        <v>0</v>
      </c>
    </row>
    <row r="812" spans="1:15" ht="13.2" x14ac:dyDescent="0.25">
      <c r="A812" s="13" t="s">
        <v>685</v>
      </c>
      <c r="B812" s="17">
        <f t="shared" si="142"/>
        <v>70493</v>
      </c>
      <c r="C812" s="5">
        <f>125</f>
        <v>125</v>
      </c>
      <c r="D812" s="6">
        <f t="shared" si="143"/>
        <v>213793.03000000003</v>
      </c>
      <c r="E812" s="6">
        <f t="shared" si="144"/>
        <v>21.298122444444449</v>
      </c>
      <c r="F812" s="6">
        <f>SUM($D$8:D812)</f>
        <v>121927813.47999971</v>
      </c>
      <c r="G812" s="6">
        <f t="shared" si="145"/>
        <v>150000</v>
      </c>
      <c r="H812" s="23">
        <f t="shared" si="146"/>
        <v>0.31264343333333344</v>
      </c>
      <c r="I812" s="31">
        <f t="shared" si="147"/>
        <v>1.0021676611377779</v>
      </c>
      <c r="J812" s="16">
        <f t="shared" si="148"/>
        <v>800.07573209096404</v>
      </c>
      <c r="K812" s="24" t="s">
        <v>685</v>
      </c>
      <c r="L812" s="25">
        <f t="shared" si="138"/>
        <v>71345</v>
      </c>
      <c r="M812" s="26">
        <f t="shared" si="141"/>
        <v>0</v>
      </c>
      <c r="N812" s="27">
        <f t="shared" si="139"/>
        <v>0</v>
      </c>
      <c r="O812" s="27">
        <f t="shared" si="140"/>
        <v>0</v>
      </c>
    </row>
    <row r="813" spans="1:15" ht="13.2" x14ac:dyDescent="0.25">
      <c r="A813" s="13" t="s">
        <v>544</v>
      </c>
      <c r="B813" s="17">
        <f t="shared" si="142"/>
        <v>70524</v>
      </c>
      <c r="C813" s="5">
        <f>125</f>
        <v>125</v>
      </c>
      <c r="D813" s="6">
        <f t="shared" si="143"/>
        <v>213939.33000000002</v>
      </c>
      <c r="E813" s="6">
        <f t="shared" si="144"/>
        <v>1.7817860833333334</v>
      </c>
      <c r="F813" s="6">
        <f>SUM($D$8:D813)</f>
        <v>122141752.8099997</v>
      </c>
      <c r="G813" s="6">
        <f t="shared" si="145"/>
        <v>150000</v>
      </c>
      <c r="H813" s="23">
        <f t="shared" si="146"/>
        <v>0.3131311</v>
      </c>
      <c r="I813" s="31">
        <f t="shared" si="147"/>
        <v>1.0021710422933334</v>
      </c>
      <c r="J813" s="16">
        <f t="shared" si="148"/>
        <v>800.52015775434472</v>
      </c>
      <c r="K813" s="24" t="s">
        <v>544</v>
      </c>
      <c r="L813" s="25">
        <f t="shared" si="138"/>
        <v>71376</v>
      </c>
      <c r="M813" s="26">
        <f t="shared" si="141"/>
        <v>0</v>
      </c>
      <c r="N813" s="27">
        <f t="shared" si="139"/>
        <v>0</v>
      </c>
      <c r="O813" s="27">
        <f t="shared" si="140"/>
        <v>0</v>
      </c>
    </row>
    <row r="814" spans="1:15" ht="13.2" x14ac:dyDescent="0.25">
      <c r="A814" s="13" t="s">
        <v>545</v>
      </c>
      <c r="B814" s="17">
        <f t="shared" si="142"/>
        <v>70553</v>
      </c>
      <c r="C814" s="5">
        <f>125</f>
        <v>125</v>
      </c>
      <c r="D814" s="6">
        <f t="shared" si="143"/>
        <v>214064.33000000002</v>
      </c>
      <c r="E814" s="6">
        <f t="shared" si="144"/>
        <v>3.5646832777777777</v>
      </c>
      <c r="F814" s="6">
        <f>SUM($D$8:D814)</f>
        <v>122355817.1399997</v>
      </c>
      <c r="G814" s="6">
        <f t="shared" si="145"/>
        <v>150000</v>
      </c>
      <c r="H814" s="23">
        <f t="shared" si="146"/>
        <v>0.31354776666666673</v>
      </c>
      <c r="I814" s="31">
        <f t="shared" si="147"/>
        <v>1.0021739311822222</v>
      </c>
      <c r="J814" s="16">
        <f t="shared" si="148"/>
        <v>800.9633965503657</v>
      </c>
      <c r="K814" s="24" t="s">
        <v>545</v>
      </c>
      <c r="L814" s="25">
        <f t="shared" si="138"/>
        <v>71406</v>
      </c>
      <c r="M814" s="26">
        <f t="shared" si="141"/>
        <v>0</v>
      </c>
      <c r="N814" s="27">
        <f t="shared" si="139"/>
        <v>0</v>
      </c>
      <c r="O814" s="27">
        <f t="shared" si="140"/>
        <v>0</v>
      </c>
    </row>
    <row r="815" spans="1:15" ht="13.2" x14ac:dyDescent="0.25">
      <c r="A815" s="13" t="s">
        <v>544</v>
      </c>
      <c r="B815" s="17">
        <f t="shared" si="142"/>
        <v>70583</v>
      </c>
      <c r="C815" s="5">
        <f>125</f>
        <v>125</v>
      </c>
      <c r="D815" s="6">
        <f t="shared" si="143"/>
        <v>214189.33000000002</v>
      </c>
      <c r="E815" s="6">
        <f t="shared" si="144"/>
        <v>5.3485526944444448</v>
      </c>
      <c r="F815" s="6">
        <f>SUM($D$8:D815)</f>
        <v>122570006.4699997</v>
      </c>
      <c r="G815" s="6">
        <f t="shared" si="145"/>
        <v>150000</v>
      </c>
      <c r="H815" s="23">
        <f t="shared" si="146"/>
        <v>0.31396443333333335</v>
      </c>
      <c r="I815" s="31">
        <f t="shared" si="147"/>
        <v>1.0021768200711112</v>
      </c>
      <c r="J815" s="16">
        <f t="shared" si="148"/>
        <v>801.40584339786801</v>
      </c>
      <c r="K815" s="24" t="s">
        <v>544</v>
      </c>
      <c r="L815" s="25">
        <f t="shared" si="138"/>
        <v>71437</v>
      </c>
      <c r="M815" s="26">
        <f t="shared" si="141"/>
        <v>0</v>
      </c>
      <c r="N815" s="27">
        <f t="shared" si="139"/>
        <v>0</v>
      </c>
      <c r="O815" s="27">
        <f t="shared" si="140"/>
        <v>0</v>
      </c>
    </row>
    <row r="816" spans="1:15" ht="13.2" x14ac:dyDescent="0.25">
      <c r="A816" s="13" t="s">
        <v>545</v>
      </c>
      <c r="B816" s="17">
        <f t="shared" si="142"/>
        <v>70614</v>
      </c>
      <c r="C816" s="5">
        <f>125</f>
        <v>125</v>
      </c>
      <c r="D816" s="6">
        <f t="shared" si="143"/>
        <v>214314.33000000002</v>
      </c>
      <c r="E816" s="6">
        <f t="shared" si="144"/>
        <v>7.133463777777779</v>
      </c>
      <c r="F816" s="6">
        <f>SUM($D$8:D816)</f>
        <v>122784320.7999997</v>
      </c>
      <c r="G816" s="6">
        <f t="shared" si="145"/>
        <v>150000</v>
      </c>
      <c r="H816" s="23">
        <f t="shared" si="146"/>
        <v>0.31438110000000008</v>
      </c>
      <c r="I816" s="31">
        <f t="shared" si="147"/>
        <v>1.00217970896</v>
      </c>
      <c r="J816" s="16">
        <f t="shared" si="148"/>
        <v>801.84750021112416</v>
      </c>
      <c r="K816" s="24" t="s">
        <v>545</v>
      </c>
      <c r="L816" s="25">
        <f t="shared" si="138"/>
        <v>71468</v>
      </c>
      <c r="M816" s="26">
        <f t="shared" si="141"/>
        <v>0</v>
      </c>
      <c r="N816" s="27">
        <f t="shared" si="139"/>
        <v>0</v>
      </c>
      <c r="O816" s="27">
        <f t="shared" si="140"/>
        <v>0</v>
      </c>
    </row>
    <row r="817" spans="1:15" ht="13.2" x14ac:dyDescent="0.25">
      <c r="A817" s="13" t="s">
        <v>686</v>
      </c>
      <c r="B817" s="17">
        <f t="shared" si="142"/>
        <v>70644</v>
      </c>
      <c r="C817" s="5">
        <f>125</f>
        <v>125</v>
      </c>
      <c r="D817" s="6">
        <f t="shared" si="143"/>
        <v>214439.33000000002</v>
      </c>
      <c r="E817" s="6">
        <f t="shared" si="144"/>
        <v>8.9194165277777788</v>
      </c>
      <c r="F817" s="6">
        <f>SUM($D$8:D817)</f>
        <v>122998760.1299997</v>
      </c>
      <c r="G817" s="6">
        <f t="shared" si="145"/>
        <v>150000</v>
      </c>
      <c r="H817" s="23">
        <f t="shared" si="146"/>
        <v>0.3147977666666667</v>
      </c>
      <c r="I817" s="31">
        <f t="shared" si="147"/>
        <v>1.002182597848889</v>
      </c>
      <c r="J817" s="16">
        <f t="shared" si="148"/>
        <v>802.28836889858587</v>
      </c>
      <c r="K817" s="24" t="s">
        <v>686</v>
      </c>
      <c r="L817" s="25">
        <f t="shared" si="138"/>
        <v>71498</v>
      </c>
      <c r="M817" s="26">
        <f t="shared" si="141"/>
        <v>0</v>
      </c>
      <c r="N817" s="27">
        <f t="shared" si="139"/>
        <v>0</v>
      </c>
      <c r="O817" s="27">
        <f t="shared" si="140"/>
        <v>0</v>
      </c>
    </row>
    <row r="818" spans="1:15" ht="13.2" x14ac:dyDescent="0.25">
      <c r="A818" s="13" t="s">
        <v>687</v>
      </c>
      <c r="B818" s="17">
        <f t="shared" si="142"/>
        <v>70675</v>
      </c>
      <c r="C818" s="5">
        <f>125</f>
        <v>125</v>
      </c>
      <c r="D818" s="6">
        <f t="shared" si="143"/>
        <v>214564.33000000002</v>
      </c>
      <c r="E818" s="6">
        <f t="shared" si="144"/>
        <v>10.706410944444446</v>
      </c>
      <c r="F818" s="6">
        <f>SUM($D$8:D818)</f>
        <v>123213324.4599997</v>
      </c>
      <c r="G818" s="6">
        <f t="shared" si="145"/>
        <v>150000</v>
      </c>
      <c r="H818" s="23">
        <f t="shared" si="146"/>
        <v>0.31521443333333332</v>
      </c>
      <c r="I818" s="31">
        <f t="shared" si="147"/>
        <v>1.0021854867377777</v>
      </c>
      <c r="J818" s="16">
        <f t="shared" si="148"/>
        <v>802.72845136290414</v>
      </c>
      <c r="K818" s="24" t="s">
        <v>687</v>
      </c>
      <c r="L818" s="25">
        <f t="shared" si="138"/>
        <v>71529</v>
      </c>
      <c r="M818" s="26">
        <f t="shared" si="141"/>
        <v>0</v>
      </c>
      <c r="N818" s="27">
        <f t="shared" si="139"/>
        <v>0</v>
      </c>
      <c r="O818" s="27">
        <f t="shared" si="140"/>
        <v>0</v>
      </c>
    </row>
    <row r="819" spans="1:15" ht="13.2" x14ac:dyDescent="0.25">
      <c r="A819" s="13" t="s">
        <v>688</v>
      </c>
      <c r="B819" s="17">
        <f t="shared" si="142"/>
        <v>70705</v>
      </c>
      <c r="C819" s="5">
        <f>125</f>
        <v>125</v>
      </c>
      <c r="D819" s="6">
        <f t="shared" si="143"/>
        <v>214689.33000000002</v>
      </c>
      <c r="E819" s="6">
        <f t="shared" si="144"/>
        <v>12.494447027777779</v>
      </c>
      <c r="F819" s="6">
        <f>SUM($D$8:D819)</f>
        <v>123428013.78999969</v>
      </c>
      <c r="G819" s="6">
        <f t="shared" si="145"/>
        <v>150000</v>
      </c>
      <c r="H819" s="23">
        <f t="shared" si="146"/>
        <v>0.31563110000000005</v>
      </c>
      <c r="I819" s="31">
        <f t="shared" si="147"/>
        <v>1.0021883756266667</v>
      </c>
      <c r="J819" s="16">
        <f t="shared" si="148"/>
        <v>803.16774950095316</v>
      </c>
      <c r="K819" s="24" t="s">
        <v>688</v>
      </c>
      <c r="L819" s="25">
        <f t="shared" si="138"/>
        <v>71559</v>
      </c>
      <c r="M819" s="26">
        <f t="shared" si="141"/>
        <v>0</v>
      </c>
      <c r="N819" s="27">
        <f t="shared" si="139"/>
        <v>0</v>
      </c>
      <c r="O819" s="27">
        <f t="shared" si="140"/>
        <v>0</v>
      </c>
    </row>
    <row r="820" spans="1:15" ht="13.2" x14ac:dyDescent="0.25">
      <c r="A820" s="13" t="s">
        <v>689</v>
      </c>
      <c r="B820" s="17">
        <f t="shared" si="142"/>
        <v>70736</v>
      </c>
      <c r="C820" s="5">
        <f>125</f>
        <v>125</v>
      </c>
      <c r="D820" s="6">
        <f t="shared" si="143"/>
        <v>214814.33000000002</v>
      </c>
      <c r="E820" s="6">
        <f t="shared" si="144"/>
        <v>14.28352477777778</v>
      </c>
      <c r="F820" s="6">
        <f>SUM($D$8:D820)</f>
        <v>123642828.11999969</v>
      </c>
      <c r="G820" s="6">
        <f t="shared" si="145"/>
        <v>150000</v>
      </c>
      <c r="H820" s="23">
        <f t="shared" si="146"/>
        <v>0.31604776666666667</v>
      </c>
      <c r="I820" s="31">
        <f t="shared" si="147"/>
        <v>1.0021912645155555</v>
      </c>
      <c r="J820" s="16">
        <f t="shared" si="148"/>
        <v>803.60626520384778</v>
      </c>
      <c r="K820" s="24" t="s">
        <v>689</v>
      </c>
      <c r="L820" s="25">
        <f t="shared" si="138"/>
        <v>71590</v>
      </c>
      <c r="M820" s="26">
        <f t="shared" si="141"/>
        <v>0</v>
      </c>
      <c r="N820" s="27">
        <f t="shared" si="139"/>
        <v>0</v>
      </c>
      <c r="O820" s="27">
        <f t="shared" si="140"/>
        <v>0</v>
      </c>
    </row>
    <row r="821" spans="1:15" ht="13.2" x14ac:dyDescent="0.25">
      <c r="A821" s="13" t="s">
        <v>544</v>
      </c>
      <c r="B821" s="17">
        <f t="shared" si="142"/>
        <v>70767</v>
      </c>
      <c r="C821" s="5">
        <f>125</f>
        <v>125</v>
      </c>
      <c r="D821" s="6">
        <f t="shared" si="143"/>
        <v>214939.33000000002</v>
      </c>
      <c r="E821" s="6">
        <f t="shared" si="144"/>
        <v>16.073644194444448</v>
      </c>
      <c r="F821" s="6">
        <f>SUM($D$8:D821)</f>
        <v>123857767.44999969</v>
      </c>
      <c r="G821" s="6">
        <f t="shared" si="145"/>
        <v>150000</v>
      </c>
      <c r="H821" s="23">
        <f t="shared" si="146"/>
        <v>0.31646443333333341</v>
      </c>
      <c r="I821" s="31">
        <f t="shared" si="147"/>
        <v>1.0021941534044445</v>
      </c>
      <c r="J821" s="16">
        <f t="shared" si="148"/>
        <v>804.04400035696858</v>
      </c>
      <c r="K821" s="24" t="s">
        <v>544</v>
      </c>
      <c r="L821" s="25">
        <f t="shared" si="138"/>
        <v>71621</v>
      </c>
      <c r="M821" s="26">
        <f t="shared" si="141"/>
        <v>0</v>
      </c>
      <c r="N821" s="27">
        <f t="shared" si="139"/>
        <v>0</v>
      </c>
      <c r="O821" s="27">
        <f t="shared" si="140"/>
        <v>0</v>
      </c>
    </row>
    <row r="822" spans="1:15" ht="13.2" x14ac:dyDescent="0.25">
      <c r="A822" s="13" t="s">
        <v>545</v>
      </c>
      <c r="B822" s="17">
        <f t="shared" si="142"/>
        <v>70797</v>
      </c>
      <c r="C822" s="5">
        <f>125</f>
        <v>125</v>
      </c>
      <c r="D822" s="6">
        <f t="shared" si="143"/>
        <v>215064.33000000002</v>
      </c>
      <c r="E822" s="6">
        <f t="shared" si="144"/>
        <v>17.86480527777778</v>
      </c>
      <c r="F822" s="6">
        <f>SUM($D$8:D822)</f>
        <v>124072831.77999969</v>
      </c>
      <c r="G822" s="6">
        <f t="shared" si="145"/>
        <v>150000</v>
      </c>
      <c r="H822" s="23">
        <f t="shared" si="146"/>
        <v>0.31688110000000003</v>
      </c>
      <c r="I822" s="31">
        <f t="shared" si="147"/>
        <v>1.0021970422933333</v>
      </c>
      <c r="J822" s="16">
        <f t="shared" si="148"/>
        <v>804.48095683997929</v>
      </c>
      <c r="K822" s="24" t="s">
        <v>545</v>
      </c>
      <c r="L822" s="25">
        <f t="shared" si="138"/>
        <v>71650</v>
      </c>
      <c r="M822" s="26">
        <f t="shared" si="141"/>
        <v>0</v>
      </c>
      <c r="N822" s="27">
        <f t="shared" si="139"/>
        <v>0</v>
      </c>
      <c r="O822" s="27">
        <f t="shared" si="140"/>
        <v>0</v>
      </c>
    </row>
    <row r="823" spans="1:15" ht="13.2" x14ac:dyDescent="0.25">
      <c r="A823" s="13" t="s">
        <v>544</v>
      </c>
      <c r="B823" s="17">
        <f t="shared" si="142"/>
        <v>70828</v>
      </c>
      <c r="C823" s="5">
        <f>125</f>
        <v>125</v>
      </c>
      <c r="D823" s="6">
        <f t="shared" si="143"/>
        <v>215189.33000000002</v>
      </c>
      <c r="E823" s="6">
        <f t="shared" si="144"/>
        <v>19.657008027777781</v>
      </c>
      <c r="F823" s="6">
        <f>SUM($D$8:D823)</f>
        <v>124288021.10999969</v>
      </c>
      <c r="G823" s="6">
        <f t="shared" si="145"/>
        <v>150000</v>
      </c>
      <c r="H823" s="23">
        <f t="shared" si="146"/>
        <v>0.31729776666666665</v>
      </c>
      <c r="I823" s="31">
        <f t="shared" si="147"/>
        <v>1.0021999311822223</v>
      </c>
      <c r="J823" s="16">
        <f t="shared" si="148"/>
        <v>804.91713652685007</v>
      </c>
      <c r="K823" s="24" t="s">
        <v>544</v>
      </c>
      <c r="L823" s="25">
        <f t="shared" si="138"/>
        <v>71681</v>
      </c>
      <c r="M823" s="26">
        <f t="shared" si="141"/>
        <v>0</v>
      </c>
      <c r="N823" s="27">
        <f t="shared" si="139"/>
        <v>0</v>
      </c>
      <c r="O823" s="27">
        <f t="shared" si="140"/>
        <v>0</v>
      </c>
    </row>
    <row r="824" spans="1:15" ht="13.2" x14ac:dyDescent="0.25">
      <c r="A824" s="13" t="s">
        <v>545</v>
      </c>
      <c r="B824" s="17">
        <f t="shared" si="142"/>
        <v>70858</v>
      </c>
      <c r="C824" s="5">
        <f>125</f>
        <v>125</v>
      </c>
      <c r="D824" s="6">
        <f t="shared" si="143"/>
        <v>215314.33000000002</v>
      </c>
      <c r="E824" s="6">
        <f t="shared" si="144"/>
        <v>21.450252444444448</v>
      </c>
      <c r="F824" s="6">
        <f>SUM($D$8:D824)</f>
        <v>124503335.43999968</v>
      </c>
      <c r="G824" s="6">
        <f t="shared" si="145"/>
        <v>150000</v>
      </c>
      <c r="H824" s="23">
        <f t="shared" si="146"/>
        <v>0.31771443333333338</v>
      </c>
      <c r="I824" s="31">
        <f t="shared" si="147"/>
        <v>1.0022028200711111</v>
      </c>
      <c r="J824" s="16">
        <f t="shared" si="148"/>
        <v>805.35254128587781</v>
      </c>
      <c r="K824" s="24" t="s">
        <v>545</v>
      </c>
      <c r="L824" s="25">
        <f t="shared" si="138"/>
        <v>71711</v>
      </c>
      <c r="M824" s="26">
        <f t="shared" si="141"/>
        <v>0</v>
      </c>
      <c r="N824" s="27">
        <f t="shared" si="139"/>
        <v>0</v>
      </c>
      <c r="O824" s="27">
        <f t="shared" si="140"/>
        <v>0</v>
      </c>
    </row>
    <row r="825" spans="1:15" ht="13.2" x14ac:dyDescent="0.25">
      <c r="A825" s="13" t="s">
        <v>690</v>
      </c>
      <c r="B825" s="17">
        <f t="shared" si="142"/>
        <v>70889</v>
      </c>
      <c r="C825" s="5">
        <f>125</f>
        <v>125</v>
      </c>
      <c r="D825" s="6">
        <f t="shared" si="143"/>
        <v>215460.78000000003</v>
      </c>
      <c r="E825" s="6">
        <f t="shared" si="144"/>
        <v>1.7944648333333337</v>
      </c>
      <c r="F825" s="6">
        <f>SUM($D$8:D825)</f>
        <v>124718796.21999969</v>
      </c>
      <c r="G825" s="6">
        <f t="shared" si="145"/>
        <v>150000</v>
      </c>
      <c r="H825" s="23">
        <f t="shared" si="146"/>
        <v>0.31820260000000011</v>
      </c>
      <c r="I825" s="31">
        <f t="shared" si="147"/>
        <v>1.0022062046933333</v>
      </c>
      <c r="J825" s="16">
        <f t="shared" si="148"/>
        <v>805.78761454765424</v>
      </c>
      <c r="K825" s="24" t="s">
        <v>690</v>
      </c>
      <c r="L825" s="25">
        <f t="shared" si="138"/>
        <v>71742</v>
      </c>
      <c r="M825" s="26">
        <f t="shared" si="141"/>
        <v>0</v>
      </c>
      <c r="N825" s="27">
        <f t="shared" si="139"/>
        <v>0</v>
      </c>
      <c r="O825" s="27">
        <f t="shared" si="140"/>
        <v>0</v>
      </c>
    </row>
    <row r="826" spans="1:15" ht="13.2" x14ac:dyDescent="0.25">
      <c r="A826" s="13" t="s">
        <v>691</v>
      </c>
      <c r="B826" s="17">
        <f t="shared" si="142"/>
        <v>70918</v>
      </c>
      <c r="C826" s="5">
        <f>125</f>
        <v>125</v>
      </c>
      <c r="D826" s="6">
        <f t="shared" si="143"/>
        <v>215585.78000000003</v>
      </c>
      <c r="E826" s="6">
        <f t="shared" si="144"/>
        <v>3.5900407777777783</v>
      </c>
      <c r="F826" s="6">
        <f>SUM($D$8:D826)</f>
        <v>124934381.99999969</v>
      </c>
      <c r="G826" s="6">
        <f t="shared" si="145"/>
        <v>150000</v>
      </c>
      <c r="H826" s="23">
        <f t="shared" si="146"/>
        <v>0.31861926666666673</v>
      </c>
      <c r="I826" s="31">
        <f t="shared" si="147"/>
        <v>1.0022090935822223</v>
      </c>
      <c r="J826" s="16">
        <f t="shared" si="148"/>
        <v>806.22151803492841</v>
      </c>
      <c r="K826" s="24" t="s">
        <v>691</v>
      </c>
      <c r="L826" s="25">
        <f t="shared" si="138"/>
        <v>71772</v>
      </c>
      <c r="M826" s="26">
        <f t="shared" si="141"/>
        <v>0</v>
      </c>
      <c r="N826" s="27">
        <f t="shared" si="139"/>
        <v>0</v>
      </c>
      <c r="O826" s="27">
        <f t="shared" si="140"/>
        <v>0</v>
      </c>
    </row>
    <row r="827" spans="1:15" ht="13.2" x14ac:dyDescent="0.25">
      <c r="A827" s="13" t="s">
        <v>692</v>
      </c>
      <c r="B827" s="17">
        <f t="shared" si="142"/>
        <v>70948</v>
      </c>
      <c r="C827" s="5">
        <f>125</f>
        <v>125</v>
      </c>
      <c r="D827" s="6">
        <f t="shared" si="143"/>
        <v>215710.78000000003</v>
      </c>
      <c r="E827" s="6">
        <f t="shared" si="144"/>
        <v>5.386588944444445</v>
      </c>
      <c r="F827" s="6">
        <f>SUM($D$8:D827)</f>
        <v>125150092.77999969</v>
      </c>
      <c r="G827" s="6">
        <f t="shared" si="145"/>
        <v>150000</v>
      </c>
      <c r="H827" s="23">
        <f t="shared" si="146"/>
        <v>0.31903593333333335</v>
      </c>
      <c r="I827" s="31">
        <f t="shared" si="147"/>
        <v>1.0022119824711111</v>
      </c>
      <c r="J827" s="16">
        <f t="shared" si="148"/>
        <v>806.65465196258492</v>
      </c>
      <c r="K827" s="24" t="s">
        <v>692</v>
      </c>
      <c r="L827" s="25">
        <f t="shared" si="138"/>
        <v>71803</v>
      </c>
      <c r="M827" s="26">
        <f t="shared" si="141"/>
        <v>0</v>
      </c>
      <c r="N827" s="27">
        <f t="shared" si="139"/>
        <v>0</v>
      </c>
      <c r="O827" s="27">
        <f t="shared" si="140"/>
        <v>0</v>
      </c>
    </row>
    <row r="828" spans="1:15" ht="13.2" x14ac:dyDescent="0.25">
      <c r="A828" s="13" t="s">
        <v>693</v>
      </c>
      <c r="B828" s="17">
        <f t="shared" si="142"/>
        <v>70979</v>
      </c>
      <c r="C828" s="5">
        <f>125</f>
        <v>125</v>
      </c>
      <c r="D828" s="6">
        <f t="shared" si="143"/>
        <v>215835.78000000003</v>
      </c>
      <c r="E828" s="6">
        <f t="shared" si="144"/>
        <v>7.1841787777777784</v>
      </c>
      <c r="F828" s="6">
        <f>SUM($D$8:D828)</f>
        <v>125365928.55999969</v>
      </c>
      <c r="G828" s="6">
        <f t="shared" si="145"/>
        <v>150000</v>
      </c>
      <c r="H828" s="23">
        <f t="shared" si="146"/>
        <v>0.31945260000000009</v>
      </c>
      <c r="I828" s="31">
        <f t="shared" si="147"/>
        <v>1.0022148713600001</v>
      </c>
      <c r="J828" s="16">
        <f t="shared" si="148"/>
        <v>807.08701817733618</v>
      </c>
      <c r="K828" s="24" t="s">
        <v>693</v>
      </c>
      <c r="L828" s="25">
        <f t="shared" si="138"/>
        <v>71834</v>
      </c>
      <c r="M828" s="26">
        <f t="shared" si="141"/>
        <v>0</v>
      </c>
      <c r="N828" s="27">
        <f t="shared" si="139"/>
        <v>0</v>
      </c>
      <c r="O828" s="27">
        <f t="shared" si="140"/>
        <v>0</v>
      </c>
    </row>
    <row r="829" spans="1:15" ht="13.2" x14ac:dyDescent="0.25">
      <c r="A829" s="13" t="s">
        <v>544</v>
      </c>
      <c r="B829" s="17">
        <f t="shared" si="142"/>
        <v>71009</v>
      </c>
      <c r="C829" s="5">
        <f>125</f>
        <v>125</v>
      </c>
      <c r="D829" s="6">
        <f t="shared" si="143"/>
        <v>215960.78000000003</v>
      </c>
      <c r="E829" s="6">
        <f t="shared" si="144"/>
        <v>8.9828102777777783</v>
      </c>
      <c r="F829" s="6">
        <f>SUM($D$8:D829)</f>
        <v>125581889.33999969</v>
      </c>
      <c r="G829" s="6">
        <f t="shared" si="145"/>
        <v>150000</v>
      </c>
      <c r="H829" s="23">
        <f t="shared" si="146"/>
        <v>0.31986926666666671</v>
      </c>
      <c r="I829" s="31">
        <f t="shared" si="147"/>
        <v>1.0022177602488889</v>
      </c>
      <c r="J829" s="16">
        <f t="shared" si="148"/>
        <v>807.51861852031755</v>
      </c>
      <c r="K829" s="24" t="s">
        <v>544</v>
      </c>
      <c r="L829" s="25">
        <f t="shared" si="138"/>
        <v>71864</v>
      </c>
      <c r="M829" s="26">
        <f t="shared" si="141"/>
        <v>0</v>
      </c>
      <c r="N829" s="27">
        <f t="shared" si="139"/>
        <v>0</v>
      </c>
      <c r="O829" s="27">
        <f t="shared" si="140"/>
        <v>0</v>
      </c>
    </row>
    <row r="830" spans="1:15" ht="13.2" x14ac:dyDescent="0.25">
      <c r="A830" s="13" t="s">
        <v>545</v>
      </c>
      <c r="B830" s="17">
        <f t="shared" si="142"/>
        <v>71040</v>
      </c>
      <c r="C830" s="5">
        <f>125</f>
        <v>125</v>
      </c>
      <c r="D830" s="6">
        <f t="shared" si="143"/>
        <v>216085.78000000003</v>
      </c>
      <c r="E830" s="6">
        <f t="shared" si="144"/>
        <v>10.782483444444445</v>
      </c>
      <c r="F830" s="6">
        <f>SUM($D$8:D830)</f>
        <v>125797975.11999969</v>
      </c>
      <c r="G830" s="6">
        <f t="shared" si="145"/>
        <v>150000</v>
      </c>
      <c r="H830" s="23">
        <f t="shared" si="146"/>
        <v>0.32028593333333344</v>
      </c>
      <c r="I830" s="31">
        <f t="shared" si="147"/>
        <v>1.0022206491377779</v>
      </c>
      <c r="J830" s="16">
        <f t="shared" si="148"/>
        <v>807.94945482711194</v>
      </c>
      <c r="K830" s="24" t="s">
        <v>545</v>
      </c>
      <c r="L830" s="25">
        <f t="shared" si="138"/>
        <v>71895</v>
      </c>
      <c r="M830" s="26">
        <f t="shared" si="141"/>
        <v>0</v>
      </c>
      <c r="N830" s="27">
        <f t="shared" si="139"/>
        <v>0</v>
      </c>
      <c r="O830" s="27">
        <f t="shared" si="140"/>
        <v>0</v>
      </c>
    </row>
    <row r="831" spans="1:15" ht="13.2" x14ac:dyDescent="0.25">
      <c r="A831" s="13" t="s">
        <v>544</v>
      </c>
      <c r="B831" s="17">
        <f t="shared" si="142"/>
        <v>71070</v>
      </c>
      <c r="C831" s="5">
        <f>125</f>
        <v>125</v>
      </c>
      <c r="D831" s="6">
        <f t="shared" si="143"/>
        <v>216210.78000000003</v>
      </c>
      <c r="E831" s="6">
        <f t="shared" si="144"/>
        <v>12.583198277777779</v>
      </c>
      <c r="F831" s="6">
        <f>SUM($D$8:D831)</f>
        <v>126014185.89999969</v>
      </c>
      <c r="G831" s="6">
        <f t="shared" si="145"/>
        <v>150000</v>
      </c>
      <c r="H831" s="23">
        <f t="shared" si="146"/>
        <v>0.32070260000000006</v>
      </c>
      <c r="I831" s="31">
        <f t="shared" si="147"/>
        <v>1.0022235380266666</v>
      </c>
      <c r="J831" s="16">
        <f t="shared" si="148"/>
        <v>808.37952892776536</v>
      </c>
      <c r="K831" s="24" t="s">
        <v>544</v>
      </c>
      <c r="L831" s="25">
        <f t="shared" si="138"/>
        <v>71925</v>
      </c>
      <c r="M831" s="26">
        <f t="shared" si="141"/>
        <v>0</v>
      </c>
      <c r="N831" s="27">
        <f t="shared" si="139"/>
        <v>0</v>
      </c>
      <c r="O831" s="27">
        <f t="shared" si="140"/>
        <v>0</v>
      </c>
    </row>
    <row r="832" spans="1:15" ht="13.2" x14ac:dyDescent="0.25">
      <c r="A832" s="13" t="s">
        <v>545</v>
      </c>
      <c r="B832" s="17">
        <f t="shared" si="142"/>
        <v>71101</v>
      </c>
      <c r="C832" s="5">
        <f>125</f>
        <v>125</v>
      </c>
      <c r="D832" s="6">
        <f t="shared" si="143"/>
        <v>216335.78000000003</v>
      </c>
      <c r="E832" s="6">
        <f t="shared" si="144"/>
        <v>14.384954777777779</v>
      </c>
      <c r="F832" s="6">
        <f>SUM($D$8:D832)</f>
        <v>126230521.67999969</v>
      </c>
      <c r="G832" s="6">
        <f t="shared" si="145"/>
        <v>150000</v>
      </c>
      <c r="H832" s="23">
        <f t="shared" si="146"/>
        <v>0.32111926666666679</v>
      </c>
      <c r="I832" s="31">
        <f t="shared" si="147"/>
        <v>1.0022264269155556</v>
      </c>
      <c r="J832" s="16">
        <f t="shared" si="148"/>
        <v>808.80884264681208</v>
      </c>
      <c r="K832" s="24" t="s">
        <v>545</v>
      </c>
      <c r="L832" s="25">
        <f t="shared" si="138"/>
        <v>71956</v>
      </c>
      <c r="M832" s="26">
        <f t="shared" si="141"/>
        <v>0</v>
      </c>
      <c r="N832" s="27">
        <f t="shared" si="139"/>
        <v>0</v>
      </c>
      <c r="O832" s="27">
        <f t="shared" si="140"/>
        <v>0</v>
      </c>
    </row>
    <row r="833" spans="1:15" ht="13.2" x14ac:dyDescent="0.25">
      <c r="A833" s="13" t="s">
        <v>694</v>
      </c>
      <c r="B833" s="17">
        <f t="shared" si="142"/>
        <v>71132</v>
      </c>
      <c r="C833" s="5">
        <f>125</f>
        <v>125</v>
      </c>
      <c r="D833" s="6">
        <f t="shared" si="143"/>
        <v>216460.78000000003</v>
      </c>
      <c r="E833" s="6">
        <f t="shared" si="144"/>
        <v>16.187752944444444</v>
      </c>
      <c r="F833" s="6">
        <f>SUM($D$8:D833)</f>
        <v>126446982.4599997</v>
      </c>
      <c r="G833" s="6">
        <f t="shared" si="145"/>
        <v>150000</v>
      </c>
      <c r="H833" s="23">
        <f t="shared" si="146"/>
        <v>0.32153593333333341</v>
      </c>
      <c r="I833" s="31">
        <f t="shared" si="147"/>
        <v>1.0022293158044444</v>
      </c>
      <c r="J833" s="16">
        <f t="shared" si="148"/>
        <v>809.2373978032897</v>
      </c>
      <c r="K833" s="24" t="s">
        <v>694</v>
      </c>
      <c r="L833" s="25">
        <f t="shared" si="138"/>
        <v>71987</v>
      </c>
      <c r="M833" s="26">
        <f t="shared" si="141"/>
        <v>0</v>
      </c>
      <c r="N833" s="27">
        <f t="shared" si="139"/>
        <v>0</v>
      </c>
      <c r="O833" s="27">
        <f t="shared" si="140"/>
        <v>0</v>
      </c>
    </row>
    <row r="834" spans="1:15" ht="13.2" x14ac:dyDescent="0.25">
      <c r="A834" s="13" t="s">
        <v>695</v>
      </c>
      <c r="B834" s="17">
        <f t="shared" si="142"/>
        <v>71162</v>
      </c>
      <c r="C834" s="5">
        <f>125</f>
        <v>125</v>
      </c>
      <c r="D834" s="6">
        <f t="shared" si="143"/>
        <v>216585.78000000003</v>
      </c>
      <c r="E834" s="6">
        <f t="shared" si="144"/>
        <v>17.991592777777779</v>
      </c>
      <c r="F834" s="6">
        <f>SUM($D$8:D834)</f>
        <v>126663568.2399997</v>
      </c>
      <c r="G834" s="6">
        <f t="shared" si="145"/>
        <v>150000</v>
      </c>
      <c r="H834" s="23">
        <f t="shared" si="146"/>
        <v>0.32195260000000003</v>
      </c>
      <c r="I834" s="31">
        <f t="shared" si="147"/>
        <v>1.0022322046933334</v>
      </c>
      <c r="J834" s="16">
        <f t="shared" si="148"/>
        <v>809.66519621076384</v>
      </c>
      <c r="K834" s="24" t="s">
        <v>695</v>
      </c>
      <c r="L834" s="25">
        <f t="shared" si="138"/>
        <v>72015</v>
      </c>
      <c r="M834" s="26">
        <f t="shared" si="141"/>
        <v>0</v>
      </c>
      <c r="N834" s="27">
        <f t="shared" si="139"/>
        <v>0</v>
      </c>
      <c r="O834" s="27">
        <f t="shared" si="140"/>
        <v>0</v>
      </c>
    </row>
    <row r="835" spans="1:15" ht="13.2" x14ac:dyDescent="0.25">
      <c r="A835" s="13" t="s">
        <v>696</v>
      </c>
      <c r="B835" s="17">
        <f t="shared" si="142"/>
        <v>71193</v>
      </c>
      <c r="C835" s="5">
        <f>125</f>
        <v>125</v>
      </c>
      <c r="D835" s="6">
        <f t="shared" si="143"/>
        <v>216710.78000000003</v>
      </c>
      <c r="E835" s="6">
        <f t="shared" si="144"/>
        <v>19.796474277777779</v>
      </c>
      <c r="F835" s="6">
        <f>SUM($D$8:D835)</f>
        <v>126880279.0199997</v>
      </c>
      <c r="G835" s="6">
        <f t="shared" si="145"/>
        <v>150000</v>
      </c>
      <c r="H835" s="23">
        <f t="shared" si="146"/>
        <v>0.32236926666666676</v>
      </c>
      <c r="I835" s="31">
        <f t="shared" si="147"/>
        <v>1.0022350935822222</v>
      </c>
      <c r="J835" s="16">
        <f t="shared" si="148"/>
        <v>810.09223967734397</v>
      </c>
      <c r="K835" s="24" t="s">
        <v>696</v>
      </c>
      <c r="L835" s="25">
        <f t="shared" si="138"/>
        <v>72046</v>
      </c>
      <c r="M835" s="26">
        <f t="shared" si="141"/>
        <v>0</v>
      </c>
      <c r="N835" s="27">
        <f t="shared" si="139"/>
        <v>0</v>
      </c>
      <c r="O835" s="27">
        <f t="shared" si="140"/>
        <v>0</v>
      </c>
    </row>
    <row r="836" spans="1:15" ht="13.2" x14ac:dyDescent="0.25">
      <c r="A836" s="13" t="s">
        <v>697</v>
      </c>
      <c r="B836" s="17">
        <f t="shared" si="142"/>
        <v>71223</v>
      </c>
      <c r="C836" s="5">
        <f>125</f>
        <v>125</v>
      </c>
      <c r="D836" s="6">
        <f t="shared" si="143"/>
        <v>216835.78000000003</v>
      </c>
      <c r="E836" s="6">
        <f t="shared" si="144"/>
        <v>21.602397444444446</v>
      </c>
      <c r="F836" s="6">
        <f>SUM($D$8:D836)</f>
        <v>127097114.7999997</v>
      </c>
      <c r="G836" s="6">
        <f t="shared" si="145"/>
        <v>150000</v>
      </c>
      <c r="H836" s="23">
        <f t="shared" si="146"/>
        <v>0.32278593333333339</v>
      </c>
      <c r="I836" s="31">
        <f t="shared" si="147"/>
        <v>1.0022379824711112</v>
      </c>
      <c r="J836" s="16">
        <f t="shared" si="148"/>
        <v>810.51853000570622</v>
      </c>
      <c r="K836" s="24" t="s">
        <v>697</v>
      </c>
      <c r="L836" s="25">
        <f t="shared" si="138"/>
        <v>72076</v>
      </c>
      <c r="M836" s="26">
        <f t="shared" si="141"/>
        <v>0</v>
      </c>
      <c r="N836" s="27">
        <f t="shared" si="139"/>
        <v>0</v>
      </c>
      <c r="O836" s="27">
        <f t="shared" si="140"/>
        <v>0</v>
      </c>
    </row>
    <row r="837" spans="1:15" ht="13.2" x14ac:dyDescent="0.25">
      <c r="A837" s="13" t="s">
        <v>544</v>
      </c>
      <c r="B837" s="17">
        <f t="shared" si="142"/>
        <v>71254</v>
      </c>
      <c r="C837" s="5">
        <f>125</f>
        <v>125</v>
      </c>
      <c r="D837" s="6">
        <f t="shared" si="143"/>
        <v>216982.38000000003</v>
      </c>
      <c r="E837" s="6">
        <f t="shared" si="144"/>
        <v>1.8071448333333335</v>
      </c>
      <c r="F837" s="6">
        <f>SUM($D$8:D837)</f>
        <v>127314097.17999969</v>
      </c>
      <c r="G837" s="6">
        <f t="shared" si="145"/>
        <v>150000</v>
      </c>
      <c r="H837" s="23">
        <f t="shared" si="146"/>
        <v>0.32327460000000008</v>
      </c>
      <c r="I837" s="31">
        <f t="shared" si="147"/>
        <v>1.00224137056</v>
      </c>
      <c r="J837" s="16">
        <f t="shared" si="148"/>
        <v>810.94451499455431</v>
      </c>
      <c r="K837" s="24" t="s">
        <v>544</v>
      </c>
      <c r="L837" s="25">
        <f t="shared" si="138"/>
        <v>72107</v>
      </c>
      <c r="M837" s="26">
        <f t="shared" si="141"/>
        <v>0</v>
      </c>
      <c r="N837" s="27">
        <f t="shared" si="139"/>
        <v>0</v>
      </c>
      <c r="O837" s="27">
        <f t="shared" si="140"/>
        <v>0</v>
      </c>
    </row>
    <row r="838" spans="1:15" ht="13.2" x14ac:dyDescent="0.25">
      <c r="A838" s="13" t="s">
        <v>545</v>
      </c>
      <c r="B838" s="17">
        <f t="shared" si="142"/>
        <v>71283</v>
      </c>
      <c r="C838" s="5">
        <f>125</f>
        <v>125</v>
      </c>
      <c r="D838" s="6">
        <f t="shared" si="143"/>
        <v>217107.38000000003</v>
      </c>
      <c r="E838" s="6">
        <f t="shared" si="144"/>
        <v>3.6154007777777779</v>
      </c>
      <c r="F838" s="6">
        <f>SUM($D$8:D838)</f>
        <v>127531204.55999969</v>
      </c>
      <c r="G838" s="6">
        <f t="shared" si="145"/>
        <v>150000</v>
      </c>
      <c r="H838" s="23">
        <f t="shared" si="146"/>
        <v>0.32369126666666681</v>
      </c>
      <c r="I838" s="31">
        <f t="shared" si="147"/>
        <v>1.002244259448889</v>
      </c>
      <c r="J838" s="16">
        <f t="shared" si="148"/>
        <v>811.36934652893456</v>
      </c>
      <c r="K838" s="24" t="s">
        <v>545</v>
      </c>
      <c r="L838" s="25">
        <f t="shared" si="138"/>
        <v>72137</v>
      </c>
      <c r="M838" s="26">
        <f t="shared" si="141"/>
        <v>0</v>
      </c>
      <c r="N838" s="27">
        <f t="shared" si="139"/>
        <v>0</v>
      </c>
      <c r="O838" s="27">
        <f t="shared" si="140"/>
        <v>0</v>
      </c>
    </row>
    <row r="839" spans="1:15" ht="13.2" x14ac:dyDescent="0.25">
      <c r="A839" s="13" t="s">
        <v>544</v>
      </c>
      <c r="B839" s="17">
        <f t="shared" si="142"/>
        <v>71313</v>
      </c>
      <c r="C839" s="5">
        <f>125</f>
        <v>125</v>
      </c>
      <c r="D839" s="6">
        <f t="shared" si="143"/>
        <v>217232.38000000003</v>
      </c>
      <c r="E839" s="6">
        <f t="shared" si="144"/>
        <v>5.4246289444444447</v>
      </c>
      <c r="F839" s="6">
        <f>SUM($D$8:D839)</f>
        <v>127748436.93999968</v>
      </c>
      <c r="G839" s="6">
        <f t="shared" si="145"/>
        <v>150000</v>
      </c>
      <c r="H839" s="23">
        <f t="shared" si="146"/>
        <v>0.32410793333333343</v>
      </c>
      <c r="I839" s="31">
        <f t="shared" si="147"/>
        <v>1.0022471483377777</v>
      </c>
      <c r="J839" s="16">
        <f t="shared" si="148"/>
        <v>811.79343010357195</v>
      </c>
      <c r="K839" s="24" t="s">
        <v>544</v>
      </c>
      <c r="L839" s="25">
        <f t="shared" si="138"/>
        <v>72168</v>
      </c>
      <c r="M839" s="26">
        <f t="shared" si="141"/>
        <v>0</v>
      </c>
      <c r="N839" s="27">
        <f t="shared" si="139"/>
        <v>0</v>
      </c>
      <c r="O839" s="27">
        <f t="shared" si="140"/>
        <v>0</v>
      </c>
    </row>
    <row r="840" spans="1:15" ht="13.2" x14ac:dyDescent="0.25">
      <c r="A840" s="13" t="s">
        <v>545</v>
      </c>
      <c r="B840" s="17">
        <f t="shared" si="142"/>
        <v>71344</v>
      </c>
      <c r="C840" s="5">
        <f>125</f>
        <v>125</v>
      </c>
      <c r="D840" s="6">
        <f t="shared" si="143"/>
        <v>217357.38000000003</v>
      </c>
      <c r="E840" s="6">
        <f t="shared" si="144"/>
        <v>7.2348987777777785</v>
      </c>
      <c r="F840" s="6">
        <f>SUM($D$8:D840)</f>
        <v>127965794.31999968</v>
      </c>
      <c r="G840" s="6">
        <f t="shared" si="145"/>
        <v>150000</v>
      </c>
      <c r="H840" s="23">
        <f t="shared" si="146"/>
        <v>0.32452460000000005</v>
      </c>
      <c r="I840" s="31">
        <f t="shared" si="147"/>
        <v>1.0022500372266667</v>
      </c>
      <c r="J840" s="16">
        <f t="shared" si="148"/>
        <v>812.21676750047084</v>
      </c>
      <c r="K840" s="24" t="s">
        <v>545</v>
      </c>
      <c r="L840" s="25">
        <f t="shared" si="138"/>
        <v>72199</v>
      </c>
      <c r="M840" s="26">
        <f t="shared" si="141"/>
        <v>0</v>
      </c>
      <c r="N840" s="27">
        <f t="shared" si="139"/>
        <v>0</v>
      </c>
      <c r="O840" s="27">
        <f t="shared" si="140"/>
        <v>0</v>
      </c>
    </row>
    <row r="841" spans="1:15" ht="13.2" x14ac:dyDescent="0.25">
      <c r="A841" s="13" t="s">
        <v>698</v>
      </c>
      <c r="B841" s="17">
        <f t="shared" si="142"/>
        <v>71374</v>
      </c>
      <c r="C841" s="5">
        <f>125</f>
        <v>125</v>
      </c>
      <c r="D841" s="6">
        <f t="shared" si="143"/>
        <v>217482.38000000003</v>
      </c>
      <c r="E841" s="6">
        <f t="shared" si="144"/>
        <v>9.046210277777778</v>
      </c>
      <c r="F841" s="6">
        <f>SUM($D$8:D841)</f>
        <v>128183276.69999968</v>
      </c>
      <c r="G841" s="6">
        <f t="shared" si="145"/>
        <v>150000</v>
      </c>
      <c r="H841" s="23">
        <f t="shared" si="146"/>
        <v>0.32494126666666678</v>
      </c>
      <c r="I841" s="31">
        <f t="shared" si="147"/>
        <v>1.0022529261155555</v>
      </c>
      <c r="J841" s="16">
        <f t="shared" si="148"/>
        <v>812.63936049629444</v>
      </c>
      <c r="K841" s="24" t="s">
        <v>698</v>
      </c>
      <c r="L841" s="25">
        <f t="shared" si="138"/>
        <v>72229</v>
      </c>
      <c r="M841" s="26">
        <f t="shared" si="141"/>
        <v>0</v>
      </c>
      <c r="N841" s="27">
        <f t="shared" si="139"/>
        <v>0</v>
      </c>
      <c r="O841" s="27">
        <f t="shared" si="140"/>
        <v>0</v>
      </c>
    </row>
    <row r="842" spans="1:15" ht="13.2" x14ac:dyDescent="0.25">
      <c r="A842" s="13" t="s">
        <v>699</v>
      </c>
      <c r="B842" s="17">
        <f t="shared" si="142"/>
        <v>71405</v>
      </c>
      <c r="C842" s="5">
        <f>125</f>
        <v>125</v>
      </c>
      <c r="D842" s="6">
        <f t="shared" si="143"/>
        <v>217607.38000000003</v>
      </c>
      <c r="E842" s="6">
        <f t="shared" si="144"/>
        <v>10.858563444444446</v>
      </c>
      <c r="F842" s="6">
        <f>SUM($D$8:D842)</f>
        <v>128400884.07999967</v>
      </c>
      <c r="G842" s="6">
        <f t="shared" si="145"/>
        <v>150000</v>
      </c>
      <c r="H842" s="23">
        <f t="shared" si="146"/>
        <v>0.3253579333333334</v>
      </c>
      <c r="I842" s="31">
        <f t="shared" si="147"/>
        <v>1.0022558150044445</v>
      </c>
      <c r="J842" s="16">
        <f t="shared" si="148"/>
        <v>813.06121086238488</v>
      </c>
      <c r="K842" s="24" t="s">
        <v>699</v>
      </c>
      <c r="L842" s="25">
        <f t="shared" ref="L842:L905" si="149">DATE(YEAR(L841),MONTH(L841)+1,1)</f>
        <v>72260</v>
      </c>
      <c r="M842" s="26">
        <f t="shared" si="141"/>
        <v>0</v>
      </c>
      <c r="N842" s="27">
        <f t="shared" ref="N842:N905" si="150">M842+N841+O841</f>
        <v>0</v>
      </c>
      <c r="O842" s="27">
        <f t="shared" ref="O842:O905" si="151">N842*$M$6/12</f>
        <v>0</v>
      </c>
    </row>
    <row r="843" spans="1:15" ht="13.2" x14ac:dyDescent="0.25">
      <c r="A843" s="13" t="s">
        <v>700</v>
      </c>
      <c r="B843" s="17">
        <f t="shared" si="142"/>
        <v>71435</v>
      </c>
      <c r="C843" s="5">
        <f>125</f>
        <v>125</v>
      </c>
      <c r="D843" s="6">
        <f t="shared" si="143"/>
        <v>217732.38000000003</v>
      </c>
      <c r="E843" s="6">
        <f t="shared" si="144"/>
        <v>12.67195827777778</v>
      </c>
      <c r="F843" s="6">
        <f>SUM($D$8:D843)</f>
        <v>128618616.45999967</v>
      </c>
      <c r="G843" s="6">
        <f t="shared" si="145"/>
        <v>150000</v>
      </c>
      <c r="H843" s="23">
        <f t="shared" si="146"/>
        <v>0.32577460000000014</v>
      </c>
      <c r="I843" s="31">
        <f t="shared" si="147"/>
        <v>1.0022587038933333</v>
      </c>
      <c r="J843" s="16">
        <f t="shared" si="148"/>
        <v>813.48232036478134</v>
      </c>
      <c r="K843" s="24" t="s">
        <v>700</v>
      </c>
      <c r="L843" s="25">
        <f t="shared" si="149"/>
        <v>72290</v>
      </c>
      <c r="M843" s="26">
        <f t="shared" ref="M843:M906" si="152">MIN($M$5,-N842-O842)</f>
        <v>0</v>
      </c>
      <c r="N843" s="27">
        <f t="shared" si="150"/>
        <v>0</v>
      </c>
      <c r="O843" s="27">
        <f t="shared" si="151"/>
        <v>0</v>
      </c>
    </row>
    <row r="844" spans="1:15" ht="13.2" x14ac:dyDescent="0.25">
      <c r="A844" s="13" t="s">
        <v>701</v>
      </c>
      <c r="B844" s="17">
        <f t="shared" si="142"/>
        <v>71466</v>
      </c>
      <c r="C844" s="5">
        <f>125</f>
        <v>125</v>
      </c>
      <c r="D844" s="6">
        <f t="shared" si="143"/>
        <v>217857.38000000003</v>
      </c>
      <c r="E844" s="6">
        <f t="shared" si="144"/>
        <v>14.486394777777779</v>
      </c>
      <c r="F844" s="6">
        <f>SUM($D$8:D844)</f>
        <v>128836473.83999966</v>
      </c>
      <c r="G844" s="6">
        <f t="shared" si="145"/>
        <v>150000</v>
      </c>
      <c r="H844" s="23">
        <f t="shared" si="146"/>
        <v>0.32619126666666676</v>
      </c>
      <c r="I844" s="31">
        <f t="shared" si="147"/>
        <v>1.0022615927822223</v>
      </c>
      <c r="J844" s="16">
        <f t="shared" si="148"/>
        <v>813.90269076424045</v>
      </c>
      <c r="K844" s="24" t="s">
        <v>701</v>
      </c>
      <c r="L844" s="25">
        <f t="shared" si="149"/>
        <v>72321</v>
      </c>
      <c r="M844" s="26">
        <f t="shared" si="152"/>
        <v>0</v>
      </c>
      <c r="N844" s="27">
        <f t="shared" si="150"/>
        <v>0</v>
      </c>
      <c r="O844" s="27">
        <f t="shared" si="151"/>
        <v>0</v>
      </c>
    </row>
    <row r="845" spans="1:15" ht="13.2" x14ac:dyDescent="0.25">
      <c r="A845" s="13" t="s">
        <v>544</v>
      </c>
      <c r="B845" s="17">
        <f t="shared" si="142"/>
        <v>71497</v>
      </c>
      <c r="C845" s="5">
        <f>125</f>
        <v>125</v>
      </c>
      <c r="D845" s="6">
        <f t="shared" si="143"/>
        <v>217982.38000000003</v>
      </c>
      <c r="E845" s="6">
        <f t="shared" si="144"/>
        <v>16.301872944444447</v>
      </c>
      <c r="F845" s="6">
        <f>SUM($D$8:D845)</f>
        <v>129054456.21999966</v>
      </c>
      <c r="G845" s="6">
        <f t="shared" si="145"/>
        <v>150000</v>
      </c>
      <c r="H845" s="23">
        <f t="shared" si="146"/>
        <v>0.32660793333333338</v>
      </c>
      <c r="I845" s="31">
        <f t="shared" si="147"/>
        <v>1.002264481671111</v>
      </c>
      <c r="J845" s="16">
        <f t="shared" si="148"/>
        <v>814.32232381625408</v>
      </c>
      <c r="K845" s="24" t="s">
        <v>544</v>
      </c>
      <c r="L845" s="25">
        <f t="shared" si="149"/>
        <v>72352</v>
      </c>
      <c r="M845" s="26">
        <f t="shared" si="152"/>
        <v>0</v>
      </c>
      <c r="N845" s="27">
        <f t="shared" si="150"/>
        <v>0</v>
      </c>
      <c r="O845" s="27">
        <f t="shared" si="151"/>
        <v>0</v>
      </c>
    </row>
    <row r="846" spans="1:15" ht="13.2" x14ac:dyDescent="0.25">
      <c r="A846" s="13" t="s">
        <v>545</v>
      </c>
      <c r="B846" s="17">
        <f t="shared" ref="B846:B909" si="153">DATE(YEAR(B845),MONTH(B845)+1,IF(MONTH(B845)=1,28,30))</f>
        <v>71527</v>
      </c>
      <c r="C846" s="5">
        <f>125</f>
        <v>125</v>
      </c>
      <c r="D846" s="6">
        <f t="shared" ref="D846:D909" si="154">C846+D845+IF(MONTH(B846)=1,ROUND(E845,2),0)</f>
        <v>218107.38000000003</v>
      </c>
      <c r="E846" s="6">
        <f t="shared" ref="E846:E909" si="155">MAX(0,IF(MONTH(B846)=1,0,E845)+(D846-C846)*$C$5*30/360+C846*$C$5*(30-DAY(B846))/360)</f>
        <v>18.118392777777782</v>
      </c>
      <c r="F846" s="6">
        <f>SUM($D$8:D846)</f>
        <v>129272563.59999965</v>
      </c>
      <c r="G846" s="6">
        <f t="shared" ref="G846:G909" si="156">MAX($C$2-D846,50%*$C$2)</f>
        <v>150000</v>
      </c>
      <c r="H846" s="23">
        <f t="shared" ref="H846:H909" si="157">D846/$C$2-$H$3</f>
        <v>0.32702460000000011</v>
      </c>
      <c r="I846" s="31">
        <f t="shared" ref="I846:I909" si="158">1-64*($M$5-0.004*$C$2)/$C$2*H846</f>
        <v>1.00226737056</v>
      </c>
      <c r="J846" s="16">
        <f t="shared" ref="J846:J909" si="159">(200*$M$5*I846)/(G846/750+$H$2*G846*G846/(F846+3*G846))</f>
        <v>814.74122127106989</v>
      </c>
      <c r="K846" s="24" t="s">
        <v>545</v>
      </c>
      <c r="L846" s="25">
        <f t="shared" si="149"/>
        <v>72380</v>
      </c>
      <c r="M846" s="26">
        <f t="shared" si="152"/>
        <v>0</v>
      </c>
      <c r="N846" s="27">
        <f t="shared" si="150"/>
        <v>0</v>
      </c>
      <c r="O846" s="27">
        <f t="shared" si="151"/>
        <v>0</v>
      </c>
    </row>
    <row r="847" spans="1:15" ht="13.2" x14ac:dyDescent="0.25">
      <c r="A847" s="13" t="s">
        <v>544</v>
      </c>
      <c r="B847" s="17">
        <f t="shared" si="153"/>
        <v>71558</v>
      </c>
      <c r="C847" s="5">
        <f>125</f>
        <v>125</v>
      </c>
      <c r="D847" s="6">
        <f t="shared" si="154"/>
        <v>218232.38000000003</v>
      </c>
      <c r="E847" s="6">
        <f t="shared" si="155"/>
        <v>19.935954277777782</v>
      </c>
      <c r="F847" s="6">
        <f>SUM($D$8:D847)</f>
        <v>129490795.97999965</v>
      </c>
      <c r="G847" s="6">
        <f t="shared" si="156"/>
        <v>150000</v>
      </c>
      <c r="H847" s="23">
        <f t="shared" si="157"/>
        <v>0.32744126666666673</v>
      </c>
      <c r="I847" s="31">
        <f t="shared" si="158"/>
        <v>1.0022702594488888</v>
      </c>
      <c r="J847" s="16">
        <f t="shared" si="159"/>
        <v>815.15938487370818</v>
      </c>
      <c r="K847" s="24" t="s">
        <v>544</v>
      </c>
      <c r="L847" s="25">
        <f t="shared" si="149"/>
        <v>72411</v>
      </c>
      <c r="M847" s="26">
        <f t="shared" si="152"/>
        <v>0</v>
      </c>
      <c r="N847" s="27">
        <f t="shared" si="150"/>
        <v>0</v>
      </c>
      <c r="O847" s="27">
        <f t="shared" si="151"/>
        <v>0</v>
      </c>
    </row>
    <row r="848" spans="1:15" ht="13.2" x14ac:dyDescent="0.25">
      <c r="A848" s="13" t="s">
        <v>545</v>
      </c>
      <c r="B848" s="17">
        <f t="shared" si="153"/>
        <v>71588</v>
      </c>
      <c r="C848" s="5">
        <f>125</f>
        <v>125</v>
      </c>
      <c r="D848" s="6">
        <f t="shared" si="154"/>
        <v>218357.38000000003</v>
      </c>
      <c r="E848" s="6">
        <f t="shared" si="155"/>
        <v>21.754557444444448</v>
      </c>
      <c r="F848" s="6">
        <f>SUM($D$8:D848)</f>
        <v>129709153.35999964</v>
      </c>
      <c r="G848" s="6">
        <f t="shared" si="156"/>
        <v>150000</v>
      </c>
      <c r="H848" s="23">
        <f t="shared" si="157"/>
        <v>0.32785793333333346</v>
      </c>
      <c r="I848" s="31">
        <f t="shared" si="158"/>
        <v>1.0022731483377778</v>
      </c>
      <c r="J848" s="16">
        <f t="shared" si="159"/>
        <v>815.57681636398308</v>
      </c>
      <c r="K848" s="24" t="s">
        <v>545</v>
      </c>
      <c r="L848" s="25">
        <f t="shared" si="149"/>
        <v>72441</v>
      </c>
      <c r="M848" s="26">
        <f t="shared" si="152"/>
        <v>0</v>
      </c>
      <c r="N848" s="27">
        <f t="shared" si="150"/>
        <v>0</v>
      </c>
      <c r="O848" s="27">
        <f t="shared" si="151"/>
        <v>0</v>
      </c>
    </row>
    <row r="849" spans="1:15" ht="13.2" x14ac:dyDescent="0.25">
      <c r="A849" s="13" t="s">
        <v>702</v>
      </c>
      <c r="B849" s="17">
        <f t="shared" si="153"/>
        <v>71619</v>
      </c>
      <c r="C849" s="5">
        <f>125</f>
        <v>125</v>
      </c>
      <c r="D849" s="6">
        <f t="shared" si="154"/>
        <v>218504.13000000003</v>
      </c>
      <c r="E849" s="6">
        <f t="shared" si="155"/>
        <v>1.8198260833333335</v>
      </c>
      <c r="F849" s="6">
        <f>SUM($D$8:D849)</f>
        <v>129927657.48999964</v>
      </c>
      <c r="G849" s="6">
        <f t="shared" si="156"/>
        <v>150000</v>
      </c>
      <c r="H849" s="23">
        <f t="shared" si="157"/>
        <v>0.32834710000000011</v>
      </c>
      <c r="I849" s="31">
        <f t="shared" si="158"/>
        <v>1.0022765398933333</v>
      </c>
      <c r="J849" s="16">
        <f t="shared" si="159"/>
        <v>815.99396791835272</v>
      </c>
      <c r="K849" s="24" t="s">
        <v>702</v>
      </c>
      <c r="L849" s="25">
        <f t="shared" si="149"/>
        <v>72472</v>
      </c>
      <c r="M849" s="26">
        <f t="shared" si="152"/>
        <v>0</v>
      </c>
      <c r="N849" s="27">
        <f t="shared" si="150"/>
        <v>0</v>
      </c>
      <c r="O849" s="27">
        <f t="shared" si="151"/>
        <v>0</v>
      </c>
    </row>
    <row r="850" spans="1:15" ht="13.2" x14ac:dyDescent="0.25">
      <c r="A850" s="13" t="s">
        <v>703</v>
      </c>
      <c r="B850" s="17">
        <f t="shared" si="153"/>
        <v>71648</v>
      </c>
      <c r="C850" s="5">
        <f>125</f>
        <v>125</v>
      </c>
      <c r="D850" s="6">
        <f t="shared" si="154"/>
        <v>218629.13000000003</v>
      </c>
      <c r="E850" s="6">
        <f t="shared" si="155"/>
        <v>3.6407632777777779</v>
      </c>
      <c r="F850" s="6">
        <f>SUM($D$8:D850)</f>
        <v>130146286.61999963</v>
      </c>
      <c r="G850" s="6">
        <f t="shared" si="156"/>
        <v>150000</v>
      </c>
      <c r="H850" s="23">
        <f t="shared" si="157"/>
        <v>0.32876376666666673</v>
      </c>
      <c r="I850" s="31">
        <f t="shared" si="158"/>
        <v>1.0022794287822223</v>
      </c>
      <c r="J850" s="16">
        <f t="shared" si="159"/>
        <v>816.40998159845776</v>
      </c>
      <c r="K850" s="24" t="s">
        <v>703</v>
      </c>
      <c r="L850" s="25">
        <f t="shared" si="149"/>
        <v>72502</v>
      </c>
      <c r="M850" s="26">
        <f t="shared" si="152"/>
        <v>0</v>
      </c>
      <c r="N850" s="27">
        <f t="shared" si="150"/>
        <v>0</v>
      </c>
      <c r="O850" s="27">
        <f t="shared" si="151"/>
        <v>0</v>
      </c>
    </row>
    <row r="851" spans="1:15" ht="13.2" x14ac:dyDescent="0.25">
      <c r="A851" s="13" t="s">
        <v>704</v>
      </c>
      <c r="B851" s="17">
        <f t="shared" si="153"/>
        <v>71679</v>
      </c>
      <c r="C851" s="5">
        <f>125</f>
        <v>125</v>
      </c>
      <c r="D851" s="6">
        <f t="shared" si="154"/>
        <v>218754.13000000003</v>
      </c>
      <c r="E851" s="6">
        <f t="shared" si="155"/>
        <v>5.4626726944444446</v>
      </c>
      <c r="F851" s="6">
        <f>SUM($D$8:D851)</f>
        <v>130365040.74999963</v>
      </c>
      <c r="G851" s="6">
        <f t="shared" si="156"/>
        <v>150000</v>
      </c>
      <c r="H851" s="23">
        <f t="shared" si="157"/>
        <v>0.32918043333333347</v>
      </c>
      <c r="I851" s="31">
        <f t="shared" si="158"/>
        <v>1.0022823176711111</v>
      </c>
      <c r="J851" s="16">
        <f t="shared" si="159"/>
        <v>816.82526816293159</v>
      </c>
      <c r="K851" s="24" t="s">
        <v>704</v>
      </c>
      <c r="L851" s="25">
        <f t="shared" si="149"/>
        <v>72533</v>
      </c>
      <c r="M851" s="26">
        <f t="shared" si="152"/>
        <v>0</v>
      </c>
      <c r="N851" s="27">
        <f t="shared" si="150"/>
        <v>0</v>
      </c>
      <c r="O851" s="27">
        <f t="shared" si="151"/>
        <v>0</v>
      </c>
    </row>
    <row r="852" spans="1:15" ht="13.2" x14ac:dyDescent="0.25">
      <c r="A852" s="13" t="s">
        <v>705</v>
      </c>
      <c r="B852" s="17">
        <f t="shared" si="153"/>
        <v>71710</v>
      </c>
      <c r="C852" s="5">
        <f>125</f>
        <v>125</v>
      </c>
      <c r="D852" s="6">
        <f t="shared" si="154"/>
        <v>218879.13000000003</v>
      </c>
      <c r="E852" s="6">
        <f t="shared" si="155"/>
        <v>7.2856237777777784</v>
      </c>
      <c r="F852" s="6">
        <f>SUM($D$8:D852)</f>
        <v>130583919.87999962</v>
      </c>
      <c r="G852" s="6">
        <f t="shared" si="156"/>
        <v>150000</v>
      </c>
      <c r="H852" s="23">
        <f t="shared" si="157"/>
        <v>0.32959710000000009</v>
      </c>
      <c r="I852" s="31">
        <f t="shared" si="158"/>
        <v>1.0022852065600001</v>
      </c>
      <c r="J852" s="16">
        <f t="shared" si="159"/>
        <v>817.23982933178627</v>
      </c>
      <c r="K852" s="24" t="s">
        <v>705</v>
      </c>
      <c r="L852" s="25">
        <f t="shared" si="149"/>
        <v>72564</v>
      </c>
      <c r="M852" s="26">
        <f t="shared" si="152"/>
        <v>0</v>
      </c>
      <c r="N852" s="27">
        <f t="shared" si="150"/>
        <v>0</v>
      </c>
      <c r="O852" s="27">
        <f t="shared" si="151"/>
        <v>0</v>
      </c>
    </row>
    <row r="853" spans="1:15" ht="13.2" x14ac:dyDescent="0.25">
      <c r="A853" s="13" t="s">
        <v>544</v>
      </c>
      <c r="B853" s="17">
        <f t="shared" si="153"/>
        <v>71740</v>
      </c>
      <c r="C853" s="5">
        <f>125</f>
        <v>125</v>
      </c>
      <c r="D853" s="6">
        <f t="shared" si="154"/>
        <v>219004.13000000003</v>
      </c>
      <c r="E853" s="6">
        <f t="shared" si="155"/>
        <v>9.1096165277777779</v>
      </c>
      <c r="F853" s="6">
        <f>SUM($D$8:D853)</f>
        <v>130802924.00999962</v>
      </c>
      <c r="G853" s="6">
        <f t="shared" si="156"/>
        <v>150000</v>
      </c>
      <c r="H853" s="23">
        <f t="shared" si="157"/>
        <v>0.33001376666666671</v>
      </c>
      <c r="I853" s="31">
        <f t="shared" si="158"/>
        <v>1.0022880954488889</v>
      </c>
      <c r="J853" s="16">
        <f t="shared" si="159"/>
        <v>817.65366681991441</v>
      </c>
      <c r="K853" s="24" t="s">
        <v>544</v>
      </c>
      <c r="L853" s="25">
        <f t="shared" si="149"/>
        <v>72594</v>
      </c>
      <c r="M853" s="26">
        <f t="shared" si="152"/>
        <v>0</v>
      </c>
      <c r="N853" s="27">
        <f t="shared" si="150"/>
        <v>0</v>
      </c>
      <c r="O853" s="27">
        <f t="shared" si="151"/>
        <v>0</v>
      </c>
    </row>
    <row r="854" spans="1:15" ht="13.2" x14ac:dyDescent="0.25">
      <c r="A854" s="13" t="s">
        <v>545</v>
      </c>
      <c r="B854" s="17">
        <f t="shared" si="153"/>
        <v>71771</v>
      </c>
      <c r="C854" s="5">
        <f>125</f>
        <v>125</v>
      </c>
      <c r="D854" s="6">
        <f t="shared" si="154"/>
        <v>219129.13000000003</v>
      </c>
      <c r="E854" s="6">
        <f t="shared" si="155"/>
        <v>10.934650944444446</v>
      </c>
      <c r="F854" s="6">
        <f>SUM($D$8:D854)</f>
        <v>131022053.13999961</v>
      </c>
      <c r="G854" s="6">
        <f t="shared" si="156"/>
        <v>150000</v>
      </c>
      <c r="H854" s="23">
        <f t="shared" si="157"/>
        <v>0.33043043333333344</v>
      </c>
      <c r="I854" s="31">
        <f t="shared" si="158"/>
        <v>1.0022909843377779</v>
      </c>
      <c r="J854" s="16">
        <f t="shared" si="159"/>
        <v>818.06678233710954</v>
      </c>
      <c r="K854" s="24" t="s">
        <v>545</v>
      </c>
      <c r="L854" s="25">
        <f t="shared" si="149"/>
        <v>72625</v>
      </c>
      <c r="M854" s="26">
        <f t="shared" si="152"/>
        <v>0</v>
      </c>
      <c r="N854" s="27">
        <f t="shared" si="150"/>
        <v>0</v>
      </c>
      <c r="O854" s="27">
        <f t="shared" si="151"/>
        <v>0</v>
      </c>
    </row>
    <row r="855" spans="1:15" ht="13.2" x14ac:dyDescent="0.25">
      <c r="A855" s="13" t="s">
        <v>544</v>
      </c>
      <c r="B855" s="17">
        <f t="shared" si="153"/>
        <v>71801</v>
      </c>
      <c r="C855" s="5">
        <f>125</f>
        <v>125</v>
      </c>
      <c r="D855" s="6">
        <f t="shared" si="154"/>
        <v>219254.13000000003</v>
      </c>
      <c r="E855" s="6">
        <f t="shared" si="155"/>
        <v>12.760727027777779</v>
      </c>
      <c r="F855" s="6">
        <f>SUM($D$8:D855)</f>
        <v>131241307.26999961</v>
      </c>
      <c r="G855" s="6">
        <f t="shared" si="156"/>
        <v>150000</v>
      </c>
      <c r="H855" s="23">
        <f t="shared" si="157"/>
        <v>0.33084710000000006</v>
      </c>
      <c r="I855" s="31">
        <f t="shared" si="158"/>
        <v>1.0022938732266666</v>
      </c>
      <c r="J855" s="16">
        <f t="shared" si="159"/>
        <v>818.47917758808285</v>
      </c>
      <c r="K855" s="24" t="s">
        <v>544</v>
      </c>
      <c r="L855" s="25">
        <f t="shared" si="149"/>
        <v>72655</v>
      </c>
      <c r="M855" s="26">
        <f t="shared" si="152"/>
        <v>0</v>
      </c>
      <c r="N855" s="27">
        <f t="shared" si="150"/>
        <v>0</v>
      </c>
      <c r="O855" s="27">
        <f t="shared" si="151"/>
        <v>0</v>
      </c>
    </row>
    <row r="856" spans="1:15" ht="13.2" x14ac:dyDescent="0.25">
      <c r="A856" s="13" t="s">
        <v>545</v>
      </c>
      <c r="B856" s="17">
        <f t="shared" si="153"/>
        <v>71832</v>
      </c>
      <c r="C856" s="5">
        <f>125</f>
        <v>125</v>
      </c>
      <c r="D856" s="6">
        <f t="shared" si="154"/>
        <v>219379.13000000003</v>
      </c>
      <c r="E856" s="6">
        <f t="shared" si="155"/>
        <v>14.58784477777778</v>
      </c>
      <c r="F856" s="6">
        <f>SUM($D$8:D856)</f>
        <v>131460686.3999996</v>
      </c>
      <c r="G856" s="6">
        <f t="shared" si="156"/>
        <v>150000</v>
      </c>
      <c r="H856" s="23">
        <f t="shared" si="157"/>
        <v>0.33126376666666679</v>
      </c>
      <c r="I856" s="31">
        <f t="shared" si="158"/>
        <v>1.0022967621155556</v>
      </c>
      <c r="J856" s="16">
        <f t="shared" si="159"/>
        <v>818.89085427248267</v>
      </c>
      <c r="K856" s="24" t="s">
        <v>545</v>
      </c>
      <c r="L856" s="25">
        <f t="shared" si="149"/>
        <v>72686</v>
      </c>
      <c r="M856" s="26">
        <f t="shared" si="152"/>
        <v>0</v>
      </c>
      <c r="N856" s="27">
        <f t="shared" si="150"/>
        <v>0</v>
      </c>
      <c r="O856" s="27">
        <f t="shared" si="151"/>
        <v>0</v>
      </c>
    </row>
    <row r="857" spans="1:15" ht="13.2" x14ac:dyDescent="0.25">
      <c r="A857" s="13" t="s">
        <v>706</v>
      </c>
      <c r="B857" s="17">
        <f t="shared" si="153"/>
        <v>71863</v>
      </c>
      <c r="C857" s="5">
        <f>125</f>
        <v>125</v>
      </c>
      <c r="D857" s="6">
        <f t="shared" si="154"/>
        <v>219504.13000000003</v>
      </c>
      <c r="E857" s="6">
        <f t="shared" si="155"/>
        <v>16.416004194444447</v>
      </c>
      <c r="F857" s="6">
        <f>SUM($D$8:D857)</f>
        <v>131680190.5299996</v>
      </c>
      <c r="G857" s="6">
        <f t="shared" si="156"/>
        <v>150000</v>
      </c>
      <c r="H857" s="23">
        <f t="shared" si="157"/>
        <v>0.33168043333333341</v>
      </c>
      <c r="I857" s="31">
        <f t="shared" si="158"/>
        <v>1.0022996510044444</v>
      </c>
      <c r="J857" s="16">
        <f t="shared" si="159"/>
        <v>819.30181408491217</v>
      </c>
      <c r="K857" s="24" t="s">
        <v>706</v>
      </c>
      <c r="L857" s="25">
        <f t="shared" si="149"/>
        <v>72717</v>
      </c>
      <c r="M857" s="26">
        <f t="shared" si="152"/>
        <v>0</v>
      </c>
      <c r="N857" s="27">
        <f t="shared" si="150"/>
        <v>0</v>
      </c>
      <c r="O857" s="27">
        <f t="shared" si="151"/>
        <v>0</v>
      </c>
    </row>
    <row r="858" spans="1:15" ht="13.2" x14ac:dyDescent="0.25">
      <c r="A858" s="13" t="s">
        <v>707</v>
      </c>
      <c r="B858" s="17">
        <f t="shared" si="153"/>
        <v>71893</v>
      </c>
      <c r="C858" s="5">
        <f>125</f>
        <v>125</v>
      </c>
      <c r="D858" s="6">
        <f t="shared" si="154"/>
        <v>219629.13000000003</v>
      </c>
      <c r="E858" s="6">
        <f t="shared" si="155"/>
        <v>18.245205277777782</v>
      </c>
      <c r="F858" s="6">
        <f>SUM($D$8:D858)</f>
        <v>131899819.65999959</v>
      </c>
      <c r="G858" s="6">
        <f t="shared" si="156"/>
        <v>150000</v>
      </c>
      <c r="H858" s="23">
        <f t="shared" si="157"/>
        <v>0.33209710000000014</v>
      </c>
      <c r="I858" s="31">
        <f t="shared" si="158"/>
        <v>1.0023025398933334</v>
      </c>
      <c r="J858" s="16">
        <f t="shared" si="159"/>
        <v>819.71205871494703</v>
      </c>
      <c r="K858" s="24" t="s">
        <v>707</v>
      </c>
      <c r="L858" s="25">
        <f t="shared" si="149"/>
        <v>72745</v>
      </c>
      <c r="M858" s="26">
        <f t="shared" si="152"/>
        <v>0</v>
      </c>
      <c r="N858" s="27">
        <f t="shared" si="150"/>
        <v>0</v>
      </c>
      <c r="O858" s="27">
        <f t="shared" si="151"/>
        <v>0</v>
      </c>
    </row>
    <row r="859" spans="1:15" ht="13.2" x14ac:dyDescent="0.25">
      <c r="A859" s="13" t="s">
        <v>708</v>
      </c>
      <c r="B859" s="17">
        <f t="shared" si="153"/>
        <v>71924</v>
      </c>
      <c r="C859" s="5">
        <f>125</f>
        <v>125</v>
      </c>
      <c r="D859" s="6">
        <f t="shared" si="154"/>
        <v>219754.13000000003</v>
      </c>
      <c r="E859" s="6">
        <f t="shared" si="155"/>
        <v>20.075448027777782</v>
      </c>
      <c r="F859" s="6">
        <f>SUM($D$8:D859)</f>
        <v>132119573.78999959</v>
      </c>
      <c r="G859" s="6">
        <f t="shared" si="156"/>
        <v>150000</v>
      </c>
      <c r="H859" s="23">
        <f t="shared" si="157"/>
        <v>0.33251376666666677</v>
      </c>
      <c r="I859" s="31">
        <f t="shared" si="158"/>
        <v>1.0023054287822222</v>
      </c>
      <c r="J859" s="16">
        <f t="shared" si="159"/>
        <v>820.12158984715381</v>
      </c>
      <c r="K859" s="24" t="s">
        <v>708</v>
      </c>
      <c r="L859" s="25">
        <f t="shared" si="149"/>
        <v>72776</v>
      </c>
      <c r="M859" s="26">
        <f t="shared" si="152"/>
        <v>0</v>
      </c>
      <c r="N859" s="27">
        <f t="shared" si="150"/>
        <v>0</v>
      </c>
      <c r="O859" s="27">
        <f t="shared" si="151"/>
        <v>0</v>
      </c>
    </row>
    <row r="860" spans="1:15" ht="13.2" x14ac:dyDescent="0.25">
      <c r="A860" s="13" t="s">
        <v>709</v>
      </c>
      <c r="B860" s="17">
        <f t="shared" si="153"/>
        <v>71954</v>
      </c>
      <c r="C860" s="5">
        <f>125</f>
        <v>125</v>
      </c>
      <c r="D860" s="6">
        <f t="shared" si="154"/>
        <v>219879.13000000003</v>
      </c>
      <c r="E860" s="6">
        <f t="shared" si="155"/>
        <v>21.906732444444447</v>
      </c>
      <c r="F860" s="6">
        <f>SUM($D$8:D860)</f>
        <v>132339452.91999958</v>
      </c>
      <c r="G860" s="6">
        <f t="shared" si="156"/>
        <v>150000</v>
      </c>
      <c r="H860" s="23">
        <f t="shared" si="157"/>
        <v>0.33293043333333339</v>
      </c>
      <c r="I860" s="31">
        <f t="shared" si="158"/>
        <v>1.0023083176711112</v>
      </c>
      <c r="J860" s="16">
        <f t="shared" si="159"/>
        <v>820.53040916110865</v>
      </c>
      <c r="K860" s="24" t="s">
        <v>709</v>
      </c>
      <c r="L860" s="25">
        <f t="shared" si="149"/>
        <v>72806</v>
      </c>
      <c r="M860" s="26">
        <f t="shared" si="152"/>
        <v>0</v>
      </c>
      <c r="N860" s="27">
        <f t="shared" si="150"/>
        <v>0</v>
      </c>
      <c r="O860" s="27">
        <f t="shared" si="151"/>
        <v>0</v>
      </c>
    </row>
    <row r="861" spans="1:15" ht="13.2" x14ac:dyDescent="0.25">
      <c r="A861" s="13" t="s">
        <v>544</v>
      </c>
      <c r="B861" s="17">
        <f t="shared" si="153"/>
        <v>71985</v>
      </c>
      <c r="C861" s="5">
        <f>125</f>
        <v>125</v>
      </c>
      <c r="D861" s="6">
        <f t="shared" si="154"/>
        <v>220026.04000000004</v>
      </c>
      <c r="E861" s="6">
        <f t="shared" si="155"/>
        <v>1.832508666666667</v>
      </c>
      <c r="F861" s="6">
        <f>SUM($D$8:D861)</f>
        <v>132559478.95999959</v>
      </c>
      <c r="G861" s="6">
        <f t="shared" si="156"/>
        <v>150000</v>
      </c>
      <c r="H861" s="23">
        <f t="shared" si="157"/>
        <v>0.33342013333333342</v>
      </c>
      <c r="I861" s="31">
        <f t="shared" si="158"/>
        <v>1.0023117129244445</v>
      </c>
      <c r="J861" s="16">
        <f t="shared" si="159"/>
        <v>820.93897342775415</v>
      </c>
      <c r="K861" s="24" t="s">
        <v>544</v>
      </c>
      <c r="L861" s="25">
        <f t="shared" si="149"/>
        <v>72837</v>
      </c>
      <c r="M861" s="26">
        <f t="shared" si="152"/>
        <v>0</v>
      </c>
      <c r="N861" s="27">
        <f t="shared" si="150"/>
        <v>0</v>
      </c>
      <c r="O861" s="27">
        <f t="shared" si="151"/>
        <v>0</v>
      </c>
    </row>
    <row r="862" spans="1:15" ht="13.2" x14ac:dyDescent="0.25">
      <c r="A862" s="13" t="s">
        <v>545</v>
      </c>
      <c r="B862" s="17">
        <f t="shared" si="153"/>
        <v>72014</v>
      </c>
      <c r="C862" s="5">
        <f>125</f>
        <v>125</v>
      </c>
      <c r="D862" s="6">
        <f t="shared" si="154"/>
        <v>220151.04000000004</v>
      </c>
      <c r="E862" s="6">
        <f t="shared" si="155"/>
        <v>3.6661284444444449</v>
      </c>
      <c r="F862" s="6">
        <f>SUM($D$8:D862)</f>
        <v>132779629.9999996</v>
      </c>
      <c r="G862" s="6">
        <f t="shared" si="156"/>
        <v>150000</v>
      </c>
      <c r="H862" s="23">
        <f t="shared" si="157"/>
        <v>0.33383680000000016</v>
      </c>
      <c r="I862" s="31">
        <f t="shared" si="158"/>
        <v>1.0023146018133333</v>
      </c>
      <c r="J862" s="16">
        <f t="shared" si="159"/>
        <v>821.34641450258755</v>
      </c>
      <c r="K862" s="24" t="s">
        <v>545</v>
      </c>
      <c r="L862" s="25">
        <f t="shared" si="149"/>
        <v>72867</v>
      </c>
      <c r="M862" s="26">
        <f t="shared" si="152"/>
        <v>0</v>
      </c>
      <c r="N862" s="27">
        <f t="shared" si="150"/>
        <v>0</v>
      </c>
      <c r="O862" s="27">
        <f t="shared" si="151"/>
        <v>0</v>
      </c>
    </row>
    <row r="863" spans="1:15" ht="13.2" x14ac:dyDescent="0.25">
      <c r="A863" s="13" t="s">
        <v>544</v>
      </c>
      <c r="B863" s="17">
        <f t="shared" si="153"/>
        <v>72044</v>
      </c>
      <c r="C863" s="5">
        <f>125</f>
        <v>125</v>
      </c>
      <c r="D863" s="6">
        <f t="shared" si="154"/>
        <v>220276.04000000004</v>
      </c>
      <c r="E863" s="6">
        <f t="shared" si="155"/>
        <v>5.5007204444444451</v>
      </c>
      <c r="F863" s="6">
        <f>SUM($D$8:D863)</f>
        <v>132999906.0399996</v>
      </c>
      <c r="G863" s="6">
        <f t="shared" si="156"/>
        <v>150000</v>
      </c>
      <c r="H863" s="23">
        <f t="shared" si="157"/>
        <v>0.33425346666666678</v>
      </c>
      <c r="I863" s="31">
        <f t="shared" si="158"/>
        <v>1.0023174907022223</v>
      </c>
      <c r="J863" s="16">
        <f t="shared" si="159"/>
        <v>821.75314858168997</v>
      </c>
      <c r="K863" s="24" t="s">
        <v>544</v>
      </c>
      <c r="L863" s="25">
        <f t="shared" si="149"/>
        <v>72898</v>
      </c>
      <c r="M863" s="26">
        <f t="shared" si="152"/>
        <v>0</v>
      </c>
      <c r="N863" s="27">
        <f t="shared" si="150"/>
        <v>0</v>
      </c>
      <c r="O863" s="27">
        <f t="shared" si="151"/>
        <v>0</v>
      </c>
    </row>
    <row r="864" spans="1:15" ht="13.2" x14ac:dyDescent="0.25">
      <c r="A864" s="13" t="s">
        <v>545</v>
      </c>
      <c r="B864" s="17">
        <f t="shared" si="153"/>
        <v>72075</v>
      </c>
      <c r="C864" s="5">
        <f>125</f>
        <v>125</v>
      </c>
      <c r="D864" s="6">
        <f t="shared" si="154"/>
        <v>220401.04000000004</v>
      </c>
      <c r="E864" s="6">
        <f t="shared" si="155"/>
        <v>7.3363541111111124</v>
      </c>
      <c r="F864" s="6">
        <f>SUM($D$8:D864)</f>
        <v>133220307.07999961</v>
      </c>
      <c r="G864" s="6">
        <f t="shared" si="156"/>
        <v>150000</v>
      </c>
      <c r="H864" s="23">
        <f t="shared" si="157"/>
        <v>0.3346701333333334</v>
      </c>
      <c r="I864" s="31">
        <f t="shared" si="158"/>
        <v>1.0023203795911111</v>
      </c>
      <c r="J864" s="16">
        <f t="shared" si="159"/>
        <v>822.15917732566163</v>
      </c>
      <c r="K864" s="24" t="s">
        <v>545</v>
      </c>
      <c r="L864" s="25">
        <f t="shared" si="149"/>
        <v>72929</v>
      </c>
      <c r="M864" s="26">
        <f t="shared" si="152"/>
        <v>0</v>
      </c>
      <c r="N864" s="27">
        <f t="shared" si="150"/>
        <v>0</v>
      </c>
      <c r="O864" s="27">
        <f t="shared" si="151"/>
        <v>0</v>
      </c>
    </row>
    <row r="865" spans="1:15" ht="13.2" x14ac:dyDescent="0.25">
      <c r="A865" s="13" t="s">
        <v>710</v>
      </c>
      <c r="B865" s="17">
        <f t="shared" si="153"/>
        <v>72105</v>
      </c>
      <c r="C865" s="5">
        <f>125</f>
        <v>125</v>
      </c>
      <c r="D865" s="6">
        <f t="shared" si="154"/>
        <v>220526.04000000004</v>
      </c>
      <c r="E865" s="6">
        <f t="shared" si="155"/>
        <v>9.1730294444444453</v>
      </c>
      <c r="F865" s="6">
        <f>SUM($D$8:D865)</f>
        <v>133440833.11999962</v>
      </c>
      <c r="G865" s="6">
        <f t="shared" si="156"/>
        <v>150000</v>
      </c>
      <c r="H865" s="23">
        <f t="shared" si="157"/>
        <v>0.33508680000000013</v>
      </c>
      <c r="I865" s="31">
        <f t="shared" si="158"/>
        <v>1.0023232684800001</v>
      </c>
      <c r="J865" s="16">
        <f t="shared" si="159"/>
        <v>822.56450239019648</v>
      </c>
      <c r="K865" s="24" t="s">
        <v>710</v>
      </c>
      <c r="L865" s="25">
        <f t="shared" si="149"/>
        <v>72959</v>
      </c>
      <c r="M865" s="26">
        <f t="shared" si="152"/>
        <v>0</v>
      </c>
      <c r="N865" s="27">
        <f t="shared" si="150"/>
        <v>0</v>
      </c>
      <c r="O865" s="27">
        <f t="shared" si="151"/>
        <v>0</v>
      </c>
    </row>
    <row r="866" spans="1:15" ht="13.2" x14ac:dyDescent="0.25">
      <c r="A866" s="13" t="s">
        <v>711</v>
      </c>
      <c r="B866" s="17">
        <f t="shared" si="153"/>
        <v>72136</v>
      </c>
      <c r="C866" s="5">
        <f>125</f>
        <v>125</v>
      </c>
      <c r="D866" s="6">
        <f t="shared" si="154"/>
        <v>220651.04000000004</v>
      </c>
      <c r="E866" s="6">
        <f t="shared" si="155"/>
        <v>11.010746444444445</v>
      </c>
      <c r="F866" s="6">
        <f>SUM($D$8:D866)</f>
        <v>133661484.15999962</v>
      </c>
      <c r="G866" s="6">
        <f t="shared" si="156"/>
        <v>150000</v>
      </c>
      <c r="H866" s="23">
        <f t="shared" si="157"/>
        <v>0.33550346666666675</v>
      </c>
      <c r="I866" s="31">
        <f t="shared" si="158"/>
        <v>1.0023261573688889</v>
      </c>
      <c r="J866" s="16">
        <f t="shared" si="159"/>
        <v>822.96912542609937</v>
      </c>
      <c r="K866" s="24" t="s">
        <v>711</v>
      </c>
      <c r="L866" s="25">
        <f t="shared" si="149"/>
        <v>72990</v>
      </c>
      <c r="M866" s="26">
        <f t="shared" si="152"/>
        <v>0</v>
      </c>
      <c r="N866" s="27">
        <f t="shared" si="150"/>
        <v>0</v>
      </c>
      <c r="O866" s="27">
        <f t="shared" si="151"/>
        <v>0</v>
      </c>
    </row>
    <row r="867" spans="1:15" ht="13.2" x14ac:dyDescent="0.25">
      <c r="A867" s="13" t="s">
        <v>712</v>
      </c>
      <c r="B867" s="17">
        <f t="shared" si="153"/>
        <v>72166</v>
      </c>
      <c r="C867" s="5">
        <f>125</f>
        <v>125</v>
      </c>
      <c r="D867" s="6">
        <f t="shared" si="154"/>
        <v>220776.04000000004</v>
      </c>
      <c r="E867" s="6">
        <f t="shared" si="155"/>
        <v>12.849505111111112</v>
      </c>
      <c r="F867" s="6">
        <f>SUM($D$8:D867)</f>
        <v>133882260.19999963</v>
      </c>
      <c r="G867" s="6">
        <f t="shared" si="156"/>
        <v>150000</v>
      </c>
      <c r="H867" s="23">
        <f t="shared" si="157"/>
        <v>0.33592013333333348</v>
      </c>
      <c r="I867" s="31">
        <f t="shared" si="158"/>
        <v>1.0023290462577779</v>
      </c>
      <c r="J867" s="16">
        <f t="shared" si="159"/>
        <v>823.37304807930377</v>
      </c>
      <c r="K867" s="24" t="s">
        <v>712</v>
      </c>
      <c r="L867" s="25">
        <f t="shared" si="149"/>
        <v>73020</v>
      </c>
      <c r="M867" s="26">
        <f t="shared" si="152"/>
        <v>0</v>
      </c>
      <c r="N867" s="27">
        <f t="shared" si="150"/>
        <v>0</v>
      </c>
      <c r="O867" s="27">
        <f t="shared" si="151"/>
        <v>0</v>
      </c>
    </row>
    <row r="868" spans="1:15" ht="13.2" x14ac:dyDescent="0.25">
      <c r="A868" s="13" t="s">
        <v>713</v>
      </c>
      <c r="B868" s="17">
        <f t="shared" si="153"/>
        <v>72197</v>
      </c>
      <c r="C868" s="5">
        <f>125</f>
        <v>125</v>
      </c>
      <c r="D868" s="6">
        <f t="shared" si="154"/>
        <v>220901.04000000004</v>
      </c>
      <c r="E868" s="6">
        <f t="shared" si="155"/>
        <v>14.689305444444447</v>
      </c>
      <c r="F868" s="6">
        <f>SUM($D$8:D868)</f>
        <v>134103161.23999964</v>
      </c>
      <c r="G868" s="6">
        <f t="shared" si="156"/>
        <v>150000</v>
      </c>
      <c r="H868" s="23">
        <f t="shared" si="157"/>
        <v>0.3363368000000001</v>
      </c>
      <c r="I868" s="31">
        <f t="shared" si="158"/>
        <v>1.0023319351466666</v>
      </c>
      <c r="J868" s="16">
        <f t="shared" si="159"/>
        <v>823.77627199088829</v>
      </c>
      <c r="K868" s="24" t="s">
        <v>713</v>
      </c>
      <c r="L868" s="25">
        <f t="shared" si="149"/>
        <v>73051</v>
      </c>
      <c r="M868" s="26">
        <f t="shared" si="152"/>
        <v>0</v>
      </c>
      <c r="N868" s="27">
        <f t="shared" si="150"/>
        <v>0</v>
      </c>
      <c r="O868" s="27">
        <f t="shared" si="151"/>
        <v>0</v>
      </c>
    </row>
    <row r="869" spans="1:15" ht="13.2" x14ac:dyDescent="0.25">
      <c r="A869" s="13" t="s">
        <v>544</v>
      </c>
      <c r="B869" s="17">
        <f t="shared" si="153"/>
        <v>72228</v>
      </c>
      <c r="C869" s="5">
        <f>125</f>
        <v>125</v>
      </c>
      <c r="D869" s="6">
        <f t="shared" si="154"/>
        <v>221026.04000000004</v>
      </c>
      <c r="E869" s="6">
        <f t="shared" si="155"/>
        <v>16.530147444444445</v>
      </c>
      <c r="F869" s="6">
        <f>SUM($D$8:D869)</f>
        <v>134324187.27999964</v>
      </c>
      <c r="G869" s="6">
        <f t="shared" si="156"/>
        <v>150000</v>
      </c>
      <c r="H869" s="23">
        <f t="shared" si="157"/>
        <v>0.33675346666666672</v>
      </c>
      <c r="I869" s="31">
        <f t="shared" si="158"/>
        <v>1.0023348240355556</v>
      </c>
      <c r="J869" s="16">
        <f t="shared" si="159"/>
        <v>824.17879879709562</v>
      </c>
      <c r="K869" s="24" t="s">
        <v>544</v>
      </c>
      <c r="L869" s="25">
        <f t="shared" si="149"/>
        <v>73082</v>
      </c>
      <c r="M869" s="26">
        <f t="shared" si="152"/>
        <v>0</v>
      </c>
      <c r="N869" s="27">
        <f t="shared" si="150"/>
        <v>0</v>
      </c>
      <c r="O869" s="27">
        <f t="shared" si="151"/>
        <v>0</v>
      </c>
    </row>
    <row r="870" spans="1:15" ht="13.2" x14ac:dyDescent="0.25">
      <c r="A870" s="13" t="s">
        <v>545</v>
      </c>
      <c r="B870" s="17">
        <f t="shared" si="153"/>
        <v>72258</v>
      </c>
      <c r="C870" s="5">
        <f>125</f>
        <v>125</v>
      </c>
      <c r="D870" s="6">
        <f t="shared" si="154"/>
        <v>221151.04000000004</v>
      </c>
      <c r="E870" s="6">
        <f t="shared" si="155"/>
        <v>18.372031111111113</v>
      </c>
      <c r="F870" s="6">
        <f>SUM($D$8:D870)</f>
        <v>134545338.31999964</v>
      </c>
      <c r="G870" s="6">
        <f t="shared" si="156"/>
        <v>150000</v>
      </c>
      <c r="H870" s="23">
        <f t="shared" si="157"/>
        <v>0.33717013333333345</v>
      </c>
      <c r="I870" s="31">
        <f t="shared" si="158"/>
        <v>1.0023377129244444</v>
      </c>
      <c r="J870" s="16">
        <f t="shared" si="159"/>
        <v>824.58063012934826</v>
      </c>
      <c r="K870" s="24" t="s">
        <v>545</v>
      </c>
      <c r="L870" s="25">
        <f t="shared" si="149"/>
        <v>73110</v>
      </c>
      <c r="M870" s="26">
        <f t="shared" si="152"/>
        <v>0</v>
      </c>
      <c r="N870" s="27">
        <f t="shared" si="150"/>
        <v>0</v>
      </c>
      <c r="O870" s="27">
        <f t="shared" si="151"/>
        <v>0</v>
      </c>
    </row>
    <row r="871" spans="1:15" ht="13.2" x14ac:dyDescent="0.25">
      <c r="A871" s="13" t="s">
        <v>544</v>
      </c>
      <c r="B871" s="17">
        <f t="shared" si="153"/>
        <v>72289</v>
      </c>
      <c r="C871" s="5">
        <f>125</f>
        <v>125</v>
      </c>
      <c r="D871" s="6">
        <f t="shared" si="154"/>
        <v>221276.04000000004</v>
      </c>
      <c r="E871" s="6">
        <f t="shared" si="155"/>
        <v>20.214956444444447</v>
      </c>
      <c r="F871" s="6">
        <f>SUM($D$8:D871)</f>
        <v>134766614.35999963</v>
      </c>
      <c r="G871" s="6">
        <f t="shared" si="156"/>
        <v>150000</v>
      </c>
      <c r="H871" s="23">
        <f t="shared" si="157"/>
        <v>0.33758680000000008</v>
      </c>
      <c r="I871" s="31">
        <f t="shared" si="158"/>
        <v>1.0023406018133334</v>
      </c>
      <c r="J871" s="16">
        <f t="shared" si="159"/>
        <v>824.981767614266</v>
      </c>
      <c r="K871" s="24" t="s">
        <v>544</v>
      </c>
      <c r="L871" s="25">
        <f t="shared" si="149"/>
        <v>73141</v>
      </c>
      <c r="M871" s="26">
        <f t="shared" si="152"/>
        <v>0</v>
      </c>
      <c r="N871" s="27">
        <f t="shared" si="150"/>
        <v>0</v>
      </c>
      <c r="O871" s="27">
        <f t="shared" si="151"/>
        <v>0</v>
      </c>
    </row>
    <row r="872" spans="1:15" ht="13.2" x14ac:dyDescent="0.25">
      <c r="A872" s="13" t="s">
        <v>545</v>
      </c>
      <c r="B872" s="17">
        <f t="shared" si="153"/>
        <v>72319</v>
      </c>
      <c r="C872" s="5">
        <f>125</f>
        <v>125</v>
      </c>
      <c r="D872" s="6">
        <f t="shared" si="154"/>
        <v>221401.04000000004</v>
      </c>
      <c r="E872" s="6">
        <f t="shared" si="155"/>
        <v>22.058923444444446</v>
      </c>
      <c r="F872" s="6">
        <f>SUM($D$8:D872)</f>
        <v>134988015.39999962</v>
      </c>
      <c r="G872" s="6">
        <f t="shared" si="156"/>
        <v>150000</v>
      </c>
      <c r="H872" s="23">
        <f t="shared" si="157"/>
        <v>0.33800346666666681</v>
      </c>
      <c r="I872" s="31">
        <f t="shared" si="158"/>
        <v>1.0023434907022222</v>
      </c>
      <c r="J872" s="16">
        <f t="shared" si="159"/>
        <v>825.38221287368344</v>
      </c>
      <c r="K872" s="24" t="s">
        <v>545</v>
      </c>
      <c r="L872" s="25">
        <f t="shared" si="149"/>
        <v>73171</v>
      </c>
      <c r="M872" s="26">
        <f t="shared" si="152"/>
        <v>0</v>
      </c>
      <c r="N872" s="27">
        <f t="shared" si="150"/>
        <v>0</v>
      </c>
      <c r="O872" s="27">
        <f t="shared" si="151"/>
        <v>0</v>
      </c>
    </row>
    <row r="873" spans="1:15" ht="13.2" x14ac:dyDescent="0.25">
      <c r="A873" s="13" t="s">
        <v>714</v>
      </c>
      <c r="B873" s="17">
        <f t="shared" si="153"/>
        <v>72350</v>
      </c>
      <c r="C873" s="5">
        <f>125</f>
        <v>125</v>
      </c>
      <c r="D873" s="6">
        <f t="shared" si="154"/>
        <v>221548.10000000003</v>
      </c>
      <c r="E873" s="6">
        <f t="shared" si="155"/>
        <v>1.8451925000000005</v>
      </c>
      <c r="F873" s="6">
        <f>SUM($D$8:D873)</f>
        <v>135209563.49999961</v>
      </c>
      <c r="G873" s="6">
        <f t="shared" si="156"/>
        <v>150000</v>
      </c>
      <c r="H873" s="23">
        <f t="shared" si="157"/>
        <v>0.3384936666666668</v>
      </c>
      <c r="I873" s="31">
        <f t="shared" si="158"/>
        <v>1.0023468894222223</v>
      </c>
      <c r="J873" s="16">
        <f t="shared" si="159"/>
        <v>825.78242707435197</v>
      </c>
      <c r="K873" s="24" t="s">
        <v>714</v>
      </c>
      <c r="L873" s="25">
        <f t="shared" si="149"/>
        <v>73202</v>
      </c>
      <c r="M873" s="26">
        <f t="shared" si="152"/>
        <v>0</v>
      </c>
      <c r="N873" s="27">
        <f t="shared" si="150"/>
        <v>0</v>
      </c>
      <c r="O873" s="27">
        <f t="shared" si="151"/>
        <v>0</v>
      </c>
    </row>
    <row r="874" spans="1:15" ht="13.2" x14ac:dyDescent="0.25">
      <c r="A874" s="13" t="s">
        <v>715</v>
      </c>
      <c r="B874" s="17">
        <f t="shared" si="153"/>
        <v>72379</v>
      </c>
      <c r="C874" s="5">
        <f>125</f>
        <v>125</v>
      </c>
      <c r="D874" s="6">
        <f t="shared" si="154"/>
        <v>221673.10000000003</v>
      </c>
      <c r="E874" s="6">
        <f t="shared" si="155"/>
        <v>3.6914961111111118</v>
      </c>
      <c r="F874" s="6">
        <f>SUM($D$8:D874)</f>
        <v>135431236.59999961</v>
      </c>
      <c r="G874" s="6">
        <f t="shared" si="156"/>
        <v>150000</v>
      </c>
      <c r="H874" s="23">
        <f t="shared" si="157"/>
        <v>0.33891033333333342</v>
      </c>
      <c r="I874" s="31">
        <f t="shared" si="158"/>
        <v>1.0023497783111111</v>
      </c>
      <c r="J874" s="16">
        <f t="shared" si="159"/>
        <v>826.18153227511402</v>
      </c>
      <c r="K874" s="24" t="s">
        <v>715</v>
      </c>
      <c r="L874" s="25">
        <f t="shared" si="149"/>
        <v>73232</v>
      </c>
      <c r="M874" s="26">
        <f t="shared" si="152"/>
        <v>0</v>
      </c>
      <c r="N874" s="27">
        <f t="shared" si="150"/>
        <v>0</v>
      </c>
      <c r="O874" s="27">
        <f t="shared" si="151"/>
        <v>0</v>
      </c>
    </row>
    <row r="875" spans="1:15" ht="13.2" x14ac:dyDescent="0.25">
      <c r="A875" s="13" t="s">
        <v>716</v>
      </c>
      <c r="B875" s="17">
        <f t="shared" si="153"/>
        <v>72409</v>
      </c>
      <c r="C875" s="5">
        <f>125</f>
        <v>125</v>
      </c>
      <c r="D875" s="6">
        <f t="shared" si="154"/>
        <v>221798.10000000003</v>
      </c>
      <c r="E875" s="6">
        <f t="shared" si="155"/>
        <v>5.538771944444445</v>
      </c>
      <c r="F875" s="6">
        <f>SUM($D$8:D875)</f>
        <v>135653034.6999996</v>
      </c>
      <c r="G875" s="6">
        <f t="shared" si="156"/>
        <v>150000</v>
      </c>
      <c r="H875" s="23">
        <f t="shared" si="157"/>
        <v>0.33932700000000005</v>
      </c>
      <c r="I875" s="31">
        <f t="shared" si="158"/>
        <v>1.0023526672</v>
      </c>
      <c r="J875" s="16">
        <f t="shared" si="159"/>
        <v>826.57994990601981</v>
      </c>
      <c r="K875" s="24" t="s">
        <v>716</v>
      </c>
      <c r="L875" s="25">
        <f t="shared" si="149"/>
        <v>73263</v>
      </c>
      <c r="M875" s="26">
        <f t="shared" si="152"/>
        <v>0</v>
      </c>
      <c r="N875" s="27">
        <f t="shared" si="150"/>
        <v>0</v>
      </c>
      <c r="O875" s="27">
        <f t="shared" si="151"/>
        <v>0</v>
      </c>
    </row>
    <row r="876" spans="1:15" ht="13.2" x14ac:dyDescent="0.25">
      <c r="A876" s="13" t="s">
        <v>717</v>
      </c>
      <c r="B876" s="17">
        <f t="shared" si="153"/>
        <v>72440</v>
      </c>
      <c r="C876" s="5">
        <f>125</f>
        <v>125</v>
      </c>
      <c r="D876" s="6">
        <f t="shared" si="154"/>
        <v>221923.10000000003</v>
      </c>
      <c r="E876" s="6">
        <f t="shared" si="155"/>
        <v>7.3870894444444453</v>
      </c>
      <c r="F876" s="6">
        <f>SUM($D$8:D876)</f>
        <v>135874957.79999959</v>
      </c>
      <c r="G876" s="6">
        <f t="shared" si="156"/>
        <v>150000</v>
      </c>
      <c r="H876" s="23">
        <f t="shared" si="157"/>
        <v>0.33974366666666678</v>
      </c>
      <c r="I876" s="31">
        <f t="shared" si="158"/>
        <v>1.0023555560888888</v>
      </c>
      <c r="J876" s="16">
        <f t="shared" si="159"/>
        <v>826.97768157071505</v>
      </c>
      <c r="K876" s="24" t="s">
        <v>717</v>
      </c>
      <c r="L876" s="25">
        <f t="shared" si="149"/>
        <v>73294</v>
      </c>
      <c r="M876" s="26">
        <f t="shared" si="152"/>
        <v>0</v>
      </c>
      <c r="N876" s="27">
        <f t="shared" si="150"/>
        <v>0</v>
      </c>
      <c r="O876" s="27">
        <f t="shared" si="151"/>
        <v>0</v>
      </c>
    </row>
    <row r="877" spans="1:15" ht="13.2" x14ac:dyDescent="0.25">
      <c r="A877" s="13" t="s">
        <v>544</v>
      </c>
      <c r="B877" s="17">
        <f t="shared" si="153"/>
        <v>72470</v>
      </c>
      <c r="C877" s="5">
        <f>125</f>
        <v>125</v>
      </c>
      <c r="D877" s="6">
        <f t="shared" si="154"/>
        <v>222048.10000000003</v>
      </c>
      <c r="E877" s="6">
        <f t="shared" si="155"/>
        <v>9.236448611111113</v>
      </c>
      <c r="F877" s="6">
        <f>SUM($D$8:D877)</f>
        <v>136097005.89999959</v>
      </c>
      <c r="G877" s="6">
        <f t="shared" si="156"/>
        <v>150000</v>
      </c>
      <c r="H877" s="23">
        <f t="shared" si="157"/>
        <v>0.3401603333333334</v>
      </c>
      <c r="I877" s="31">
        <f t="shared" si="158"/>
        <v>1.0023584449777778</v>
      </c>
      <c r="J877" s="16">
        <f t="shared" si="159"/>
        <v>827.37472886814066</v>
      </c>
      <c r="K877" s="24" t="s">
        <v>544</v>
      </c>
      <c r="L877" s="25">
        <f t="shared" si="149"/>
        <v>73324</v>
      </c>
      <c r="M877" s="26">
        <f t="shared" si="152"/>
        <v>0</v>
      </c>
      <c r="N877" s="27">
        <f t="shared" si="150"/>
        <v>0</v>
      </c>
      <c r="O877" s="27">
        <f t="shared" si="151"/>
        <v>0</v>
      </c>
    </row>
    <row r="878" spans="1:15" ht="13.2" x14ac:dyDescent="0.25">
      <c r="A878" s="13" t="s">
        <v>545</v>
      </c>
      <c r="B878" s="17">
        <f t="shared" si="153"/>
        <v>72501</v>
      </c>
      <c r="C878" s="5">
        <f>125</f>
        <v>125</v>
      </c>
      <c r="D878" s="6">
        <f t="shared" si="154"/>
        <v>222173.10000000003</v>
      </c>
      <c r="E878" s="6">
        <f t="shared" si="155"/>
        <v>11.086849444444447</v>
      </c>
      <c r="F878" s="6">
        <f>SUM($D$8:D878)</f>
        <v>136319178.99999958</v>
      </c>
      <c r="G878" s="6">
        <f t="shared" si="156"/>
        <v>150000</v>
      </c>
      <c r="H878" s="23">
        <f t="shared" si="157"/>
        <v>0.34057700000000013</v>
      </c>
      <c r="I878" s="31">
        <f t="shared" si="158"/>
        <v>1.0023613338666666</v>
      </c>
      <c r="J878" s="16">
        <f t="shared" si="159"/>
        <v>827.77109339254912</v>
      </c>
      <c r="K878" s="24" t="s">
        <v>545</v>
      </c>
      <c r="L878" s="25">
        <f t="shared" si="149"/>
        <v>73355</v>
      </c>
      <c r="M878" s="26">
        <f t="shared" si="152"/>
        <v>0</v>
      </c>
      <c r="N878" s="27">
        <f t="shared" si="150"/>
        <v>0</v>
      </c>
      <c r="O878" s="27">
        <f t="shared" si="151"/>
        <v>0</v>
      </c>
    </row>
    <row r="879" spans="1:15" ht="13.2" x14ac:dyDescent="0.25">
      <c r="A879" s="13" t="s">
        <v>544</v>
      </c>
      <c r="B879" s="17">
        <f t="shared" si="153"/>
        <v>72531</v>
      </c>
      <c r="C879" s="5">
        <f>125</f>
        <v>125</v>
      </c>
      <c r="D879" s="6">
        <f t="shared" si="154"/>
        <v>222298.10000000003</v>
      </c>
      <c r="E879" s="6">
        <f t="shared" si="155"/>
        <v>12.938291944444448</v>
      </c>
      <c r="F879" s="6">
        <f>SUM($D$8:D879)</f>
        <v>136541477.09999958</v>
      </c>
      <c r="G879" s="6">
        <f t="shared" si="156"/>
        <v>150000</v>
      </c>
      <c r="H879" s="23">
        <f t="shared" si="157"/>
        <v>0.34099366666666675</v>
      </c>
      <c r="I879" s="31">
        <f t="shared" si="158"/>
        <v>1.0023642227555556</v>
      </c>
      <c r="J879" s="16">
        <f t="shared" si="159"/>
        <v>828.16677673352183</v>
      </c>
      <c r="K879" s="24" t="s">
        <v>544</v>
      </c>
      <c r="L879" s="25">
        <f t="shared" si="149"/>
        <v>73385</v>
      </c>
      <c r="M879" s="26">
        <f t="shared" si="152"/>
        <v>0</v>
      </c>
      <c r="N879" s="27">
        <f t="shared" si="150"/>
        <v>0</v>
      </c>
      <c r="O879" s="27">
        <f t="shared" si="151"/>
        <v>0</v>
      </c>
    </row>
    <row r="880" spans="1:15" ht="13.2" x14ac:dyDescent="0.25">
      <c r="A880" s="13" t="s">
        <v>545</v>
      </c>
      <c r="B880" s="17">
        <f t="shared" si="153"/>
        <v>72562</v>
      </c>
      <c r="C880" s="5">
        <f>125</f>
        <v>125</v>
      </c>
      <c r="D880" s="6">
        <f t="shared" si="154"/>
        <v>222423.10000000003</v>
      </c>
      <c r="E880" s="6">
        <f t="shared" si="155"/>
        <v>14.790776111111114</v>
      </c>
      <c r="F880" s="6">
        <f>SUM($D$8:D880)</f>
        <v>136763900.19999957</v>
      </c>
      <c r="G880" s="6">
        <f t="shared" si="156"/>
        <v>150000</v>
      </c>
      <c r="H880" s="23">
        <f t="shared" si="157"/>
        <v>0.34141033333333348</v>
      </c>
      <c r="I880" s="31">
        <f t="shared" si="158"/>
        <v>1.0023671116444444</v>
      </c>
      <c r="J880" s="16">
        <f t="shared" si="159"/>
        <v>828.56178047598462</v>
      </c>
      <c r="K880" s="24" t="s">
        <v>545</v>
      </c>
      <c r="L880" s="25">
        <f t="shared" si="149"/>
        <v>73416</v>
      </c>
      <c r="M880" s="26">
        <f t="shared" si="152"/>
        <v>0</v>
      </c>
      <c r="N880" s="27">
        <f t="shared" si="150"/>
        <v>0</v>
      </c>
      <c r="O880" s="27">
        <f t="shared" si="151"/>
        <v>0</v>
      </c>
    </row>
    <row r="881" spans="1:15" ht="13.2" x14ac:dyDescent="0.25">
      <c r="A881" s="13" t="s">
        <v>718</v>
      </c>
      <c r="B881" s="17">
        <f t="shared" si="153"/>
        <v>72593</v>
      </c>
      <c r="C881" s="5">
        <f>125</f>
        <v>125</v>
      </c>
      <c r="D881" s="6">
        <f t="shared" si="154"/>
        <v>222548.10000000003</v>
      </c>
      <c r="E881" s="6">
        <f t="shared" si="155"/>
        <v>16.644301944444447</v>
      </c>
      <c r="F881" s="6">
        <f>SUM($D$8:D881)</f>
        <v>136986448.29999956</v>
      </c>
      <c r="G881" s="6">
        <f t="shared" si="156"/>
        <v>150000</v>
      </c>
      <c r="H881" s="23">
        <f t="shared" si="157"/>
        <v>0.3418270000000001</v>
      </c>
      <c r="I881" s="31">
        <f t="shared" si="158"/>
        <v>1.0023700005333334</v>
      </c>
      <c r="J881" s="16">
        <f t="shared" si="159"/>
        <v>828.95610620022535</v>
      </c>
      <c r="K881" s="24" t="s">
        <v>718</v>
      </c>
      <c r="L881" s="25">
        <f t="shared" si="149"/>
        <v>73447</v>
      </c>
      <c r="M881" s="26">
        <f t="shared" si="152"/>
        <v>0</v>
      </c>
      <c r="N881" s="27">
        <f t="shared" si="150"/>
        <v>0</v>
      </c>
      <c r="O881" s="27">
        <f t="shared" si="151"/>
        <v>0</v>
      </c>
    </row>
    <row r="882" spans="1:15" ht="13.2" x14ac:dyDescent="0.25">
      <c r="A882" s="13" t="s">
        <v>719</v>
      </c>
      <c r="B882" s="17">
        <f t="shared" si="153"/>
        <v>72623</v>
      </c>
      <c r="C882" s="5">
        <f>125</f>
        <v>125</v>
      </c>
      <c r="D882" s="6">
        <f t="shared" si="154"/>
        <v>222673.10000000003</v>
      </c>
      <c r="E882" s="6">
        <f t="shared" si="155"/>
        <v>18.498869444444448</v>
      </c>
      <c r="F882" s="6">
        <f>SUM($D$8:D882)</f>
        <v>137209121.39999956</v>
      </c>
      <c r="G882" s="6">
        <f t="shared" si="156"/>
        <v>150000</v>
      </c>
      <c r="H882" s="23">
        <f t="shared" si="157"/>
        <v>0.34224366666666672</v>
      </c>
      <c r="I882" s="31">
        <f t="shared" si="158"/>
        <v>1.0023728894222221</v>
      </c>
      <c r="J882" s="16">
        <f t="shared" si="159"/>
        <v>829.3497554819088</v>
      </c>
      <c r="K882" s="24" t="s">
        <v>719</v>
      </c>
      <c r="L882" s="25">
        <f t="shared" si="149"/>
        <v>73475</v>
      </c>
      <c r="M882" s="26">
        <f t="shared" si="152"/>
        <v>0</v>
      </c>
      <c r="N882" s="27">
        <f t="shared" si="150"/>
        <v>0</v>
      </c>
      <c r="O882" s="27">
        <f t="shared" si="151"/>
        <v>0</v>
      </c>
    </row>
    <row r="883" spans="1:15" ht="13.2" x14ac:dyDescent="0.25">
      <c r="A883" s="13" t="s">
        <v>720</v>
      </c>
      <c r="B883" s="17">
        <f t="shared" si="153"/>
        <v>72654</v>
      </c>
      <c r="C883" s="5">
        <f>125</f>
        <v>125</v>
      </c>
      <c r="D883" s="6">
        <f t="shared" si="154"/>
        <v>222798.10000000003</v>
      </c>
      <c r="E883" s="6">
        <f t="shared" si="155"/>
        <v>20.354478611111116</v>
      </c>
      <c r="F883" s="6">
        <f>SUM($D$8:D883)</f>
        <v>137431919.49999955</v>
      </c>
      <c r="G883" s="6">
        <f t="shared" si="156"/>
        <v>150000</v>
      </c>
      <c r="H883" s="23">
        <f t="shared" si="157"/>
        <v>0.34266033333333346</v>
      </c>
      <c r="I883" s="31">
        <f t="shared" si="158"/>
        <v>1.0023757783111111</v>
      </c>
      <c r="J883" s="16">
        <f t="shared" si="159"/>
        <v>829.74272989209464</v>
      </c>
      <c r="K883" s="24" t="s">
        <v>720</v>
      </c>
      <c r="L883" s="25">
        <f t="shared" si="149"/>
        <v>73506</v>
      </c>
      <c r="M883" s="26">
        <f t="shared" si="152"/>
        <v>0</v>
      </c>
      <c r="N883" s="27">
        <f t="shared" si="150"/>
        <v>0</v>
      </c>
      <c r="O883" s="27">
        <f t="shared" si="151"/>
        <v>0</v>
      </c>
    </row>
    <row r="884" spans="1:15" ht="13.2" x14ac:dyDescent="0.25">
      <c r="A884" s="13" t="s">
        <v>721</v>
      </c>
      <c r="B884" s="17">
        <f t="shared" si="153"/>
        <v>72684</v>
      </c>
      <c r="C884" s="5">
        <f>125</f>
        <v>125</v>
      </c>
      <c r="D884" s="6">
        <f t="shared" si="154"/>
        <v>222923.10000000003</v>
      </c>
      <c r="E884" s="6">
        <f t="shared" si="155"/>
        <v>22.211129444444449</v>
      </c>
      <c r="F884" s="6">
        <f>SUM($D$8:D884)</f>
        <v>137654842.59999955</v>
      </c>
      <c r="G884" s="6">
        <f t="shared" si="156"/>
        <v>150000</v>
      </c>
      <c r="H884" s="23">
        <f t="shared" si="157"/>
        <v>0.34307700000000008</v>
      </c>
      <c r="I884" s="31">
        <f t="shared" si="158"/>
        <v>1.0023786671999999</v>
      </c>
      <c r="J884" s="16">
        <f t="shared" si="159"/>
        <v>830.1350309972521</v>
      </c>
      <c r="K884" s="24" t="s">
        <v>721</v>
      </c>
      <c r="L884" s="25">
        <f t="shared" si="149"/>
        <v>73536</v>
      </c>
      <c r="M884" s="26">
        <f t="shared" si="152"/>
        <v>0</v>
      </c>
      <c r="N884" s="27">
        <f t="shared" si="150"/>
        <v>0</v>
      </c>
      <c r="O884" s="27">
        <f t="shared" si="151"/>
        <v>0</v>
      </c>
    </row>
    <row r="885" spans="1:15" ht="13.2" x14ac:dyDescent="0.25">
      <c r="A885" s="13" t="s">
        <v>544</v>
      </c>
      <c r="B885" s="17">
        <f t="shared" si="153"/>
        <v>72715</v>
      </c>
      <c r="C885" s="5">
        <f>125</f>
        <v>125</v>
      </c>
      <c r="D885" s="6">
        <f t="shared" si="154"/>
        <v>223070.31000000003</v>
      </c>
      <c r="E885" s="6">
        <f t="shared" si="155"/>
        <v>1.8578775833333336</v>
      </c>
      <c r="F885" s="6">
        <f>SUM($D$8:D885)</f>
        <v>137877912.90999955</v>
      </c>
      <c r="G885" s="6">
        <f t="shared" si="156"/>
        <v>150000</v>
      </c>
      <c r="H885" s="23">
        <f t="shared" si="157"/>
        <v>0.34356770000000003</v>
      </c>
      <c r="I885" s="31">
        <f t="shared" si="158"/>
        <v>1.0023820693866667</v>
      </c>
      <c r="J885" s="16">
        <f t="shared" si="159"/>
        <v>830.52712436780462</v>
      </c>
      <c r="K885" s="24" t="s">
        <v>544</v>
      </c>
      <c r="L885" s="25">
        <f t="shared" si="149"/>
        <v>73567</v>
      </c>
      <c r="M885" s="26">
        <f t="shared" si="152"/>
        <v>0</v>
      </c>
      <c r="N885" s="27">
        <f t="shared" si="150"/>
        <v>0</v>
      </c>
      <c r="O885" s="27">
        <f t="shared" si="151"/>
        <v>0</v>
      </c>
    </row>
    <row r="886" spans="1:15" ht="13.2" x14ac:dyDescent="0.25">
      <c r="A886" s="13" t="s">
        <v>545</v>
      </c>
      <c r="B886" s="17">
        <f t="shared" si="153"/>
        <v>72744</v>
      </c>
      <c r="C886" s="5">
        <f>125</f>
        <v>125</v>
      </c>
      <c r="D886" s="6">
        <f t="shared" si="154"/>
        <v>223195.31000000003</v>
      </c>
      <c r="E886" s="6">
        <f t="shared" si="155"/>
        <v>3.7168662777777781</v>
      </c>
      <c r="F886" s="6">
        <f>SUM($D$8:D886)</f>
        <v>138101108.21999955</v>
      </c>
      <c r="G886" s="6">
        <f t="shared" si="156"/>
        <v>150000</v>
      </c>
      <c r="H886" s="23">
        <f t="shared" si="157"/>
        <v>0.34398436666666676</v>
      </c>
      <c r="I886" s="31">
        <f t="shared" si="158"/>
        <v>1.0023849582755555</v>
      </c>
      <c r="J886" s="16">
        <f t="shared" si="159"/>
        <v>830.91812228012532</v>
      </c>
      <c r="K886" s="24" t="s">
        <v>545</v>
      </c>
      <c r="L886" s="25">
        <f t="shared" si="149"/>
        <v>73597</v>
      </c>
      <c r="M886" s="26">
        <f t="shared" si="152"/>
        <v>0</v>
      </c>
      <c r="N886" s="27">
        <f t="shared" si="150"/>
        <v>0</v>
      </c>
      <c r="O886" s="27">
        <f t="shared" si="151"/>
        <v>0</v>
      </c>
    </row>
    <row r="887" spans="1:15" ht="13.2" x14ac:dyDescent="0.25">
      <c r="A887" s="13" t="s">
        <v>544</v>
      </c>
      <c r="B887" s="17">
        <f t="shared" si="153"/>
        <v>72774</v>
      </c>
      <c r="C887" s="5">
        <f>125</f>
        <v>125</v>
      </c>
      <c r="D887" s="6">
        <f t="shared" si="154"/>
        <v>223320.31000000003</v>
      </c>
      <c r="E887" s="6">
        <f t="shared" si="155"/>
        <v>5.5768271944444452</v>
      </c>
      <c r="F887" s="6">
        <f>SUM($D$8:D887)</f>
        <v>138324428.52999955</v>
      </c>
      <c r="G887" s="6">
        <f t="shared" si="156"/>
        <v>150000</v>
      </c>
      <c r="H887" s="23">
        <f t="shared" si="157"/>
        <v>0.34440103333333338</v>
      </c>
      <c r="I887" s="31">
        <f t="shared" si="158"/>
        <v>1.0023878471644445</v>
      </c>
      <c r="J887" s="16">
        <f t="shared" si="159"/>
        <v>831.30845138307927</v>
      </c>
      <c r="K887" s="24" t="s">
        <v>544</v>
      </c>
      <c r="L887" s="25">
        <f t="shared" si="149"/>
        <v>73628</v>
      </c>
      <c r="M887" s="26">
        <f t="shared" si="152"/>
        <v>0</v>
      </c>
      <c r="N887" s="27">
        <f t="shared" si="150"/>
        <v>0</v>
      </c>
      <c r="O887" s="27">
        <f t="shared" si="151"/>
        <v>0</v>
      </c>
    </row>
    <row r="888" spans="1:15" ht="13.2" x14ac:dyDescent="0.25">
      <c r="A888" s="13" t="s">
        <v>545</v>
      </c>
      <c r="B888" s="17">
        <f t="shared" si="153"/>
        <v>72805</v>
      </c>
      <c r="C888" s="5">
        <f>125</f>
        <v>125</v>
      </c>
      <c r="D888" s="6">
        <f t="shared" si="154"/>
        <v>223445.31000000003</v>
      </c>
      <c r="E888" s="6">
        <f t="shared" si="155"/>
        <v>7.4378297777777789</v>
      </c>
      <c r="F888" s="6">
        <f>SUM($D$8:D888)</f>
        <v>138547873.83999956</v>
      </c>
      <c r="G888" s="6">
        <f t="shared" si="156"/>
        <v>150000</v>
      </c>
      <c r="H888" s="23">
        <f t="shared" si="157"/>
        <v>0.34481770000000012</v>
      </c>
      <c r="I888" s="31">
        <f t="shared" si="158"/>
        <v>1.0023907360533333</v>
      </c>
      <c r="J888" s="16">
        <f t="shared" si="159"/>
        <v>831.69811322569603</v>
      </c>
      <c r="K888" s="24" t="s">
        <v>545</v>
      </c>
      <c r="L888" s="25">
        <f t="shared" si="149"/>
        <v>73659</v>
      </c>
      <c r="M888" s="26">
        <f t="shared" si="152"/>
        <v>0</v>
      </c>
      <c r="N888" s="27">
        <f t="shared" si="150"/>
        <v>0</v>
      </c>
      <c r="O888" s="27">
        <f t="shared" si="151"/>
        <v>0</v>
      </c>
    </row>
    <row r="889" spans="1:15" ht="13.2" x14ac:dyDescent="0.25">
      <c r="A889" s="13" t="s">
        <v>722</v>
      </c>
      <c r="B889" s="17">
        <f t="shared" si="153"/>
        <v>72835</v>
      </c>
      <c r="C889" s="5">
        <f>125</f>
        <v>125</v>
      </c>
      <c r="D889" s="6">
        <f t="shared" si="154"/>
        <v>223570.31000000003</v>
      </c>
      <c r="E889" s="6">
        <f t="shared" si="155"/>
        <v>9.2998740277777792</v>
      </c>
      <c r="F889" s="6">
        <f>SUM($D$8:D889)</f>
        <v>138771444.14999956</v>
      </c>
      <c r="G889" s="6">
        <f t="shared" si="156"/>
        <v>150000</v>
      </c>
      <c r="H889" s="23">
        <f t="shared" si="157"/>
        <v>0.34523436666666674</v>
      </c>
      <c r="I889" s="31">
        <f t="shared" si="158"/>
        <v>1.0023936249422223</v>
      </c>
      <c r="J889" s="16">
        <f t="shared" si="159"/>
        <v>832.08710935249223</v>
      </c>
      <c r="K889" s="24" t="s">
        <v>722</v>
      </c>
      <c r="L889" s="25">
        <f t="shared" si="149"/>
        <v>73689</v>
      </c>
      <c r="M889" s="26">
        <f t="shared" si="152"/>
        <v>0</v>
      </c>
      <c r="N889" s="27">
        <f t="shared" si="150"/>
        <v>0</v>
      </c>
      <c r="O889" s="27">
        <f t="shared" si="151"/>
        <v>0</v>
      </c>
    </row>
    <row r="890" spans="1:15" ht="13.2" x14ac:dyDescent="0.25">
      <c r="A890" s="13" t="s">
        <v>723</v>
      </c>
      <c r="B890" s="17">
        <f t="shared" si="153"/>
        <v>72866</v>
      </c>
      <c r="C890" s="5">
        <f>125</f>
        <v>125</v>
      </c>
      <c r="D890" s="6">
        <f t="shared" si="154"/>
        <v>223695.31000000003</v>
      </c>
      <c r="E890" s="6">
        <f t="shared" si="155"/>
        <v>11.162959944444445</v>
      </c>
      <c r="F890" s="6">
        <f>SUM($D$8:D890)</f>
        <v>138995139.45999956</v>
      </c>
      <c r="G890" s="6">
        <f t="shared" si="156"/>
        <v>150000</v>
      </c>
      <c r="H890" s="23">
        <f t="shared" si="157"/>
        <v>0.34565103333333336</v>
      </c>
      <c r="I890" s="31">
        <f t="shared" si="158"/>
        <v>1.0023965138311111</v>
      </c>
      <c r="J890" s="16">
        <f t="shared" si="159"/>
        <v>832.47544130348763</v>
      </c>
      <c r="K890" s="24" t="s">
        <v>723</v>
      </c>
      <c r="L890" s="25">
        <f t="shared" si="149"/>
        <v>73720</v>
      </c>
      <c r="M890" s="26">
        <f t="shared" si="152"/>
        <v>0</v>
      </c>
      <c r="N890" s="27">
        <f t="shared" si="150"/>
        <v>0</v>
      </c>
      <c r="O890" s="27">
        <f t="shared" si="151"/>
        <v>0</v>
      </c>
    </row>
    <row r="891" spans="1:15" ht="13.2" x14ac:dyDescent="0.25">
      <c r="A891" s="13" t="s">
        <v>724</v>
      </c>
      <c r="B891" s="17">
        <f t="shared" si="153"/>
        <v>72896</v>
      </c>
      <c r="C891" s="5">
        <f>125</f>
        <v>125</v>
      </c>
      <c r="D891" s="6">
        <f t="shared" si="154"/>
        <v>223820.31000000003</v>
      </c>
      <c r="E891" s="6">
        <f t="shared" si="155"/>
        <v>13.027087527777779</v>
      </c>
      <c r="F891" s="6">
        <f>SUM($D$8:D891)</f>
        <v>139218959.76999956</v>
      </c>
      <c r="G891" s="6">
        <f t="shared" si="156"/>
        <v>150000</v>
      </c>
      <c r="H891" s="23">
        <f t="shared" si="157"/>
        <v>0.34606770000000009</v>
      </c>
      <c r="I891" s="31">
        <f t="shared" si="158"/>
        <v>1.0023994027200001</v>
      </c>
      <c r="J891" s="16">
        <f t="shared" si="159"/>
        <v>832.86311061422043</v>
      </c>
      <c r="K891" s="24" t="s">
        <v>724</v>
      </c>
      <c r="L891" s="25">
        <f t="shared" si="149"/>
        <v>73750</v>
      </c>
      <c r="M891" s="26">
        <f t="shared" si="152"/>
        <v>0</v>
      </c>
      <c r="N891" s="27">
        <f t="shared" si="150"/>
        <v>0</v>
      </c>
      <c r="O891" s="27">
        <f t="shared" si="151"/>
        <v>0</v>
      </c>
    </row>
    <row r="892" spans="1:15" ht="13.2" x14ac:dyDescent="0.25">
      <c r="A892" s="13" t="s">
        <v>725</v>
      </c>
      <c r="B892" s="17">
        <f t="shared" si="153"/>
        <v>72927</v>
      </c>
      <c r="C892" s="5">
        <f>125</f>
        <v>125</v>
      </c>
      <c r="D892" s="6">
        <f t="shared" si="154"/>
        <v>223945.31000000003</v>
      </c>
      <c r="E892" s="6">
        <f t="shared" si="155"/>
        <v>14.89225677777778</v>
      </c>
      <c r="F892" s="6">
        <f>SUM($D$8:D892)</f>
        <v>139442905.07999957</v>
      </c>
      <c r="G892" s="6">
        <f t="shared" si="156"/>
        <v>150000</v>
      </c>
      <c r="H892" s="23">
        <f t="shared" si="157"/>
        <v>0.34648436666666671</v>
      </c>
      <c r="I892" s="31">
        <f t="shared" si="158"/>
        <v>1.0024022916088888</v>
      </c>
      <c r="J892" s="16">
        <f t="shared" si="159"/>
        <v>833.25011881576393</v>
      </c>
      <c r="K892" s="24" t="s">
        <v>725</v>
      </c>
      <c r="L892" s="25">
        <f t="shared" si="149"/>
        <v>73781</v>
      </c>
      <c r="M892" s="26">
        <f t="shared" si="152"/>
        <v>0</v>
      </c>
      <c r="N892" s="27">
        <f t="shared" si="150"/>
        <v>0</v>
      </c>
      <c r="O892" s="27">
        <f t="shared" si="151"/>
        <v>0</v>
      </c>
    </row>
    <row r="893" spans="1:15" ht="13.2" x14ac:dyDescent="0.25">
      <c r="A893" s="13" t="s">
        <v>544</v>
      </c>
      <c r="B893" s="17">
        <f t="shared" si="153"/>
        <v>72958</v>
      </c>
      <c r="C893" s="5">
        <f>125</f>
        <v>125</v>
      </c>
      <c r="D893" s="6">
        <f t="shared" si="154"/>
        <v>224070.31000000003</v>
      </c>
      <c r="E893" s="6">
        <f t="shared" si="155"/>
        <v>16.758467694444448</v>
      </c>
      <c r="F893" s="6">
        <f>SUM($D$8:D893)</f>
        <v>139666975.38999957</v>
      </c>
      <c r="G893" s="6">
        <f t="shared" si="156"/>
        <v>150000</v>
      </c>
      <c r="H893" s="23">
        <f t="shared" si="157"/>
        <v>0.34690103333333344</v>
      </c>
      <c r="I893" s="31">
        <f t="shared" si="158"/>
        <v>1.0024051804977778</v>
      </c>
      <c r="J893" s="16">
        <f t="shared" si="159"/>
        <v>833.63646743474135</v>
      </c>
      <c r="K893" s="24" t="s">
        <v>544</v>
      </c>
      <c r="L893" s="25">
        <f t="shared" si="149"/>
        <v>73812</v>
      </c>
      <c r="M893" s="26">
        <f t="shared" si="152"/>
        <v>0</v>
      </c>
      <c r="N893" s="27">
        <f t="shared" si="150"/>
        <v>0</v>
      </c>
      <c r="O893" s="27">
        <f t="shared" si="151"/>
        <v>0</v>
      </c>
    </row>
    <row r="894" spans="1:15" ht="13.2" x14ac:dyDescent="0.25">
      <c r="A894" s="13" t="s">
        <v>545</v>
      </c>
      <c r="B894" s="17">
        <f t="shared" si="153"/>
        <v>72988</v>
      </c>
      <c r="C894" s="5">
        <f>125</f>
        <v>125</v>
      </c>
      <c r="D894" s="6">
        <f t="shared" si="154"/>
        <v>224195.31000000003</v>
      </c>
      <c r="E894" s="6">
        <f t="shared" si="155"/>
        <v>18.625720277777781</v>
      </c>
      <c r="F894" s="6">
        <f>SUM($D$8:D894)</f>
        <v>139891170.69999957</v>
      </c>
      <c r="G894" s="6">
        <f t="shared" si="156"/>
        <v>150000</v>
      </c>
      <c r="H894" s="23">
        <f t="shared" si="157"/>
        <v>0.34731770000000006</v>
      </c>
      <c r="I894" s="31">
        <f t="shared" si="158"/>
        <v>1.0024080693866666</v>
      </c>
      <c r="J894" s="16">
        <f t="shared" si="159"/>
        <v>834.02215799334147</v>
      </c>
      <c r="K894" s="24" t="s">
        <v>545</v>
      </c>
      <c r="L894" s="25">
        <f t="shared" si="149"/>
        <v>73840</v>
      </c>
      <c r="M894" s="26">
        <f t="shared" si="152"/>
        <v>0</v>
      </c>
      <c r="N894" s="27">
        <f t="shared" si="150"/>
        <v>0</v>
      </c>
      <c r="O894" s="27">
        <f t="shared" si="151"/>
        <v>0</v>
      </c>
    </row>
    <row r="895" spans="1:15" ht="13.2" x14ac:dyDescent="0.25">
      <c r="A895" s="13" t="s">
        <v>544</v>
      </c>
      <c r="B895" s="17">
        <f t="shared" si="153"/>
        <v>73019</v>
      </c>
      <c r="C895" s="5">
        <f>125</f>
        <v>125</v>
      </c>
      <c r="D895" s="6">
        <f t="shared" si="154"/>
        <v>224320.31000000003</v>
      </c>
      <c r="E895" s="6">
        <f t="shared" si="155"/>
        <v>20.494014527777782</v>
      </c>
      <c r="F895" s="6">
        <f>SUM($D$8:D895)</f>
        <v>140115491.00999957</v>
      </c>
      <c r="G895" s="6">
        <f t="shared" si="156"/>
        <v>150000</v>
      </c>
      <c r="H895" s="23">
        <f t="shared" si="157"/>
        <v>0.34773436666666668</v>
      </c>
      <c r="I895" s="31">
        <f t="shared" si="158"/>
        <v>1.0024109582755556</v>
      </c>
      <c r="J895" s="16">
        <f t="shared" si="159"/>
        <v>834.40719200933518</v>
      </c>
      <c r="K895" s="24" t="s">
        <v>544</v>
      </c>
      <c r="L895" s="25">
        <f t="shared" si="149"/>
        <v>73871</v>
      </c>
      <c r="M895" s="26">
        <f t="shared" si="152"/>
        <v>0</v>
      </c>
      <c r="N895" s="27">
        <f t="shared" si="150"/>
        <v>0</v>
      </c>
      <c r="O895" s="27">
        <f t="shared" si="151"/>
        <v>0</v>
      </c>
    </row>
    <row r="896" spans="1:15" ht="13.2" x14ac:dyDescent="0.25">
      <c r="A896" s="13" t="s">
        <v>545</v>
      </c>
      <c r="B896" s="17">
        <f t="shared" si="153"/>
        <v>73049</v>
      </c>
      <c r="C896" s="5">
        <f>125</f>
        <v>125</v>
      </c>
      <c r="D896" s="6">
        <f t="shared" si="154"/>
        <v>224445.31000000003</v>
      </c>
      <c r="E896" s="6">
        <f t="shared" si="155"/>
        <v>22.36335044444445</v>
      </c>
      <c r="F896" s="6">
        <f>SUM($D$8:D896)</f>
        <v>140339936.31999958</v>
      </c>
      <c r="G896" s="6">
        <f t="shared" si="156"/>
        <v>150000</v>
      </c>
      <c r="H896" s="23">
        <f t="shared" si="157"/>
        <v>0.34815103333333342</v>
      </c>
      <c r="I896" s="31">
        <f t="shared" si="158"/>
        <v>1.0024138471644444</v>
      </c>
      <c r="J896" s="16">
        <f t="shared" si="159"/>
        <v>834.79157099608938</v>
      </c>
      <c r="K896" s="24" t="s">
        <v>545</v>
      </c>
      <c r="L896" s="25">
        <f t="shared" si="149"/>
        <v>73901</v>
      </c>
      <c r="M896" s="26">
        <f t="shared" si="152"/>
        <v>0</v>
      </c>
      <c r="N896" s="27">
        <f t="shared" si="150"/>
        <v>0</v>
      </c>
      <c r="O896" s="27">
        <f t="shared" si="151"/>
        <v>0</v>
      </c>
    </row>
    <row r="897" spans="1:15" ht="13.2" x14ac:dyDescent="0.25">
      <c r="A897" s="13" t="s">
        <v>726</v>
      </c>
      <c r="B897" s="17">
        <f t="shared" si="153"/>
        <v>73080</v>
      </c>
      <c r="C897" s="5">
        <f>125</f>
        <v>125</v>
      </c>
      <c r="D897" s="6">
        <f t="shared" si="154"/>
        <v>224592.67</v>
      </c>
      <c r="E897" s="6">
        <f t="shared" si="155"/>
        <v>1.8705639166666665</v>
      </c>
      <c r="F897" s="6">
        <f>SUM($D$8:D897)</f>
        <v>140564528.98999956</v>
      </c>
      <c r="G897" s="6">
        <f t="shared" si="156"/>
        <v>150000</v>
      </c>
      <c r="H897" s="23">
        <f t="shared" si="157"/>
        <v>0.34864223333333333</v>
      </c>
      <c r="I897" s="31">
        <f t="shared" si="158"/>
        <v>1.0024172528177777</v>
      </c>
      <c r="J897" s="16">
        <f t="shared" si="159"/>
        <v>835.17576493503361</v>
      </c>
      <c r="K897" s="24" t="s">
        <v>726</v>
      </c>
      <c r="L897" s="25">
        <f t="shared" si="149"/>
        <v>73932</v>
      </c>
      <c r="M897" s="26">
        <f t="shared" si="152"/>
        <v>0</v>
      </c>
      <c r="N897" s="27">
        <f t="shared" si="150"/>
        <v>0</v>
      </c>
      <c r="O897" s="27">
        <f t="shared" si="151"/>
        <v>0</v>
      </c>
    </row>
    <row r="898" spans="1:15" ht="13.2" x14ac:dyDescent="0.25">
      <c r="A898" s="13" t="s">
        <v>727</v>
      </c>
      <c r="B898" s="17">
        <f t="shared" si="153"/>
        <v>73109</v>
      </c>
      <c r="C898" s="5">
        <f>125</f>
        <v>125</v>
      </c>
      <c r="D898" s="6">
        <f t="shared" si="154"/>
        <v>224717.67</v>
      </c>
      <c r="E898" s="6">
        <f t="shared" si="155"/>
        <v>3.7422389444444444</v>
      </c>
      <c r="F898" s="6">
        <f>SUM($D$8:D898)</f>
        <v>140789246.65999955</v>
      </c>
      <c r="G898" s="6">
        <f t="shared" si="156"/>
        <v>150000</v>
      </c>
      <c r="H898" s="23">
        <f t="shared" si="157"/>
        <v>0.34905890000000006</v>
      </c>
      <c r="I898" s="31">
        <f t="shared" si="158"/>
        <v>1.0024201417066667</v>
      </c>
      <c r="J898" s="16">
        <f t="shared" si="159"/>
        <v>835.55887633419707</v>
      </c>
      <c r="K898" s="24" t="s">
        <v>727</v>
      </c>
      <c r="L898" s="25">
        <f t="shared" si="149"/>
        <v>73962</v>
      </c>
      <c r="M898" s="26">
        <f t="shared" si="152"/>
        <v>0</v>
      </c>
      <c r="N898" s="27">
        <f t="shared" si="150"/>
        <v>0</v>
      </c>
      <c r="O898" s="27">
        <f t="shared" si="151"/>
        <v>0</v>
      </c>
    </row>
    <row r="899" spans="1:15" ht="13.2" x14ac:dyDescent="0.25">
      <c r="A899" s="13" t="s">
        <v>728</v>
      </c>
      <c r="B899" s="17">
        <f t="shared" si="153"/>
        <v>73139</v>
      </c>
      <c r="C899" s="5">
        <f>125</f>
        <v>125</v>
      </c>
      <c r="D899" s="6">
        <f t="shared" si="154"/>
        <v>224842.67</v>
      </c>
      <c r="E899" s="6">
        <f t="shared" si="155"/>
        <v>5.6148861944444448</v>
      </c>
      <c r="F899" s="6">
        <f>SUM($D$8:D899)</f>
        <v>141014089.32999954</v>
      </c>
      <c r="G899" s="6">
        <f t="shared" si="156"/>
        <v>150000</v>
      </c>
      <c r="H899" s="23">
        <f t="shared" si="157"/>
        <v>0.34947556666666668</v>
      </c>
      <c r="I899" s="31">
        <f t="shared" si="158"/>
        <v>1.0024230305955555</v>
      </c>
      <c r="J899" s="16">
        <f t="shared" si="159"/>
        <v>835.94133704636351</v>
      </c>
      <c r="K899" s="24" t="s">
        <v>728</v>
      </c>
      <c r="L899" s="25">
        <f t="shared" si="149"/>
        <v>73993</v>
      </c>
      <c r="M899" s="26">
        <f t="shared" si="152"/>
        <v>0</v>
      </c>
      <c r="N899" s="27">
        <f t="shared" si="150"/>
        <v>0</v>
      </c>
      <c r="O899" s="27">
        <f t="shared" si="151"/>
        <v>0</v>
      </c>
    </row>
    <row r="900" spans="1:15" ht="13.2" x14ac:dyDescent="0.25">
      <c r="A900" s="13" t="s">
        <v>729</v>
      </c>
      <c r="B900" s="17">
        <f t="shared" si="153"/>
        <v>73170</v>
      </c>
      <c r="C900" s="5">
        <f>125</f>
        <v>125</v>
      </c>
      <c r="D900" s="6">
        <f t="shared" si="154"/>
        <v>224967.67</v>
      </c>
      <c r="E900" s="6">
        <f t="shared" si="155"/>
        <v>7.4885751111111123</v>
      </c>
      <c r="F900" s="6">
        <f>SUM($D$8:D900)</f>
        <v>141239056.99999952</v>
      </c>
      <c r="G900" s="6">
        <f t="shared" si="156"/>
        <v>150000</v>
      </c>
      <c r="H900" s="23">
        <f t="shared" si="157"/>
        <v>0.3498922333333333</v>
      </c>
      <c r="I900" s="31">
        <f t="shared" si="158"/>
        <v>1.0024259194844445</v>
      </c>
      <c r="J900" s="16">
        <f t="shared" si="159"/>
        <v>836.32314856817356</v>
      </c>
      <c r="K900" s="24" t="s">
        <v>729</v>
      </c>
      <c r="L900" s="25">
        <f t="shared" si="149"/>
        <v>74024</v>
      </c>
      <c r="M900" s="26">
        <f t="shared" si="152"/>
        <v>0</v>
      </c>
      <c r="N900" s="27">
        <f t="shared" si="150"/>
        <v>0</v>
      </c>
      <c r="O900" s="27">
        <f t="shared" si="151"/>
        <v>0</v>
      </c>
    </row>
    <row r="901" spans="1:15" ht="13.2" x14ac:dyDescent="0.25">
      <c r="A901" s="13" t="s">
        <v>544</v>
      </c>
      <c r="B901" s="17">
        <f t="shared" si="153"/>
        <v>73200</v>
      </c>
      <c r="C901" s="5">
        <f>125</f>
        <v>125</v>
      </c>
      <c r="D901" s="6">
        <f t="shared" si="154"/>
        <v>225092.67</v>
      </c>
      <c r="E901" s="6">
        <f t="shared" si="155"/>
        <v>9.3633056944444455</v>
      </c>
      <c r="F901" s="6">
        <f>SUM($D$8:D901)</f>
        <v>141464149.66999951</v>
      </c>
      <c r="G901" s="6">
        <f t="shared" si="156"/>
        <v>150000</v>
      </c>
      <c r="H901" s="23">
        <f t="shared" si="157"/>
        <v>0.35030890000000003</v>
      </c>
      <c r="I901" s="31">
        <f t="shared" si="158"/>
        <v>1.0024288083733333</v>
      </c>
      <c r="J901" s="16">
        <f t="shared" si="159"/>
        <v>836.70431239193681</v>
      </c>
      <c r="K901" s="24" t="s">
        <v>544</v>
      </c>
      <c r="L901" s="25">
        <f t="shared" si="149"/>
        <v>74054</v>
      </c>
      <c r="M901" s="26">
        <f t="shared" si="152"/>
        <v>0</v>
      </c>
      <c r="N901" s="27">
        <f t="shared" si="150"/>
        <v>0</v>
      </c>
      <c r="O901" s="27">
        <f t="shared" si="151"/>
        <v>0</v>
      </c>
    </row>
    <row r="902" spans="1:15" ht="13.2" x14ac:dyDescent="0.25">
      <c r="A902" s="13" t="s">
        <v>545</v>
      </c>
      <c r="B902" s="17">
        <f t="shared" si="153"/>
        <v>73231</v>
      </c>
      <c r="C902" s="5">
        <f>125</f>
        <v>125</v>
      </c>
      <c r="D902" s="6">
        <f t="shared" si="154"/>
        <v>225217.67</v>
      </c>
      <c r="E902" s="6">
        <f t="shared" si="155"/>
        <v>11.239077944444446</v>
      </c>
      <c r="F902" s="6">
        <f>SUM($D$8:D902)</f>
        <v>141689367.3399995</v>
      </c>
      <c r="G902" s="6">
        <f t="shared" si="156"/>
        <v>150000</v>
      </c>
      <c r="H902" s="23">
        <f t="shared" si="157"/>
        <v>0.35072556666666665</v>
      </c>
      <c r="I902" s="31">
        <f t="shared" si="158"/>
        <v>1.0024316972622223</v>
      </c>
      <c r="J902" s="16">
        <f t="shared" si="159"/>
        <v>837.08483000564854</v>
      </c>
      <c r="K902" s="24" t="s">
        <v>545</v>
      </c>
      <c r="L902" s="25">
        <f t="shared" si="149"/>
        <v>74085</v>
      </c>
      <c r="M902" s="26">
        <f t="shared" si="152"/>
        <v>0</v>
      </c>
      <c r="N902" s="27">
        <f t="shared" si="150"/>
        <v>0</v>
      </c>
      <c r="O902" s="27">
        <f t="shared" si="151"/>
        <v>0</v>
      </c>
    </row>
    <row r="903" spans="1:15" ht="13.2" x14ac:dyDescent="0.25">
      <c r="A903" s="13" t="s">
        <v>544</v>
      </c>
      <c r="B903" s="17">
        <f t="shared" si="153"/>
        <v>73261</v>
      </c>
      <c r="C903" s="5">
        <f>125</f>
        <v>125</v>
      </c>
      <c r="D903" s="6">
        <f t="shared" si="154"/>
        <v>225342.67</v>
      </c>
      <c r="E903" s="6">
        <f t="shared" si="155"/>
        <v>13.115891861111113</v>
      </c>
      <c r="F903" s="6">
        <f>SUM($D$8:D903)</f>
        <v>141914710.00999948</v>
      </c>
      <c r="G903" s="6">
        <f t="shared" si="156"/>
        <v>150000</v>
      </c>
      <c r="H903" s="23">
        <f t="shared" si="157"/>
        <v>0.35114223333333339</v>
      </c>
      <c r="I903" s="31">
        <f t="shared" si="158"/>
        <v>1.002434586151111</v>
      </c>
      <c r="J903" s="16">
        <f t="shared" si="159"/>
        <v>837.46470289300385</v>
      </c>
      <c r="K903" s="24" t="s">
        <v>544</v>
      </c>
      <c r="L903" s="25">
        <f t="shared" si="149"/>
        <v>74115</v>
      </c>
      <c r="M903" s="26">
        <f t="shared" si="152"/>
        <v>0</v>
      </c>
      <c r="N903" s="27">
        <f t="shared" si="150"/>
        <v>0</v>
      </c>
      <c r="O903" s="27">
        <f t="shared" si="151"/>
        <v>0</v>
      </c>
    </row>
    <row r="904" spans="1:15" ht="13.2" x14ac:dyDescent="0.25">
      <c r="A904" s="13" t="s">
        <v>545</v>
      </c>
      <c r="B904" s="17">
        <f t="shared" si="153"/>
        <v>73292</v>
      </c>
      <c r="C904" s="5">
        <f>125</f>
        <v>125</v>
      </c>
      <c r="D904" s="6">
        <f t="shared" si="154"/>
        <v>225467.67</v>
      </c>
      <c r="E904" s="6">
        <f t="shared" si="155"/>
        <v>14.993747444444447</v>
      </c>
      <c r="F904" s="6">
        <f>SUM($D$8:D904)</f>
        <v>142140177.67999947</v>
      </c>
      <c r="G904" s="6">
        <f t="shared" si="156"/>
        <v>150000</v>
      </c>
      <c r="H904" s="23">
        <f t="shared" si="157"/>
        <v>0.35155890000000001</v>
      </c>
      <c r="I904" s="31">
        <f t="shared" si="158"/>
        <v>1.00243747504</v>
      </c>
      <c r="J904" s="16">
        <f t="shared" si="159"/>
        <v>837.84393253341329</v>
      </c>
      <c r="K904" s="24" t="s">
        <v>545</v>
      </c>
      <c r="L904" s="25">
        <f t="shared" si="149"/>
        <v>74146</v>
      </c>
      <c r="M904" s="26">
        <f t="shared" si="152"/>
        <v>0</v>
      </c>
      <c r="N904" s="27">
        <f t="shared" si="150"/>
        <v>0</v>
      </c>
      <c r="O904" s="27">
        <f t="shared" si="151"/>
        <v>0</v>
      </c>
    </row>
    <row r="905" spans="1:15" ht="13.2" x14ac:dyDescent="0.25">
      <c r="A905" s="13" t="s">
        <v>730</v>
      </c>
      <c r="B905" s="17">
        <f t="shared" si="153"/>
        <v>73323</v>
      </c>
      <c r="C905" s="5">
        <f>125</f>
        <v>125</v>
      </c>
      <c r="D905" s="6">
        <f t="shared" si="154"/>
        <v>225592.67</v>
      </c>
      <c r="E905" s="6">
        <f t="shared" si="155"/>
        <v>16.872644694444446</v>
      </c>
      <c r="F905" s="6">
        <f>SUM($D$8:D905)</f>
        <v>142365770.34999946</v>
      </c>
      <c r="G905" s="6">
        <f t="shared" si="156"/>
        <v>150000</v>
      </c>
      <c r="H905" s="23">
        <f t="shared" si="157"/>
        <v>0.35197556666666674</v>
      </c>
      <c r="I905" s="31">
        <f t="shared" si="158"/>
        <v>1.0024403639288888</v>
      </c>
      <c r="J905" s="16">
        <f t="shared" si="159"/>
        <v>838.22252040201749</v>
      </c>
      <c r="K905" s="24" t="s">
        <v>730</v>
      </c>
      <c r="L905" s="25">
        <f t="shared" si="149"/>
        <v>74177</v>
      </c>
      <c r="M905" s="26">
        <f t="shared" si="152"/>
        <v>0</v>
      </c>
      <c r="N905" s="27">
        <f t="shared" si="150"/>
        <v>0</v>
      </c>
      <c r="O905" s="27">
        <f t="shared" si="151"/>
        <v>0</v>
      </c>
    </row>
    <row r="906" spans="1:15" ht="13.2" x14ac:dyDescent="0.25">
      <c r="A906" s="13" t="s">
        <v>731</v>
      </c>
      <c r="B906" s="17">
        <f t="shared" si="153"/>
        <v>73353</v>
      </c>
      <c r="C906" s="5">
        <f>125</f>
        <v>125</v>
      </c>
      <c r="D906" s="6">
        <f t="shared" si="154"/>
        <v>225717.67</v>
      </c>
      <c r="E906" s="6">
        <f t="shared" si="155"/>
        <v>18.752583611111113</v>
      </c>
      <c r="F906" s="6">
        <f>SUM($D$8:D906)</f>
        <v>142591488.01999944</v>
      </c>
      <c r="G906" s="6">
        <f t="shared" si="156"/>
        <v>150000</v>
      </c>
      <c r="H906" s="23">
        <f t="shared" si="157"/>
        <v>0.35239223333333336</v>
      </c>
      <c r="I906" s="31">
        <f t="shared" si="158"/>
        <v>1.0024432528177778</v>
      </c>
      <c r="J906" s="16">
        <f t="shared" si="159"/>
        <v>838.60046796970198</v>
      </c>
      <c r="K906" s="24" t="s">
        <v>731</v>
      </c>
      <c r="L906" s="25">
        <f t="shared" ref="L906:L969" si="160">DATE(YEAR(L905),MONTH(L905)+1,1)</f>
        <v>74205</v>
      </c>
      <c r="M906" s="26">
        <f t="shared" si="152"/>
        <v>0</v>
      </c>
      <c r="N906" s="27">
        <f t="shared" ref="N906:N969" si="161">M906+N905+O905</f>
        <v>0</v>
      </c>
      <c r="O906" s="27">
        <f t="shared" ref="O906:O969" si="162">N906*$M$6/12</f>
        <v>0</v>
      </c>
    </row>
    <row r="907" spans="1:15" ht="13.2" x14ac:dyDescent="0.25">
      <c r="A907" s="13" t="s">
        <v>732</v>
      </c>
      <c r="B907" s="17">
        <f t="shared" si="153"/>
        <v>73384</v>
      </c>
      <c r="C907" s="5">
        <f>125</f>
        <v>125</v>
      </c>
      <c r="D907" s="6">
        <f t="shared" si="154"/>
        <v>225842.67</v>
      </c>
      <c r="E907" s="6">
        <f t="shared" si="155"/>
        <v>20.633564194444446</v>
      </c>
      <c r="F907" s="6">
        <f>SUM($D$8:D907)</f>
        <v>142817330.68999943</v>
      </c>
      <c r="G907" s="6">
        <f t="shared" si="156"/>
        <v>150000</v>
      </c>
      <c r="H907" s="23">
        <f t="shared" si="157"/>
        <v>0.35280889999999998</v>
      </c>
      <c r="I907" s="31">
        <f t="shared" si="158"/>
        <v>1.0024461417066666</v>
      </c>
      <c r="J907" s="16">
        <f t="shared" si="159"/>
        <v>838.97777670311177</v>
      </c>
      <c r="K907" s="24" t="s">
        <v>732</v>
      </c>
      <c r="L907" s="25">
        <f t="shared" si="160"/>
        <v>74236</v>
      </c>
      <c r="M907" s="26">
        <f t="shared" ref="M907:M970" si="163">MIN($M$5,-N906-O906)</f>
        <v>0</v>
      </c>
      <c r="N907" s="27">
        <f t="shared" si="161"/>
        <v>0</v>
      </c>
      <c r="O907" s="27">
        <f t="shared" si="162"/>
        <v>0</v>
      </c>
    </row>
    <row r="908" spans="1:15" ht="13.2" x14ac:dyDescent="0.25">
      <c r="A908" s="13" t="s">
        <v>733</v>
      </c>
      <c r="B908" s="17">
        <f t="shared" si="153"/>
        <v>73414</v>
      </c>
      <c r="C908" s="5">
        <f>125</f>
        <v>125</v>
      </c>
      <c r="D908" s="6">
        <f t="shared" si="154"/>
        <v>225967.67</v>
      </c>
      <c r="E908" s="6">
        <f t="shared" si="155"/>
        <v>22.515586444444445</v>
      </c>
      <c r="F908" s="6">
        <f>SUM($D$8:D908)</f>
        <v>143043298.35999942</v>
      </c>
      <c r="G908" s="6">
        <f t="shared" si="156"/>
        <v>150000</v>
      </c>
      <c r="H908" s="23">
        <f t="shared" si="157"/>
        <v>0.35322556666666671</v>
      </c>
      <c r="I908" s="31">
        <f t="shared" si="158"/>
        <v>1.0024490305955556</v>
      </c>
      <c r="J908" s="16">
        <f t="shared" si="159"/>
        <v>839.35444806466694</v>
      </c>
      <c r="K908" s="24" t="s">
        <v>733</v>
      </c>
      <c r="L908" s="25">
        <f t="shared" si="160"/>
        <v>74266</v>
      </c>
      <c r="M908" s="26">
        <f t="shared" si="163"/>
        <v>0</v>
      </c>
      <c r="N908" s="27">
        <f t="shared" si="161"/>
        <v>0</v>
      </c>
      <c r="O908" s="27">
        <f t="shared" si="162"/>
        <v>0</v>
      </c>
    </row>
    <row r="909" spans="1:15" ht="13.2" x14ac:dyDescent="0.25">
      <c r="A909" s="13" t="s">
        <v>544</v>
      </c>
      <c r="B909" s="17">
        <f t="shared" si="153"/>
        <v>73445</v>
      </c>
      <c r="C909" s="5">
        <f>125</f>
        <v>125</v>
      </c>
      <c r="D909" s="6">
        <f t="shared" si="154"/>
        <v>226115.19</v>
      </c>
      <c r="E909" s="6">
        <f t="shared" si="155"/>
        <v>1.8832515833333334</v>
      </c>
      <c r="F909" s="6">
        <f>SUM($D$8:D909)</f>
        <v>143269413.54999942</v>
      </c>
      <c r="G909" s="6">
        <f t="shared" si="156"/>
        <v>150000</v>
      </c>
      <c r="H909" s="23">
        <f t="shared" si="157"/>
        <v>0.35371730000000001</v>
      </c>
      <c r="I909" s="31">
        <f t="shared" si="158"/>
        <v>1.0024524399466668</v>
      </c>
      <c r="J909" s="16">
        <f t="shared" si="159"/>
        <v>839.73095666373899</v>
      </c>
      <c r="K909" s="24" t="s">
        <v>544</v>
      </c>
      <c r="L909" s="25">
        <f t="shared" si="160"/>
        <v>74297</v>
      </c>
      <c r="M909" s="26">
        <f t="shared" si="163"/>
        <v>0</v>
      </c>
      <c r="N909" s="27">
        <f t="shared" si="161"/>
        <v>0</v>
      </c>
      <c r="O909" s="27">
        <f t="shared" si="162"/>
        <v>0</v>
      </c>
    </row>
    <row r="910" spans="1:15" ht="13.2" x14ac:dyDescent="0.25">
      <c r="A910" s="13" t="s">
        <v>545</v>
      </c>
      <c r="B910" s="17">
        <f t="shared" ref="B910:B973" si="164">DATE(YEAR(B909),MONTH(B909)+1,IF(MONTH(B909)=1,28,30))</f>
        <v>73474</v>
      </c>
      <c r="C910" s="5">
        <f>125</f>
        <v>125</v>
      </c>
      <c r="D910" s="6">
        <f t="shared" ref="D910:D973" si="165">C910+D909+IF(MONTH(B910)=1,ROUND(E909,2),0)</f>
        <v>226240.19</v>
      </c>
      <c r="E910" s="6">
        <f t="shared" ref="E910:E973" si="166">MAX(0,IF(MONTH(B910)=1,0,E909)+(D910-C910)*$C$5*30/360+C910*$C$5*(30-DAY(B910))/360)</f>
        <v>3.7676142777777781</v>
      </c>
      <c r="F910" s="6">
        <f>SUM($D$8:D910)</f>
        <v>143495653.73999941</v>
      </c>
      <c r="G910" s="6">
        <f t="shared" ref="G910:G973" si="167">MAX($C$2-D910,50%*$C$2)</f>
        <v>150000</v>
      </c>
      <c r="H910" s="23">
        <f t="shared" ref="H910:H973" si="168">D910/$C$2-$H$3</f>
        <v>0.35413396666666663</v>
      </c>
      <c r="I910" s="31">
        <f t="shared" ref="I910:I973" si="169">1-64*($M$5-0.004*$C$2)/$C$2*H910</f>
        <v>1.0024553288355555</v>
      </c>
      <c r="J910" s="16">
        <f t="shared" ref="J910:J973" si="170">(200*$M$5*I910)/(G910/750+$H$2*G910*G910/(F910+3*G910))</f>
        <v>840.1063948503845</v>
      </c>
      <c r="K910" s="24" t="s">
        <v>545</v>
      </c>
      <c r="L910" s="25">
        <f t="shared" si="160"/>
        <v>74327</v>
      </c>
      <c r="M910" s="26">
        <f t="shared" si="163"/>
        <v>0</v>
      </c>
      <c r="N910" s="27">
        <f t="shared" si="161"/>
        <v>0</v>
      </c>
      <c r="O910" s="27">
        <f t="shared" si="162"/>
        <v>0</v>
      </c>
    </row>
    <row r="911" spans="1:15" ht="13.2" x14ac:dyDescent="0.25">
      <c r="A911" s="13" t="s">
        <v>544</v>
      </c>
      <c r="B911" s="17">
        <f t="shared" si="164"/>
        <v>73504</v>
      </c>
      <c r="C911" s="5">
        <f>125</f>
        <v>125</v>
      </c>
      <c r="D911" s="6">
        <f t="shared" si="165"/>
        <v>226365.19</v>
      </c>
      <c r="E911" s="6">
        <f t="shared" si="166"/>
        <v>5.652949194444445</v>
      </c>
      <c r="F911" s="6">
        <f>SUM($D$8:D911)</f>
        <v>143722018.92999941</v>
      </c>
      <c r="G911" s="6">
        <f t="shared" si="167"/>
        <v>150000</v>
      </c>
      <c r="H911" s="23">
        <f t="shared" si="168"/>
        <v>0.35455063333333336</v>
      </c>
      <c r="I911" s="31">
        <f t="shared" si="169"/>
        <v>1.0024582177244445</v>
      </c>
      <c r="J911" s="16">
        <f t="shared" si="170"/>
        <v>840.48119986017628</v>
      </c>
      <c r="K911" s="24" t="s">
        <v>544</v>
      </c>
      <c r="L911" s="25">
        <f t="shared" si="160"/>
        <v>74358</v>
      </c>
      <c r="M911" s="26">
        <f t="shared" si="163"/>
        <v>0</v>
      </c>
      <c r="N911" s="27">
        <f t="shared" si="161"/>
        <v>0</v>
      </c>
      <c r="O911" s="27">
        <f t="shared" si="162"/>
        <v>0</v>
      </c>
    </row>
    <row r="912" spans="1:15" ht="13.2" x14ac:dyDescent="0.25">
      <c r="A912" s="13" t="s">
        <v>545</v>
      </c>
      <c r="B912" s="17">
        <f t="shared" si="164"/>
        <v>73535</v>
      </c>
      <c r="C912" s="5">
        <f>125</f>
        <v>125</v>
      </c>
      <c r="D912" s="6">
        <f t="shared" si="165"/>
        <v>226490.19</v>
      </c>
      <c r="E912" s="6">
        <f t="shared" si="166"/>
        <v>7.539325777777778</v>
      </c>
      <c r="F912" s="6">
        <f>SUM($D$8:D912)</f>
        <v>143948509.11999941</v>
      </c>
      <c r="G912" s="6">
        <f t="shared" si="167"/>
        <v>150000</v>
      </c>
      <c r="H912" s="23">
        <f t="shared" si="168"/>
        <v>0.35496729999999999</v>
      </c>
      <c r="I912" s="31">
        <f t="shared" si="169"/>
        <v>1.0024611066133333</v>
      </c>
      <c r="J912" s="16">
        <f t="shared" si="170"/>
        <v>840.85537313948612</v>
      </c>
      <c r="K912" s="24" t="s">
        <v>545</v>
      </c>
      <c r="L912" s="25">
        <f t="shared" si="160"/>
        <v>74389</v>
      </c>
      <c r="M912" s="26">
        <f t="shared" si="163"/>
        <v>0</v>
      </c>
      <c r="N912" s="27">
        <f t="shared" si="161"/>
        <v>0</v>
      </c>
      <c r="O912" s="27">
        <f t="shared" si="162"/>
        <v>0</v>
      </c>
    </row>
    <row r="913" spans="1:15" ht="13.2" x14ac:dyDescent="0.25">
      <c r="A913" s="13" t="s">
        <v>734</v>
      </c>
      <c r="B913" s="17">
        <f t="shared" si="164"/>
        <v>73565</v>
      </c>
      <c r="C913" s="5">
        <f>125</f>
        <v>125</v>
      </c>
      <c r="D913" s="6">
        <f t="shared" si="165"/>
        <v>226615.19</v>
      </c>
      <c r="E913" s="6">
        <f t="shared" si="166"/>
        <v>9.4267440277777776</v>
      </c>
      <c r="F913" s="6">
        <f>SUM($D$8:D913)</f>
        <v>144175124.30999941</v>
      </c>
      <c r="G913" s="6">
        <f t="shared" si="167"/>
        <v>150000</v>
      </c>
      <c r="H913" s="23">
        <f t="shared" si="168"/>
        <v>0.35538396666666661</v>
      </c>
      <c r="I913" s="31">
        <f t="shared" si="169"/>
        <v>1.0024639955022223</v>
      </c>
      <c r="J913" s="16">
        <f t="shared" si="170"/>
        <v>841.22891613053014</v>
      </c>
      <c r="K913" s="24" t="s">
        <v>734</v>
      </c>
      <c r="L913" s="25">
        <f t="shared" si="160"/>
        <v>74419</v>
      </c>
      <c r="M913" s="26">
        <f t="shared" si="163"/>
        <v>0</v>
      </c>
      <c r="N913" s="27">
        <f t="shared" si="161"/>
        <v>0</v>
      </c>
      <c r="O913" s="27">
        <f t="shared" si="162"/>
        <v>0</v>
      </c>
    </row>
    <row r="914" spans="1:15" ht="13.2" x14ac:dyDescent="0.25">
      <c r="A914" s="13" t="s">
        <v>735</v>
      </c>
      <c r="B914" s="17">
        <f t="shared" si="164"/>
        <v>73596</v>
      </c>
      <c r="C914" s="5">
        <f>125</f>
        <v>125</v>
      </c>
      <c r="D914" s="6">
        <f t="shared" si="165"/>
        <v>226740.19</v>
      </c>
      <c r="E914" s="6">
        <f t="shared" si="166"/>
        <v>11.315203944444445</v>
      </c>
      <c r="F914" s="6">
        <f>SUM($D$8:D914)</f>
        <v>144401864.4999994</v>
      </c>
      <c r="G914" s="6">
        <f t="shared" si="167"/>
        <v>150000</v>
      </c>
      <c r="H914" s="23">
        <f t="shared" si="168"/>
        <v>0.35580063333333334</v>
      </c>
      <c r="I914" s="31">
        <f t="shared" si="169"/>
        <v>1.0024668843911111</v>
      </c>
      <c r="J914" s="16">
        <f t="shared" si="170"/>
        <v>841.60183027138282</v>
      </c>
      <c r="K914" s="24" t="s">
        <v>735</v>
      </c>
      <c r="L914" s="25">
        <f t="shared" si="160"/>
        <v>74450</v>
      </c>
      <c r="M914" s="26">
        <f t="shared" si="163"/>
        <v>0</v>
      </c>
      <c r="N914" s="27">
        <f t="shared" si="161"/>
        <v>0</v>
      </c>
      <c r="O914" s="27">
        <f t="shared" si="162"/>
        <v>0</v>
      </c>
    </row>
    <row r="915" spans="1:15" ht="13.2" x14ac:dyDescent="0.25">
      <c r="A915" s="13" t="s">
        <v>736</v>
      </c>
      <c r="B915" s="17">
        <f t="shared" si="164"/>
        <v>73626</v>
      </c>
      <c r="C915" s="5">
        <f>125</f>
        <v>125</v>
      </c>
      <c r="D915" s="6">
        <f t="shared" si="165"/>
        <v>226865.19</v>
      </c>
      <c r="E915" s="6">
        <f t="shared" si="166"/>
        <v>13.204705527777778</v>
      </c>
      <c r="F915" s="6">
        <f>SUM($D$8:D915)</f>
        <v>144628729.6899994</v>
      </c>
      <c r="G915" s="6">
        <f t="shared" si="167"/>
        <v>150000</v>
      </c>
      <c r="H915" s="23">
        <f t="shared" si="168"/>
        <v>0.35621729999999996</v>
      </c>
      <c r="I915" s="31">
        <f t="shared" si="169"/>
        <v>1.0024697732800001</v>
      </c>
      <c r="J915" s="16">
        <f t="shared" si="170"/>
        <v>841.97411699599218</v>
      </c>
      <c r="K915" s="24" t="s">
        <v>736</v>
      </c>
      <c r="L915" s="25">
        <f t="shared" si="160"/>
        <v>74480</v>
      </c>
      <c r="M915" s="26">
        <f t="shared" si="163"/>
        <v>0</v>
      </c>
      <c r="N915" s="27">
        <f t="shared" si="161"/>
        <v>0</v>
      </c>
      <c r="O915" s="27">
        <f t="shared" si="162"/>
        <v>0</v>
      </c>
    </row>
    <row r="916" spans="1:15" ht="13.2" x14ac:dyDescent="0.25">
      <c r="A916" s="13" t="s">
        <v>737</v>
      </c>
      <c r="B916" s="17">
        <f t="shared" si="164"/>
        <v>73657</v>
      </c>
      <c r="C916" s="5">
        <f>125</f>
        <v>125</v>
      </c>
      <c r="D916" s="6">
        <f t="shared" si="165"/>
        <v>226990.19</v>
      </c>
      <c r="E916" s="6">
        <f t="shared" si="166"/>
        <v>15.095248777777778</v>
      </c>
      <c r="F916" s="6">
        <f>SUM($D$8:D916)</f>
        <v>144855719.8799994</v>
      </c>
      <c r="G916" s="6">
        <f t="shared" si="167"/>
        <v>150000</v>
      </c>
      <c r="H916" s="23">
        <f t="shared" si="168"/>
        <v>0.35663396666666669</v>
      </c>
      <c r="I916" s="31">
        <f t="shared" si="169"/>
        <v>1.0024726621688889</v>
      </c>
      <c r="J916" s="16">
        <f t="shared" si="170"/>
        <v>842.34577773419301</v>
      </c>
      <c r="K916" s="24" t="s">
        <v>737</v>
      </c>
      <c r="L916" s="25">
        <f t="shared" si="160"/>
        <v>74511</v>
      </c>
      <c r="M916" s="26">
        <f t="shared" si="163"/>
        <v>0</v>
      </c>
      <c r="N916" s="27">
        <f t="shared" si="161"/>
        <v>0</v>
      </c>
      <c r="O916" s="27">
        <f t="shared" si="162"/>
        <v>0</v>
      </c>
    </row>
    <row r="917" spans="1:15" ht="13.2" x14ac:dyDescent="0.25">
      <c r="A917" s="13" t="s">
        <v>544</v>
      </c>
      <c r="B917" s="17">
        <f t="shared" si="164"/>
        <v>73688</v>
      </c>
      <c r="C917" s="5">
        <f>125</f>
        <v>125</v>
      </c>
      <c r="D917" s="6">
        <f t="shared" si="165"/>
        <v>227115.19</v>
      </c>
      <c r="E917" s="6">
        <f t="shared" si="166"/>
        <v>16.986833694444446</v>
      </c>
      <c r="F917" s="6">
        <f>SUM($D$8:D917)</f>
        <v>145082835.0699994</v>
      </c>
      <c r="G917" s="6">
        <f t="shared" si="167"/>
        <v>150000</v>
      </c>
      <c r="H917" s="23">
        <f t="shared" si="168"/>
        <v>0.35705063333333331</v>
      </c>
      <c r="I917" s="31">
        <f t="shared" si="169"/>
        <v>1.0024755510577779</v>
      </c>
      <c r="J917" s="16">
        <f t="shared" si="170"/>
        <v>842.71681391172194</v>
      </c>
      <c r="K917" s="24" t="s">
        <v>544</v>
      </c>
      <c r="L917" s="25">
        <f t="shared" si="160"/>
        <v>74542</v>
      </c>
      <c r="M917" s="26">
        <f t="shared" si="163"/>
        <v>0</v>
      </c>
      <c r="N917" s="27">
        <f t="shared" si="161"/>
        <v>0</v>
      </c>
      <c r="O917" s="27">
        <f t="shared" si="162"/>
        <v>0</v>
      </c>
    </row>
    <row r="918" spans="1:15" ht="13.2" x14ac:dyDescent="0.25">
      <c r="A918" s="13" t="s">
        <v>545</v>
      </c>
      <c r="B918" s="17">
        <f t="shared" si="164"/>
        <v>73718</v>
      </c>
      <c r="C918" s="5">
        <f>125</f>
        <v>125</v>
      </c>
      <c r="D918" s="6">
        <f t="shared" si="165"/>
        <v>227240.19</v>
      </c>
      <c r="E918" s="6">
        <f t="shared" si="166"/>
        <v>18.879460277777781</v>
      </c>
      <c r="F918" s="6">
        <f>SUM($D$8:D918)</f>
        <v>145310075.25999939</v>
      </c>
      <c r="G918" s="6">
        <f t="shared" si="167"/>
        <v>150000</v>
      </c>
      <c r="H918" s="23">
        <f t="shared" si="168"/>
        <v>0.35746729999999993</v>
      </c>
      <c r="I918" s="31">
        <f t="shared" si="169"/>
        <v>1.0024784399466666</v>
      </c>
      <c r="J918" s="16">
        <f t="shared" si="170"/>
        <v>843.08722695023084</v>
      </c>
      <c r="K918" s="24" t="s">
        <v>545</v>
      </c>
      <c r="L918" s="25">
        <f t="shared" si="160"/>
        <v>74571</v>
      </c>
      <c r="M918" s="26">
        <f t="shared" si="163"/>
        <v>0</v>
      </c>
      <c r="N918" s="27">
        <f t="shared" si="161"/>
        <v>0</v>
      </c>
      <c r="O918" s="27">
        <f t="shared" si="162"/>
        <v>0</v>
      </c>
    </row>
    <row r="919" spans="1:15" ht="13.2" x14ac:dyDescent="0.25">
      <c r="A919" s="13" t="s">
        <v>544</v>
      </c>
      <c r="B919" s="17">
        <f t="shared" si="164"/>
        <v>73749</v>
      </c>
      <c r="C919" s="5">
        <f>125</f>
        <v>125</v>
      </c>
      <c r="D919" s="6">
        <f t="shared" si="165"/>
        <v>227365.19</v>
      </c>
      <c r="E919" s="6">
        <f t="shared" si="166"/>
        <v>20.773128527777782</v>
      </c>
      <c r="F919" s="6">
        <f>SUM($D$8:D919)</f>
        <v>145537440.44999939</v>
      </c>
      <c r="G919" s="6">
        <f t="shared" si="167"/>
        <v>150000</v>
      </c>
      <c r="H919" s="23">
        <f t="shared" si="168"/>
        <v>0.35788396666666666</v>
      </c>
      <c r="I919" s="31">
        <f t="shared" si="169"/>
        <v>1.0024813288355556</v>
      </c>
      <c r="J919" s="16">
        <f t="shared" si="170"/>
        <v>843.45701826730203</v>
      </c>
      <c r="K919" s="24" t="s">
        <v>544</v>
      </c>
      <c r="L919" s="25">
        <f t="shared" si="160"/>
        <v>74602</v>
      </c>
      <c r="M919" s="26">
        <f t="shared" si="163"/>
        <v>0</v>
      </c>
      <c r="N919" s="27">
        <f t="shared" si="161"/>
        <v>0</v>
      </c>
      <c r="O919" s="27">
        <f t="shared" si="162"/>
        <v>0</v>
      </c>
    </row>
    <row r="920" spans="1:15" ht="13.2" x14ac:dyDescent="0.25">
      <c r="A920" s="13" t="s">
        <v>545</v>
      </c>
      <c r="B920" s="17">
        <f t="shared" si="164"/>
        <v>73779</v>
      </c>
      <c r="C920" s="5">
        <f>125</f>
        <v>125</v>
      </c>
      <c r="D920" s="6">
        <f t="shared" si="165"/>
        <v>227490.19</v>
      </c>
      <c r="E920" s="6">
        <f t="shared" si="166"/>
        <v>22.667838444444449</v>
      </c>
      <c r="F920" s="6">
        <f>SUM($D$8:D920)</f>
        <v>145764930.63999939</v>
      </c>
      <c r="G920" s="6">
        <f t="shared" si="167"/>
        <v>150000</v>
      </c>
      <c r="H920" s="23">
        <f t="shared" si="168"/>
        <v>0.35830063333333328</v>
      </c>
      <c r="I920" s="31">
        <f t="shared" si="169"/>
        <v>1.0024842177244444</v>
      </c>
      <c r="J920" s="16">
        <f t="shared" si="170"/>
        <v>843.82618927646126</v>
      </c>
      <c r="K920" s="24" t="s">
        <v>545</v>
      </c>
      <c r="L920" s="25">
        <f t="shared" si="160"/>
        <v>74632</v>
      </c>
      <c r="M920" s="26">
        <f t="shared" si="163"/>
        <v>0</v>
      </c>
      <c r="N920" s="27">
        <f t="shared" si="161"/>
        <v>0</v>
      </c>
      <c r="O920" s="27">
        <f t="shared" si="162"/>
        <v>0</v>
      </c>
    </row>
    <row r="921" spans="1:15" ht="13.2" x14ac:dyDescent="0.25">
      <c r="A921" s="13" t="s">
        <v>738</v>
      </c>
      <c r="B921" s="17">
        <f t="shared" si="164"/>
        <v>73810</v>
      </c>
      <c r="C921" s="5">
        <f>125</f>
        <v>125</v>
      </c>
      <c r="D921" s="6">
        <f t="shared" si="165"/>
        <v>227637.86000000002</v>
      </c>
      <c r="E921" s="6">
        <f t="shared" si="166"/>
        <v>1.8959405000000005</v>
      </c>
      <c r="F921" s="6">
        <f>SUM($D$8:D921)</f>
        <v>145992568.4999994</v>
      </c>
      <c r="G921" s="6">
        <f t="shared" si="167"/>
        <v>150000</v>
      </c>
      <c r="H921" s="23">
        <f t="shared" si="168"/>
        <v>0.35879286666666665</v>
      </c>
      <c r="I921" s="31">
        <f t="shared" si="169"/>
        <v>1.0024876305422221</v>
      </c>
      <c r="J921" s="16">
        <f t="shared" si="170"/>
        <v>844.19521901186079</v>
      </c>
      <c r="K921" s="24" t="s">
        <v>738</v>
      </c>
      <c r="L921" s="25">
        <f t="shared" si="160"/>
        <v>74663</v>
      </c>
      <c r="M921" s="26">
        <f t="shared" si="163"/>
        <v>0</v>
      </c>
      <c r="N921" s="27">
        <f t="shared" si="161"/>
        <v>0</v>
      </c>
      <c r="O921" s="27">
        <f t="shared" si="162"/>
        <v>0</v>
      </c>
    </row>
    <row r="922" spans="1:15" ht="13.2" x14ac:dyDescent="0.25">
      <c r="A922" s="13" t="s">
        <v>739</v>
      </c>
      <c r="B922" s="17">
        <f t="shared" si="164"/>
        <v>73839</v>
      </c>
      <c r="C922" s="5">
        <f>125</f>
        <v>125</v>
      </c>
      <c r="D922" s="6">
        <f t="shared" si="165"/>
        <v>227762.86000000002</v>
      </c>
      <c r="E922" s="6">
        <f t="shared" si="166"/>
        <v>3.7929921111111118</v>
      </c>
      <c r="F922" s="6">
        <f>SUM($D$8:D922)</f>
        <v>146220331.35999942</v>
      </c>
      <c r="G922" s="6">
        <f t="shared" si="167"/>
        <v>150000</v>
      </c>
      <c r="H922" s="23">
        <f t="shared" si="168"/>
        <v>0.35920953333333339</v>
      </c>
      <c r="I922" s="31">
        <f t="shared" si="169"/>
        <v>1.0024905194311111</v>
      </c>
      <c r="J922" s="16">
        <f t="shared" si="170"/>
        <v>844.56319008165747</v>
      </c>
      <c r="K922" s="24" t="s">
        <v>739</v>
      </c>
      <c r="L922" s="25">
        <f t="shared" si="160"/>
        <v>74693</v>
      </c>
      <c r="M922" s="26">
        <f t="shared" si="163"/>
        <v>0</v>
      </c>
      <c r="N922" s="27">
        <f t="shared" si="161"/>
        <v>0</v>
      </c>
      <c r="O922" s="27">
        <f t="shared" si="162"/>
        <v>0</v>
      </c>
    </row>
    <row r="923" spans="1:15" ht="13.2" x14ac:dyDescent="0.25">
      <c r="A923" s="13" t="s">
        <v>740</v>
      </c>
      <c r="B923" s="17">
        <f t="shared" si="164"/>
        <v>73869</v>
      </c>
      <c r="C923" s="5">
        <f>125</f>
        <v>125</v>
      </c>
      <c r="D923" s="6">
        <f t="shared" si="165"/>
        <v>227887.86000000002</v>
      </c>
      <c r="E923" s="6">
        <f t="shared" si="166"/>
        <v>5.6910159444444455</v>
      </c>
      <c r="F923" s="6">
        <f>SUM($D$8:D923)</f>
        <v>146448219.21999943</v>
      </c>
      <c r="G923" s="6">
        <f t="shared" si="167"/>
        <v>150000</v>
      </c>
      <c r="H923" s="23">
        <f t="shared" si="168"/>
        <v>0.35962620000000001</v>
      </c>
      <c r="I923" s="31">
        <f t="shared" si="169"/>
        <v>1.0024934083199999</v>
      </c>
      <c r="J923" s="16">
        <f t="shared" si="170"/>
        <v>844.9305448973339</v>
      </c>
      <c r="K923" s="24" t="s">
        <v>740</v>
      </c>
      <c r="L923" s="25">
        <f t="shared" si="160"/>
        <v>74724</v>
      </c>
      <c r="M923" s="26">
        <f t="shared" si="163"/>
        <v>0</v>
      </c>
      <c r="N923" s="27">
        <f t="shared" si="161"/>
        <v>0</v>
      </c>
      <c r="O923" s="27">
        <f t="shared" si="162"/>
        <v>0</v>
      </c>
    </row>
    <row r="924" spans="1:15" ht="13.2" x14ac:dyDescent="0.25">
      <c r="A924" s="13" t="s">
        <v>741</v>
      </c>
      <c r="B924" s="17">
        <f t="shared" si="164"/>
        <v>73900</v>
      </c>
      <c r="C924" s="5">
        <f>125</f>
        <v>125</v>
      </c>
      <c r="D924" s="6">
        <f t="shared" si="165"/>
        <v>228012.86000000002</v>
      </c>
      <c r="E924" s="6">
        <f t="shared" si="166"/>
        <v>7.5900814444444453</v>
      </c>
      <c r="F924" s="6">
        <f>SUM($D$8:D924)</f>
        <v>146676232.07999945</v>
      </c>
      <c r="G924" s="6">
        <f t="shared" si="167"/>
        <v>150000</v>
      </c>
      <c r="H924" s="23">
        <f t="shared" si="168"/>
        <v>0.36004286666666674</v>
      </c>
      <c r="I924" s="31">
        <f t="shared" si="169"/>
        <v>1.0024962972088889</v>
      </c>
      <c r="J924" s="16">
        <f t="shared" si="170"/>
        <v>845.2972848570156</v>
      </c>
      <c r="K924" s="24" t="s">
        <v>741</v>
      </c>
      <c r="L924" s="25">
        <f t="shared" si="160"/>
        <v>74755</v>
      </c>
      <c r="M924" s="26">
        <f t="shared" si="163"/>
        <v>0</v>
      </c>
      <c r="N924" s="27">
        <f t="shared" si="161"/>
        <v>0</v>
      </c>
      <c r="O924" s="27">
        <f t="shared" si="162"/>
        <v>0</v>
      </c>
    </row>
    <row r="925" spans="1:15" ht="13.2" x14ac:dyDescent="0.25">
      <c r="A925" s="13" t="s">
        <v>544</v>
      </c>
      <c r="B925" s="17">
        <f t="shared" si="164"/>
        <v>73930</v>
      </c>
      <c r="C925" s="5">
        <f>125</f>
        <v>125</v>
      </c>
      <c r="D925" s="6">
        <f t="shared" si="165"/>
        <v>228137.86000000002</v>
      </c>
      <c r="E925" s="6">
        <f t="shared" si="166"/>
        <v>9.4901886111111118</v>
      </c>
      <c r="F925" s="6">
        <f>SUM($D$8:D925)</f>
        <v>146904369.93999946</v>
      </c>
      <c r="G925" s="6">
        <f t="shared" si="167"/>
        <v>150000</v>
      </c>
      <c r="H925" s="23">
        <f t="shared" si="168"/>
        <v>0.36045953333333336</v>
      </c>
      <c r="I925" s="31">
        <f t="shared" si="169"/>
        <v>1.0024991860977779</v>
      </c>
      <c r="J925" s="16">
        <f t="shared" si="170"/>
        <v>845.66341135483685</v>
      </c>
      <c r="K925" s="24" t="s">
        <v>544</v>
      </c>
      <c r="L925" s="25">
        <f t="shared" si="160"/>
        <v>74785</v>
      </c>
      <c r="M925" s="26">
        <f t="shared" si="163"/>
        <v>0</v>
      </c>
      <c r="N925" s="27">
        <f t="shared" si="161"/>
        <v>0</v>
      </c>
      <c r="O925" s="27">
        <f t="shared" si="162"/>
        <v>0</v>
      </c>
    </row>
    <row r="926" spans="1:15" ht="13.2" x14ac:dyDescent="0.25">
      <c r="A926" s="13" t="s">
        <v>545</v>
      </c>
      <c r="B926" s="17">
        <f t="shared" si="164"/>
        <v>73961</v>
      </c>
      <c r="C926" s="5">
        <f>125</f>
        <v>125</v>
      </c>
      <c r="D926" s="6">
        <f t="shared" si="165"/>
        <v>228262.86000000002</v>
      </c>
      <c r="E926" s="6">
        <f t="shared" si="166"/>
        <v>11.391337444444446</v>
      </c>
      <c r="F926" s="6">
        <f>SUM($D$8:D926)</f>
        <v>147132632.79999948</v>
      </c>
      <c r="G926" s="6">
        <f t="shared" si="167"/>
        <v>150000</v>
      </c>
      <c r="H926" s="23">
        <f t="shared" si="168"/>
        <v>0.36087619999999998</v>
      </c>
      <c r="I926" s="31">
        <f t="shared" si="169"/>
        <v>1.0025020749866667</v>
      </c>
      <c r="J926" s="16">
        <f t="shared" si="170"/>
        <v>846.02892578095702</v>
      </c>
      <c r="K926" s="24" t="s">
        <v>545</v>
      </c>
      <c r="L926" s="25">
        <f t="shared" si="160"/>
        <v>74816</v>
      </c>
      <c r="M926" s="26">
        <f t="shared" si="163"/>
        <v>0</v>
      </c>
      <c r="N926" s="27">
        <f t="shared" si="161"/>
        <v>0</v>
      </c>
      <c r="O926" s="27">
        <f t="shared" si="162"/>
        <v>0</v>
      </c>
    </row>
    <row r="927" spans="1:15" ht="13.2" x14ac:dyDescent="0.25">
      <c r="A927" s="13" t="s">
        <v>544</v>
      </c>
      <c r="B927" s="17">
        <f t="shared" si="164"/>
        <v>73991</v>
      </c>
      <c r="C927" s="5">
        <f>125</f>
        <v>125</v>
      </c>
      <c r="D927" s="6">
        <f t="shared" si="165"/>
        <v>228387.86000000002</v>
      </c>
      <c r="E927" s="6">
        <f t="shared" si="166"/>
        <v>13.293527944444445</v>
      </c>
      <c r="F927" s="6">
        <f>SUM($D$8:D927)</f>
        <v>147361020.65999949</v>
      </c>
      <c r="G927" s="6">
        <f t="shared" si="167"/>
        <v>150000</v>
      </c>
      <c r="H927" s="23">
        <f t="shared" si="168"/>
        <v>0.36129286666666671</v>
      </c>
      <c r="I927" s="31">
        <f t="shared" si="169"/>
        <v>1.0025049638755557</v>
      </c>
      <c r="J927" s="16">
        <f t="shared" si="170"/>
        <v>846.39382952157337</v>
      </c>
      <c r="K927" s="24" t="s">
        <v>544</v>
      </c>
      <c r="L927" s="25">
        <f t="shared" si="160"/>
        <v>74846</v>
      </c>
      <c r="M927" s="26">
        <f t="shared" si="163"/>
        <v>0</v>
      </c>
      <c r="N927" s="27">
        <f t="shared" si="161"/>
        <v>0</v>
      </c>
      <c r="O927" s="27">
        <f t="shared" si="162"/>
        <v>0</v>
      </c>
    </row>
    <row r="928" spans="1:15" ht="13.2" x14ac:dyDescent="0.25">
      <c r="A928" s="13" t="s">
        <v>545</v>
      </c>
      <c r="B928" s="17">
        <f t="shared" si="164"/>
        <v>74022</v>
      </c>
      <c r="C928" s="5">
        <f>125</f>
        <v>125</v>
      </c>
      <c r="D928" s="6">
        <f t="shared" si="165"/>
        <v>228512.86000000002</v>
      </c>
      <c r="E928" s="6">
        <f t="shared" si="166"/>
        <v>15.196760111111113</v>
      </c>
      <c r="F928" s="6">
        <f>SUM($D$8:D928)</f>
        <v>147589533.5199995</v>
      </c>
      <c r="G928" s="6">
        <f t="shared" si="167"/>
        <v>150000</v>
      </c>
      <c r="H928" s="23">
        <f t="shared" si="168"/>
        <v>0.36170953333333333</v>
      </c>
      <c r="I928" s="31">
        <f t="shared" si="169"/>
        <v>1.0025078527644444</v>
      </c>
      <c r="J928" s="16">
        <f t="shared" si="170"/>
        <v>846.75812395893377</v>
      </c>
      <c r="K928" s="24" t="s">
        <v>545</v>
      </c>
      <c r="L928" s="25">
        <f t="shared" si="160"/>
        <v>74877</v>
      </c>
      <c r="M928" s="26">
        <f t="shared" si="163"/>
        <v>0</v>
      </c>
      <c r="N928" s="27">
        <f t="shared" si="161"/>
        <v>0</v>
      </c>
      <c r="O928" s="27">
        <f t="shared" si="162"/>
        <v>0</v>
      </c>
    </row>
    <row r="929" spans="1:15" ht="13.2" x14ac:dyDescent="0.25">
      <c r="A929" s="13" t="s">
        <v>742</v>
      </c>
      <c r="B929" s="17">
        <f t="shared" si="164"/>
        <v>74053</v>
      </c>
      <c r="C929" s="5">
        <f>125</f>
        <v>125</v>
      </c>
      <c r="D929" s="6">
        <f t="shared" si="165"/>
        <v>228637.86000000002</v>
      </c>
      <c r="E929" s="6">
        <f t="shared" si="166"/>
        <v>17.101033944444445</v>
      </c>
      <c r="F929" s="6">
        <f>SUM($D$8:D929)</f>
        <v>147818171.37999952</v>
      </c>
      <c r="G929" s="6">
        <f t="shared" si="167"/>
        <v>150000</v>
      </c>
      <c r="H929" s="23">
        <f t="shared" si="168"/>
        <v>0.36212620000000006</v>
      </c>
      <c r="I929" s="31">
        <f t="shared" si="169"/>
        <v>1.0025107416533334</v>
      </c>
      <c r="J929" s="16">
        <f t="shared" si="170"/>
        <v>847.12181047135175</v>
      </c>
      <c r="K929" s="24" t="s">
        <v>742</v>
      </c>
      <c r="L929" s="25">
        <f t="shared" si="160"/>
        <v>74908</v>
      </c>
      <c r="M929" s="26">
        <f t="shared" si="163"/>
        <v>0</v>
      </c>
      <c r="N929" s="27">
        <f t="shared" si="161"/>
        <v>0</v>
      </c>
      <c r="O929" s="27">
        <f t="shared" si="162"/>
        <v>0</v>
      </c>
    </row>
    <row r="930" spans="1:15" ht="13.2" x14ac:dyDescent="0.25">
      <c r="A930" s="13" t="s">
        <v>743</v>
      </c>
      <c r="B930" s="17">
        <f t="shared" si="164"/>
        <v>74083</v>
      </c>
      <c r="C930" s="5">
        <f>125</f>
        <v>125</v>
      </c>
      <c r="D930" s="6">
        <f t="shared" si="165"/>
        <v>228762.86000000002</v>
      </c>
      <c r="E930" s="6">
        <f t="shared" si="166"/>
        <v>19.006349444444446</v>
      </c>
      <c r="F930" s="6">
        <f>SUM($D$8:D930)</f>
        <v>148046934.23999953</v>
      </c>
      <c r="G930" s="6">
        <f t="shared" si="167"/>
        <v>150000</v>
      </c>
      <c r="H930" s="23">
        <f t="shared" si="168"/>
        <v>0.36254286666666669</v>
      </c>
      <c r="I930" s="31">
        <f t="shared" si="169"/>
        <v>1.0025136305422222</v>
      </c>
      <c r="J930" s="16">
        <f t="shared" si="170"/>
        <v>847.48489043321842</v>
      </c>
      <c r="K930" s="24" t="s">
        <v>743</v>
      </c>
      <c r="L930" s="25">
        <f t="shared" si="160"/>
        <v>74936</v>
      </c>
      <c r="M930" s="26">
        <f t="shared" si="163"/>
        <v>0</v>
      </c>
      <c r="N930" s="27">
        <f t="shared" si="161"/>
        <v>0</v>
      </c>
      <c r="O930" s="27">
        <f t="shared" si="162"/>
        <v>0</v>
      </c>
    </row>
    <row r="931" spans="1:15" ht="13.2" x14ac:dyDescent="0.25">
      <c r="A931" s="13" t="s">
        <v>744</v>
      </c>
      <c r="B931" s="17">
        <f t="shared" si="164"/>
        <v>74114</v>
      </c>
      <c r="C931" s="5">
        <f>125</f>
        <v>125</v>
      </c>
      <c r="D931" s="6">
        <f t="shared" si="165"/>
        <v>228887.86000000002</v>
      </c>
      <c r="E931" s="6">
        <f t="shared" si="166"/>
        <v>20.912706611111112</v>
      </c>
      <c r="F931" s="6">
        <f>SUM($D$8:D931)</f>
        <v>148275822.09999955</v>
      </c>
      <c r="G931" s="6">
        <f t="shared" si="167"/>
        <v>150000</v>
      </c>
      <c r="H931" s="23">
        <f t="shared" si="168"/>
        <v>0.36295953333333331</v>
      </c>
      <c r="I931" s="31">
        <f t="shared" si="169"/>
        <v>1.0025165194311112</v>
      </c>
      <c r="J931" s="16">
        <f t="shared" si="170"/>
        <v>847.8473652150177</v>
      </c>
      <c r="K931" s="24" t="s">
        <v>744</v>
      </c>
      <c r="L931" s="25">
        <f t="shared" si="160"/>
        <v>74967</v>
      </c>
      <c r="M931" s="26">
        <f t="shared" si="163"/>
        <v>0</v>
      </c>
      <c r="N931" s="27">
        <f t="shared" si="161"/>
        <v>0</v>
      </c>
      <c r="O931" s="27">
        <f t="shared" si="162"/>
        <v>0</v>
      </c>
    </row>
    <row r="932" spans="1:15" ht="13.2" x14ac:dyDescent="0.25">
      <c r="A932" s="13" t="s">
        <v>745</v>
      </c>
      <c r="B932" s="17">
        <f t="shared" si="164"/>
        <v>74144</v>
      </c>
      <c r="C932" s="5">
        <f>125</f>
        <v>125</v>
      </c>
      <c r="D932" s="6">
        <f t="shared" si="165"/>
        <v>229012.86000000002</v>
      </c>
      <c r="E932" s="6">
        <f t="shared" si="166"/>
        <v>22.820105444444447</v>
      </c>
      <c r="F932" s="6">
        <f>SUM($D$8:D932)</f>
        <v>148504834.95999956</v>
      </c>
      <c r="G932" s="6">
        <f t="shared" si="167"/>
        <v>150000</v>
      </c>
      <c r="H932" s="23">
        <f t="shared" si="168"/>
        <v>0.36337620000000004</v>
      </c>
      <c r="I932" s="31">
        <f t="shared" si="169"/>
        <v>1.00251940832</v>
      </c>
      <c r="J932" s="16">
        <f t="shared" si="170"/>
        <v>848.20923618333825</v>
      </c>
      <c r="K932" s="24" t="s">
        <v>745</v>
      </c>
      <c r="L932" s="25">
        <f t="shared" si="160"/>
        <v>74997</v>
      </c>
      <c r="M932" s="26">
        <f t="shared" si="163"/>
        <v>0</v>
      </c>
      <c r="N932" s="27">
        <f t="shared" si="161"/>
        <v>0</v>
      </c>
      <c r="O932" s="27">
        <f t="shared" si="162"/>
        <v>0</v>
      </c>
    </row>
    <row r="933" spans="1:15" ht="13.2" x14ac:dyDescent="0.25">
      <c r="A933" s="13" t="s">
        <v>544</v>
      </c>
      <c r="B933" s="17">
        <f t="shared" si="164"/>
        <v>74175</v>
      </c>
      <c r="C933" s="5">
        <f>125</f>
        <v>125</v>
      </c>
      <c r="D933" s="6">
        <f t="shared" si="165"/>
        <v>229160.68000000002</v>
      </c>
      <c r="E933" s="6">
        <f t="shared" si="166"/>
        <v>1.908630666666667</v>
      </c>
      <c r="F933" s="6">
        <f>SUM($D$8:D933)</f>
        <v>148733995.63999957</v>
      </c>
      <c r="G933" s="6">
        <f t="shared" si="167"/>
        <v>150000</v>
      </c>
      <c r="H933" s="23">
        <f t="shared" si="168"/>
        <v>0.36386893333333337</v>
      </c>
      <c r="I933" s="31">
        <f t="shared" si="169"/>
        <v>1.0025228246044444</v>
      </c>
      <c r="J933" s="16">
        <f t="shared" si="170"/>
        <v>848.57098680301488</v>
      </c>
      <c r="K933" s="24" t="s">
        <v>544</v>
      </c>
      <c r="L933" s="25">
        <f t="shared" si="160"/>
        <v>75028</v>
      </c>
      <c r="M933" s="26">
        <f t="shared" si="163"/>
        <v>0</v>
      </c>
      <c r="N933" s="27">
        <f t="shared" si="161"/>
        <v>0</v>
      </c>
      <c r="O933" s="27">
        <f t="shared" si="162"/>
        <v>0</v>
      </c>
    </row>
    <row r="934" spans="1:15" ht="13.2" x14ac:dyDescent="0.25">
      <c r="A934" s="13" t="s">
        <v>545</v>
      </c>
      <c r="B934" s="17">
        <f t="shared" si="164"/>
        <v>74204</v>
      </c>
      <c r="C934" s="5">
        <f>125</f>
        <v>125</v>
      </c>
      <c r="D934" s="6">
        <f t="shared" si="165"/>
        <v>229285.68000000002</v>
      </c>
      <c r="E934" s="6">
        <f t="shared" si="166"/>
        <v>3.8183724444444449</v>
      </c>
      <c r="F934" s="6">
        <f>SUM($D$8:D934)</f>
        <v>148963281.31999958</v>
      </c>
      <c r="G934" s="6">
        <f t="shared" si="167"/>
        <v>150000</v>
      </c>
      <c r="H934" s="23">
        <f t="shared" si="168"/>
        <v>0.3642856000000001</v>
      </c>
      <c r="I934" s="31">
        <f t="shared" si="169"/>
        <v>1.0025257134933334</v>
      </c>
      <c r="J934" s="16">
        <f t="shared" si="170"/>
        <v>848.93168995424503</v>
      </c>
      <c r="K934" s="24" t="s">
        <v>545</v>
      </c>
      <c r="L934" s="25">
        <f t="shared" si="160"/>
        <v>75058</v>
      </c>
      <c r="M934" s="26">
        <f t="shared" si="163"/>
        <v>0</v>
      </c>
      <c r="N934" s="27">
        <f t="shared" si="161"/>
        <v>0</v>
      </c>
      <c r="O934" s="27">
        <f t="shared" si="162"/>
        <v>0</v>
      </c>
    </row>
    <row r="935" spans="1:15" ht="13.2" x14ac:dyDescent="0.25">
      <c r="A935" s="13" t="s">
        <v>544</v>
      </c>
      <c r="B935" s="17">
        <f t="shared" si="164"/>
        <v>74234</v>
      </c>
      <c r="C935" s="5">
        <f>125</f>
        <v>125</v>
      </c>
      <c r="D935" s="6">
        <f t="shared" si="165"/>
        <v>229410.68000000002</v>
      </c>
      <c r="E935" s="6">
        <f t="shared" si="166"/>
        <v>5.7290864444444454</v>
      </c>
      <c r="F935" s="6">
        <f>SUM($D$8:D935)</f>
        <v>149192691.99999958</v>
      </c>
      <c r="G935" s="6">
        <f t="shared" si="167"/>
        <v>150000</v>
      </c>
      <c r="H935" s="23">
        <f t="shared" si="168"/>
        <v>0.36470226666666672</v>
      </c>
      <c r="I935" s="31">
        <f t="shared" si="169"/>
        <v>1.0025286023822222</v>
      </c>
      <c r="J935" s="16">
        <f t="shared" si="170"/>
        <v>849.29179321025401</v>
      </c>
      <c r="K935" s="24" t="s">
        <v>544</v>
      </c>
      <c r="L935" s="25">
        <f t="shared" si="160"/>
        <v>75089</v>
      </c>
      <c r="M935" s="26">
        <f t="shared" si="163"/>
        <v>0</v>
      </c>
      <c r="N935" s="27">
        <f t="shared" si="161"/>
        <v>0</v>
      </c>
      <c r="O935" s="27">
        <f t="shared" si="162"/>
        <v>0</v>
      </c>
    </row>
    <row r="936" spans="1:15" ht="13.2" x14ac:dyDescent="0.25">
      <c r="A936" s="13" t="s">
        <v>545</v>
      </c>
      <c r="B936" s="17">
        <f t="shared" si="164"/>
        <v>74265</v>
      </c>
      <c r="C936" s="5">
        <f>125</f>
        <v>125</v>
      </c>
      <c r="D936" s="6">
        <f t="shared" si="165"/>
        <v>229535.68000000002</v>
      </c>
      <c r="E936" s="6">
        <f t="shared" si="166"/>
        <v>7.6408421111111124</v>
      </c>
      <c r="F936" s="6">
        <f>SUM($D$8:D936)</f>
        <v>149422227.67999959</v>
      </c>
      <c r="G936" s="6">
        <f t="shared" si="167"/>
        <v>150000</v>
      </c>
      <c r="H936" s="23">
        <f t="shared" si="168"/>
        <v>0.36511893333333334</v>
      </c>
      <c r="I936" s="31">
        <f t="shared" si="169"/>
        <v>1.0025314912711112</v>
      </c>
      <c r="J936" s="16">
        <f t="shared" si="170"/>
        <v>849.65129792284699</v>
      </c>
      <c r="K936" s="24" t="s">
        <v>545</v>
      </c>
      <c r="L936" s="25">
        <f t="shared" si="160"/>
        <v>75120</v>
      </c>
      <c r="M936" s="26">
        <f t="shared" si="163"/>
        <v>0</v>
      </c>
      <c r="N936" s="27">
        <f t="shared" si="161"/>
        <v>0</v>
      </c>
      <c r="O936" s="27">
        <f t="shared" si="162"/>
        <v>0</v>
      </c>
    </row>
    <row r="937" spans="1:15" ht="13.2" x14ac:dyDescent="0.25">
      <c r="A937" s="13" t="s">
        <v>746</v>
      </c>
      <c r="B937" s="17">
        <f t="shared" si="164"/>
        <v>74295</v>
      </c>
      <c r="C937" s="5">
        <f>125</f>
        <v>125</v>
      </c>
      <c r="D937" s="6">
        <f t="shared" si="165"/>
        <v>229660.68000000002</v>
      </c>
      <c r="E937" s="6">
        <f t="shared" si="166"/>
        <v>9.5536394444444461</v>
      </c>
      <c r="F937" s="6">
        <f>SUM($D$8:D937)</f>
        <v>149651888.3599996</v>
      </c>
      <c r="G937" s="6">
        <f t="shared" si="167"/>
        <v>150000</v>
      </c>
      <c r="H937" s="23">
        <f t="shared" si="168"/>
        <v>0.36553560000000007</v>
      </c>
      <c r="I937" s="31">
        <f t="shared" si="169"/>
        <v>1.00253438016</v>
      </c>
      <c r="J937" s="16">
        <f t="shared" si="170"/>
        <v>850.01020543999664</v>
      </c>
      <c r="K937" s="24" t="s">
        <v>746</v>
      </c>
      <c r="L937" s="25">
        <f t="shared" si="160"/>
        <v>75150</v>
      </c>
      <c r="M937" s="26">
        <f t="shared" si="163"/>
        <v>0</v>
      </c>
      <c r="N937" s="27">
        <f t="shared" si="161"/>
        <v>0</v>
      </c>
      <c r="O937" s="27">
        <f t="shared" si="162"/>
        <v>0</v>
      </c>
    </row>
    <row r="938" spans="1:15" ht="13.2" x14ac:dyDescent="0.25">
      <c r="A938" s="13" t="s">
        <v>747</v>
      </c>
      <c r="B938" s="17">
        <f t="shared" si="164"/>
        <v>74326</v>
      </c>
      <c r="C938" s="5">
        <f>125</f>
        <v>125</v>
      </c>
      <c r="D938" s="6">
        <f t="shared" si="165"/>
        <v>229785.68000000002</v>
      </c>
      <c r="E938" s="6">
        <f t="shared" si="166"/>
        <v>11.467478444444446</v>
      </c>
      <c r="F938" s="6">
        <f>SUM($D$8:D938)</f>
        <v>149881674.0399996</v>
      </c>
      <c r="G938" s="6">
        <f t="shared" si="167"/>
        <v>150000</v>
      </c>
      <c r="H938" s="23">
        <f t="shared" si="168"/>
        <v>0.36595226666666669</v>
      </c>
      <c r="I938" s="31">
        <f t="shared" si="169"/>
        <v>1.002537269048889</v>
      </c>
      <c r="J938" s="16">
        <f t="shared" si="170"/>
        <v>850.36851710585825</v>
      </c>
      <c r="K938" s="24" t="s">
        <v>747</v>
      </c>
      <c r="L938" s="25">
        <f t="shared" si="160"/>
        <v>75181</v>
      </c>
      <c r="M938" s="26">
        <f t="shared" si="163"/>
        <v>0</v>
      </c>
      <c r="N938" s="27">
        <f t="shared" si="161"/>
        <v>0</v>
      </c>
      <c r="O938" s="27">
        <f t="shared" si="162"/>
        <v>0</v>
      </c>
    </row>
    <row r="939" spans="1:15" ht="13.2" x14ac:dyDescent="0.25">
      <c r="A939" s="13" t="s">
        <v>748</v>
      </c>
      <c r="B939" s="17">
        <f t="shared" si="164"/>
        <v>74356</v>
      </c>
      <c r="C939" s="5">
        <f>125</f>
        <v>125</v>
      </c>
      <c r="D939" s="6">
        <f t="shared" si="165"/>
        <v>229910.68000000002</v>
      </c>
      <c r="E939" s="6">
        <f t="shared" si="166"/>
        <v>13.382359111111112</v>
      </c>
      <c r="F939" s="6">
        <f>SUM($D$8:D939)</f>
        <v>150111584.71999961</v>
      </c>
      <c r="G939" s="6">
        <f t="shared" si="167"/>
        <v>150000</v>
      </c>
      <c r="H939" s="23">
        <f t="shared" si="168"/>
        <v>0.36636893333333342</v>
      </c>
      <c r="I939" s="31">
        <f t="shared" si="169"/>
        <v>1.0025401579377777</v>
      </c>
      <c r="J939" s="16">
        <f t="shared" si="170"/>
        <v>850.72623426078087</v>
      </c>
      <c r="K939" s="24" t="s">
        <v>748</v>
      </c>
      <c r="L939" s="25">
        <f t="shared" si="160"/>
        <v>75211</v>
      </c>
      <c r="M939" s="26">
        <f t="shared" si="163"/>
        <v>0</v>
      </c>
      <c r="N939" s="27">
        <f t="shared" si="161"/>
        <v>0</v>
      </c>
      <c r="O939" s="27">
        <f t="shared" si="162"/>
        <v>0</v>
      </c>
    </row>
    <row r="940" spans="1:15" ht="13.2" x14ac:dyDescent="0.25">
      <c r="A940" s="13" t="s">
        <v>749</v>
      </c>
      <c r="B940" s="17">
        <f t="shared" si="164"/>
        <v>74387</v>
      </c>
      <c r="C940" s="5">
        <f>125</f>
        <v>125</v>
      </c>
      <c r="D940" s="6">
        <f t="shared" si="165"/>
        <v>230035.68000000002</v>
      </c>
      <c r="E940" s="6">
        <f t="shared" si="166"/>
        <v>15.298281444444445</v>
      </c>
      <c r="F940" s="6">
        <f>SUM($D$8:D940)</f>
        <v>150341620.39999962</v>
      </c>
      <c r="G940" s="6">
        <f t="shared" si="167"/>
        <v>150000</v>
      </c>
      <c r="H940" s="23">
        <f t="shared" si="168"/>
        <v>0.36678560000000004</v>
      </c>
      <c r="I940" s="31">
        <f t="shared" si="169"/>
        <v>1.0025430468266667</v>
      </c>
      <c r="J940" s="16">
        <f t="shared" si="170"/>
        <v>851.08335824132223</v>
      </c>
      <c r="K940" s="24" t="s">
        <v>749</v>
      </c>
      <c r="L940" s="25">
        <f t="shared" si="160"/>
        <v>75242</v>
      </c>
      <c r="M940" s="26">
        <f t="shared" si="163"/>
        <v>0</v>
      </c>
      <c r="N940" s="27">
        <f t="shared" si="161"/>
        <v>0</v>
      </c>
      <c r="O940" s="27">
        <f t="shared" si="162"/>
        <v>0</v>
      </c>
    </row>
    <row r="941" spans="1:15" ht="13.2" x14ac:dyDescent="0.25">
      <c r="A941" s="13" t="s">
        <v>544</v>
      </c>
      <c r="B941" s="17">
        <f t="shared" si="164"/>
        <v>74418</v>
      </c>
      <c r="C941" s="5">
        <f>125</f>
        <v>125</v>
      </c>
      <c r="D941" s="6">
        <f t="shared" si="165"/>
        <v>230160.68000000002</v>
      </c>
      <c r="E941" s="6">
        <f t="shared" si="166"/>
        <v>17.215245444444445</v>
      </c>
      <c r="F941" s="6">
        <f>SUM($D$8:D941)</f>
        <v>150571781.07999963</v>
      </c>
      <c r="G941" s="6">
        <f t="shared" si="167"/>
        <v>150000</v>
      </c>
      <c r="H941" s="23">
        <f t="shared" si="168"/>
        <v>0.36720226666666667</v>
      </c>
      <c r="I941" s="31">
        <f t="shared" si="169"/>
        <v>1.0025459357155555</v>
      </c>
      <c r="J941" s="16">
        <f t="shared" si="170"/>
        <v>851.43989038026052</v>
      </c>
      <c r="K941" s="24" t="s">
        <v>544</v>
      </c>
      <c r="L941" s="25">
        <f t="shared" si="160"/>
        <v>75273</v>
      </c>
      <c r="M941" s="26">
        <f t="shared" si="163"/>
        <v>0</v>
      </c>
      <c r="N941" s="27">
        <f t="shared" si="161"/>
        <v>0</v>
      </c>
      <c r="O941" s="27">
        <f t="shared" si="162"/>
        <v>0</v>
      </c>
    </row>
    <row r="942" spans="1:15" ht="13.2" x14ac:dyDescent="0.25">
      <c r="A942" s="13" t="s">
        <v>545</v>
      </c>
      <c r="B942" s="17">
        <f t="shared" si="164"/>
        <v>74448</v>
      </c>
      <c r="C942" s="5">
        <f>125</f>
        <v>125</v>
      </c>
      <c r="D942" s="6">
        <f t="shared" si="165"/>
        <v>230285.68000000002</v>
      </c>
      <c r="E942" s="6">
        <f t="shared" si="166"/>
        <v>19.133251111111111</v>
      </c>
      <c r="F942" s="6">
        <f>SUM($D$8:D942)</f>
        <v>150802066.75999963</v>
      </c>
      <c r="G942" s="6">
        <f t="shared" si="167"/>
        <v>150000</v>
      </c>
      <c r="H942" s="23">
        <f t="shared" si="168"/>
        <v>0.3676189333333334</v>
      </c>
      <c r="I942" s="31">
        <f t="shared" si="169"/>
        <v>1.0025488246044445</v>
      </c>
      <c r="J942" s="16">
        <f t="shared" si="170"/>
        <v>851.79583200660738</v>
      </c>
      <c r="K942" s="24" t="s">
        <v>545</v>
      </c>
      <c r="L942" s="25">
        <f t="shared" si="160"/>
        <v>75301</v>
      </c>
      <c r="M942" s="26">
        <f t="shared" si="163"/>
        <v>0</v>
      </c>
      <c r="N942" s="27">
        <f t="shared" si="161"/>
        <v>0</v>
      </c>
      <c r="O942" s="27">
        <f t="shared" si="162"/>
        <v>0</v>
      </c>
    </row>
    <row r="943" spans="1:15" ht="13.2" x14ac:dyDescent="0.25">
      <c r="A943" s="13" t="s">
        <v>544</v>
      </c>
      <c r="B943" s="17">
        <f t="shared" si="164"/>
        <v>74479</v>
      </c>
      <c r="C943" s="5">
        <f>125</f>
        <v>125</v>
      </c>
      <c r="D943" s="6">
        <f t="shared" si="165"/>
        <v>230410.68000000002</v>
      </c>
      <c r="E943" s="6">
        <f t="shared" si="166"/>
        <v>21.052298444444446</v>
      </c>
      <c r="F943" s="6">
        <f>SUM($D$8:D943)</f>
        <v>151032477.43999964</v>
      </c>
      <c r="G943" s="6">
        <f t="shared" si="167"/>
        <v>150000</v>
      </c>
      <c r="H943" s="23">
        <f t="shared" si="168"/>
        <v>0.36803560000000002</v>
      </c>
      <c r="I943" s="31">
        <f t="shared" si="169"/>
        <v>1.0025517134933333</v>
      </c>
      <c r="J943" s="16">
        <f t="shared" si="170"/>
        <v>852.15118444562131</v>
      </c>
      <c r="K943" s="24" t="s">
        <v>544</v>
      </c>
      <c r="L943" s="25">
        <f t="shared" si="160"/>
        <v>75332</v>
      </c>
      <c r="M943" s="26">
        <f t="shared" si="163"/>
        <v>0</v>
      </c>
      <c r="N943" s="27">
        <f t="shared" si="161"/>
        <v>0</v>
      </c>
      <c r="O943" s="27">
        <f t="shared" si="162"/>
        <v>0</v>
      </c>
    </row>
    <row r="944" spans="1:15" ht="13.2" x14ac:dyDescent="0.25">
      <c r="A944" s="13" t="s">
        <v>545</v>
      </c>
      <c r="B944" s="17">
        <f t="shared" si="164"/>
        <v>74509</v>
      </c>
      <c r="C944" s="5">
        <f>125</f>
        <v>125</v>
      </c>
      <c r="D944" s="6">
        <f t="shared" si="165"/>
        <v>230535.68000000002</v>
      </c>
      <c r="E944" s="6">
        <f t="shared" si="166"/>
        <v>22.972387444444447</v>
      </c>
      <c r="F944" s="6">
        <f>SUM($D$8:D944)</f>
        <v>151263013.11999965</v>
      </c>
      <c r="G944" s="6">
        <f t="shared" si="167"/>
        <v>150000</v>
      </c>
      <c r="H944" s="23">
        <f t="shared" si="168"/>
        <v>0.36845226666666675</v>
      </c>
      <c r="I944" s="31">
        <f t="shared" si="169"/>
        <v>1.0025546023822223</v>
      </c>
      <c r="J944" s="16">
        <f t="shared" si="170"/>
        <v>852.50594901881971</v>
      </c>
      <c r="K944" s="24" t="s">
        <v>545</v>
      </c>
      <c r="L944" s="25">
        <f t="shared" si="160"/>
        <v>75362</v>
      </c>
      <c r="M944" s="26">
        <f t="shared" si="163"/>
        <v>0</v>
      </c>
      <c r="N944" s="27">
        <f t="shared" si="161"/>
        <v>0</v>
      </c>
      <c r="O944" s="27">
        <f t="shared" si="162"/>
        <v>0</v>
      </c>
    </row>
    <row r="945" spans="1:15" ht="13.2" x14ac:dyDescent="0.25">
      <c r="A945" s="13" t="s">
        <v>750</v>
      </c>
      <c r="B945" s="17">
        <f t="shared" si="164"/>
        <v>74540</v>
      </c>
      <c r="C945" s="5">
        <f>125</f>
        <v>125</v>
      </c>
      <c r="D945" s="6">
        <f t="shared" si="165"/>
        <v>230683.65000000002</v>
      </c>
      <c r="E945" s="6">
        <f t="shared" si="166"/>
        <v>1.9213220833333338</v>
      </c>
      <c r="F945" s="6">
        <f>SUM($D$8:D945)</f>
        <v>151493696.76999965</v>
      </c>
      <c r="G945" s="6">
        <f t="shared" si="167"/>
        <v>150000</v>
      </c>
      <c r="H945" s="23">
        <f t="shared" si="168"/>
        <v>0.36894550000000004</v>
      </c>
      <c r="I945" s="31">
        <f t="shared" si="169"/>
        <v>1.0025580221333332</v>
      </c>
      <c r="J945" s="16">
        <f t="shared" si="170"/>
        <v>852.86061362719488</v>
      </c>
      <c r="K945" s="24" t="s">
        <v>750</v>
      </c>
      <c r="L945" s="25">
        <f t="shared" si="160"/>
        <v>75393</v>
      </c>
      <c r="M945" s="26">
        <f t="shared" si="163"/>
        <v>0</v>
      </c>
      <c r="N945" s="27">
        <f t="shared" si="161"/>
        <v>0</v>
      </c>
      <c r="O945" s="27">
        <f t="shared" si="162"/>
        <v>0</v>
      </c>
    </row>
    <row r="946" spans="1:15" ht="13.2" x14ac:dyDescent="0.25">
      <c r="A946" s="13" t="s">
        <v>751</v>
      </c>
      <c r="B946" s="17">
        <f t="shared" si="164"/>
        <v>74569</v>
      </c>
      <c r="C946" s="5">
        <f>125</f>
        <v>125</v>
      </c>
      <c r="D946" s="6">
        <f t="shared" si="165"/>
        <v>230808.65000000002</v>
      </c>
      <c r="E946" s="6">
        <f t="shared" si="166"/>
        <v>3.8437552777777779</v>
      </c>
      <c r="F946" s="6">
        <f>SUM($D$8:D946)</f>
        <v>151724505.41999966</v>
      </c>
      <c r="G946" s="6">
        <f t="shared" si="167"/>
        <v>150000</v>
      </c>
      <c r="H946" s="23">
        <f t="shared" si="168"/>
        <v>0.36936216666666677</v>
      </c>
      <c r="I946" s="31">
        <f t="shared" si="169"/>
        <v>1.0025609110222222</v>
      </c>
      <c r="J946" s="16">
        <f t="shared" si="170"/>
        <v>853.21424143684555</v>
      </c>
      <c r="K946" s="24" t="s">
        <v>751</v>
      </c>
      <c r="L946" s="25">
        <f t="shared" si="160"/>
        <v>75423</v>
      </c>
      <c r="M946" s="26">
        <f t="shared" si="163"/>
        <v>0</v>
      </c>
      <c r="N946" s="27">
        <f t="shared" si="161"/>
        <v>0</v>
      </c>
      <c r="O946" s="27">
        <f t="shared" si="162"/>
        <v>0</v>
      </c>
    </row>
    <row r="947" spans="1:15" ht="13.2" x14ac:dyDescent="0.25">
      <c r="A947" s="13" t="s">
        <v>752</v>
      </c>
      <c r="B947" s="17">
        <f t="shared" si="164"/>
        <v>74600</v>
      </c>
      <c r="C947" s="5">
        <f>125</f>
        <v>125</v>
      </c>
      <c r="D947" s="6">
        <f t="shared" si="165"/>
        <v>230933.65000000002</v>
      </c>
      <c r="E947" s="6">
        <f t="shared" si="166"/>
        <v>5.7671606944444447</v>
      </c>
      <c r="F947" s="6">
        <f>SUM($D$8:D947)</f>
        <v>151955439.06999967</v>
      </c>
      <c r="G947" s="6">
        <f t="shared" si="167"/>
        <v>150000</v>
      </c>
      <c r="H947" s="23">
        <f t="shared" si="168"/>
        <v>0.36977883333333339</v>
      </c>
      <c r="I947" s="31">
        <f t="shared" si="169"/>
        <v>1.0025637999111112</v>
      </c>
      <c r="J947" s="16">
        <f t="shared" si="170"/>
        <v>853.56728516881492</v>
      </c>
      <c r="K947" s="24" t="s">
        <v>752</v>
      </c>
      <c r="L947" s="25">
        <f t="shared" si="160"/>
        <v>75454</v>
      </c>
      <c r="M947" s="26">
        <f t="shared" si="163"/>
        <v>0</v>
      </c>
      <c r="N947" s="27">
        <f t="shared" si="161"/>
        <v>0</v>
      </c>
      <c r="O947" s="27">
        <f t="shared" si="162"/>
        <v>0</v>
      </c>
    </row>
    <row r="948" spans="1:15" ht="13.2" x14ac:dyDescent="0.25">
      <c r="A948" s="13" t="s">
        <v>753</v>
      </c>
      <c r="B948" s="17">
        <f t="shared" si="164"/>
        <v>74631</v>
      </c>
      <c r="C948" s="5">
        <f>125</f>
        <v>125</v>
      </c>
      <c r="D948" s="6">
        <f t="shared" si="165"/>
        <v>231058.65000000002</v>
      </c>
      <c r="E948" s="6">
        <f t="shared" si="166"/>
        <v>7.6916077777777785</v>
      </c>
      <c r="F948" s="6">
        <f>SUM($D$8:D948)</f>
        <v>152186497.71999967</v>
      </c>
      <c r="G948" s="6">
        <f t="shared" si="167"/>
        <v>150000</v>
      </c>
      <c r="H948" s="23">
        <f t="shared" si="168"/>
        <v>0.37019550000000001</v>
      </c>
      <c r="I948" s="31">
        <f t="shared" si="169"/>
        <v>1.0025666888</v>
      </c>
      <c r="J948" s="16">
        <f t="shared" si="170"/>
        <v>853.9197461304243</v>
      </c>
      <c r="K948" s="24" t="s">
        <v>753</v>
      </c>
      <c r="L948" s="25">
        <f t="shared" si="160"/>
        <v>75485</v>
      </c>
      <c r="M948" s="26">
        <f t="shared" si="163"/>
        <v>0</v>
      </c>
      <c r="N948" s="27">
        <f t="shared" si="161"/>
        <v>0</v>
      </c>
      <c r="O948" s="27">
        <f t="shared" si="162"/>
        <v>0</v>
      </c>
    </row>
    <row r="949" spans="1:15" ht="13.2" x14ac:dyDescent="0.25">
      <c r="A949" s="13" t="s">
        <v>544</v>
      </c>
      <c r="B949" s="17">
        <f t="shared" si="164"/>
        <v>74661</v>
      </c>
      <c r="C949" s="5">
        <f>125</f>
        <v>125</v>
      </c>
      <c r="D949" s="6">
        <f t="shared" si="165"/>
        <v>231183.65000000002</v>
      </c>
      <c r="E949" s="6">
        <f t="shared" si="166"/>
        <v>9.6170965277777789</v>
      </c>
      <c r="F949" s="6">
        <f>SUM($D$8:D949)</f>
        <v>152417681.36999968</v>
      </c>
      <c r="G949" s="6">
        <f t="shared" si="167"/>
        <v>150000</v>
      </c>
      <c r="H949" s="23">
        <f t="shared" si="168"/>
        <v>0.37061216666666674</v>
      </c>
      <c r="I949" s="31">
        <f t="shared" si="169"/>
        <v>1.002569577688889</v>
      </c>
      <c r="J949" s="16">
        <f t="shared" si="170"/>
        <v>854.27162562531475</v>
      </c>
      <c r="K949" s="24" t="s">
        <v>544</v>
      </c>
      <c r="L949" s="25">
        <f t="shared" si="160"/>
        <v>75515</v>
      </c>
      <c r="M949" s="26">
        <f t="shared" si="163"/>
        <v>0</v>
      </c>
      <c r="N949" s="27">
        <f t="shared" si="161"/>
        <v>0</v>
      </c>
      <c r="O949" s="27">
        <f t="shared" si="162"/>
        <v>0</v>
      </c>
    </row>
    <row r="950" spans="1:15" ht="13.2" x14ac:dyDescent="0.25">
      <c r="A950" s="13" t="s">
        <v>545</v>
      </c>
      <c r="B950" s="17">
        <f t="shared" si="164"/>
        <v>74692</v>
      </c>
      <c r="C950" s="5">
        <f>125</f>
        <v>125</v>
      </c>
      <c r="D950" s="6">
        <f t="shared" si="165"/>
        <v>231308.65000000002</v>
      </c>
      <c r="E950" s="6">
        <f t="shared" si="166"/>
        <v>11.543626944444446</v>
      </c>
      <c r="F950" s="6">
        <f>SUM($D$8:D950)</f>
        <v>152648990.01999968</v>
      </c>
      <c r="G950" s="6">
        <f t="shared" si="167"/>
        <v>150000</v>
      </c>
      <c r="H950" s="23">
        <f t="shared" si="168"/>
        <v>0.37102883333333336</v>
      </c>
      <c r="I950" s="31">
        <f t="shared" si="169"/>
        <v>1.0025724665777778</v>
      </c>
      <c r="J950" s="16">
        <f t="shared" si="170"/>
        <v>854.62292495345878</v>
      </c>
      <c r="K950" s="24" t="s">
        <v>545</v>
      </c>
      <c r="L950" s="25">
        <f t="shared" si="160"/>
        <v>75546</v>
      </c>
      <c r="M950" s="26">
        <f t="shared" si="163"/>
        <v>0</v>
      </c>
      <c r="N950" s="27">
        <f t="shared" si="161"/>
        <v>0</v>
      </c>
      <c r="O950" s="27">
        <f t="shared" si="162"/>
        <v>0</v>
      </c>
    </row>
    <row r="951" spans="1:15" ht="13.2" x14ac:dyDescent="0.25">
      <c r="A951" s="13" t="s">
        <v>544</v>
      </c>
      <c r="B951" s="17">
        <f t="shared" si="164"/>
        <v>74722</v>
      </c>
      <c r="C951" s="5">
        <f>125</f>
        <v>125</v>
      </c>
      <c r="D951" s="6">
        <f t="shared" si="165"/>
        <v>231433.65000000002</v>
      </c>
      <c r="E951" s="6">
        <f t="shared" si="166"/>
        <v>13.471199027777779</v>
      </c>
      <c r="F951" s="6">
        <f>SUM($D$8:D951)</f>
        <v>152880423.66999969</v>
      </c>
      <c r="G951" s="6">
        <f t="shared" si="167"/>
        <v>150000</v>
      </c>
      <c r="H951" s="23">
        <f t="shared" si="168"/>
        <v>0.3714455000000001</v>
      </c>
      <c r="I951" s="31">
        <f t="shared" si="169"/>
        <v>1.0025753554666668</v>
      </c>
      <c r="J951" s="16">
        <f t="shared" si="170"/>
        <v>854.97364541117452</v>
      </c>
      <c r="K951" s="24" t="s">
        <v>544</v>
      </c>
      <c r="L951" s="25">
        <f t="shared" si="160"/>
        <v>75576</v>
      </c>
      <c r="M951" s="26">
        <f t="shared" si="163"/>
        <v>0</v>
      </c>
      <c r="N951" s="27">
        <f t="shared" si="161"/>
        <v>0</v>
      </c>
      <c r="O951" s="27">
        <f t="shared" si="162"/>
        <v>0</v>
      </c>
    </row>
    <row r="952" spans="1:15" ht="13.2" x14ac:dyDescent="0.25">
      <c r="A952" s="13" t="s">
        <v>545</v>
      </c>
      <c r="B952" s="17">
        <f t="shared" si="164"/>
        <v>74753</v>
      </c>
      <c r="C952" s="5">
        <f>125</f>
        <v>125</v>
      </c>
      <c r="D952" s="6">
        <f t="shared" si="165"/>
        <v>231558.65000000002</v>
      </c>
      <c r="E952" s="6">
        <f t="shared" si="166"/>
        <v>15.399812777777779</v>
      </c>
      <c r="F952" s="6">
        <f>SUM($D$8:D952)</f>
        <v>153111982.31999969</v>
      </c>
      <c r="G952" s="6">
        <f t="shared" si="167"/>
        <v>150000</v>
      </c>
      <c r="H952" s="23">
        <f t="shared" si="168"/>
        <v>0.37186216666666672</v>
      </c>
      <c r="I952" s="31">
        <f t="shared" si="169"/>
        <v>1.0025782443555555</v>
      </c>
      <c r="J952" s="16">
        <f t="shared" si="170"/>
        <v>855.32378829113634</v>
      </c>
      <c r="K952" s="24" t="s">
        <v>545</v>
      </c>
      <c r="L952" s="25">
        <f t="shared" si="160"/>
        <v>75607</v>
      </c>
      <c r="M952" s="26">
        <f t="shared" si="163"/>
        <v>0</v>
      </c>
      <c r="N952" s="27">
        <f t="shared" si="161"/>
        <v>0</v>
      </c>
      <c r="O952" s="27">
        <f t="shared" si="162"/>
        <v>0</v>
      </c>
    </row>
    <row r="953" spans="1:15" ht="13.2" x14ac:dyDescent="0.25">
      <c r="A953" s="13" t="s">
        <v>754</v>
      </c>
      <c r="B953" s="17">
        <f t="shared" si="164"/>
        <v>74784</v>
      </c>
      <c r="C953" s="5">
        <f>125</f>
        <v>125</v>
      </c>
      <c r="D953" s="6">
        <f t="shared" si="165"/>
        <v>231683.65000000002</v>
      </c>
      <c r="E953" s="6">
        <f t="shared" si="166"/>
        <v>17.329468194444445</v>
      </c>
      <c r="F953" s="6">
        <f>SUM($D$8:D953)</f>
        <v>153343665.9699997</v>
      </c>
      <c r="G953" s="6">
        <f t="shared" si="167"/>
        <v>150000</v>
      </c>
      <c r="H953" s="23">
        <f t="shared" si="168"/>
        <v>0.37227883333333334</v>
      </c>
      <c r="I953" s="31">
        <f t="shared" si="169"/>
        <v>1.0025811332444445</v>
      </c>
      <c r="J953" s="16">
        <f t="shared" si="170"/>
        <v>855.67335488238837</v>
      </c>
      <c r="K953" s="24" t="s">
        <v>754</v>
      </c>
      <c r="L953" s="25">
        <f t="shared" si="160"/>
        <v>75638</v>
      </c>
      <c r="M953" s="26">
        <f t="shared" si="163"/>
        <v>0</v>
      </c>
      <c r="N953" s="27">
        <f t="shared" si="161"/>
        <v>0</v>
      </c>
      <c r="O953" s="27">
        <f t="shared" si="162"/>
        <v>0</v>
      </c>
    </row>
    <row r="954" spans="1:15" ht="13.2" x14ac:dyDescent="0.25">
      <c r="A954" s="13" t="s">
        <v>755</v>
      </c>
      <c r="B954" s="17">
        <f t="shared" si="164"/>
        <v>74814</v>
      </c>
      <c r="C954" s="5">
        <f>125</f>
        <v>125</v>
      </c>
      <c r="D954" s="6">
        <f t="shared" si="165"/>
        <v>231808.65000000002</v>
      </c>
      <c r="E954" s="6">
        <f t="shared" si="166"/>
        <v>19.26016527777778</v>
      </c>
      <c r="F954" s="6">
        <f>SUM($D$8:D954)</f>
        <v>153575474.61999971</v>
      </c>
      <c r="G954" s="6">
        <f t="shared" si="167"/>
        <v>150000</v>
      </c>
      <c r="H954" s="23">
        <f t="shared" si="168"/>
        <v>0.37269550000000007</v>
      </c>
      <c r="I954" s="31">
        <f t="shared" si="169"/>
        <v>1.0025840221333333</v>
      </c>
      <c r="J954" s="16">
        <f t="shared" si="170"/>
        <v>856.02234647035618</v>
      </c>
      <c r="K954" s="24" t="s">
        <v>755</v>
      </c>
      <c r="L954" s="25">
        <f t="shared" si="160"/>
        <v>75666</v>
      </c>
      <c r="M954" s="26">
        <f t="shared" si="163"/>
        <v>0</v>
      </c>
      <c r="N954" s="27">
        <f t="shared" si="161"/>
        <v>0</v>
      </c>
      <c r="O954" s="27">
        <f t="shared" si="162"/>
        <v>0</v>
      </c>
    </row>
    <row r="955" spans="1:15" ht="13.2" x14ac:dyDescent="0.25">
      <c r="A955" s="13" t="s">
        <v>756</v>
      </c>
      <c r="B955" s="17">
        <f t="shared" si="164"/>
        <v>74845</v>
      </c>
      <c r="C955" s="5">
        <f>125</f>
        <v>125</v>
      </c>
      <c r="D955" s="6">
        <f t="shared" si="165"/>
        <v>231933.65000000002</v>
      </c>
      <c r="E955" s="6">
        <f t="shared" si="166"/>
        <v>21.191904027777781</v>
      </c>
      <c r="F955" s="6">
        <f>SUM($D$8:D955)</f>
        <v>153807408.26999971</v>
      </c>
      <c r="G955" s="6">
        <f t="shared" si="167"/>
        <v>150000</v>
      </c>
      <c r="H955" s="23">
        <f t="shared" si="168"/>
        <v>0.37311216666666669</v>
      </c>
      <c r="I955" s="31">
        <f t="shared" si="169"/>
        <v>1.0025869110222223</v>
      </c>
      <c r="J955" s="16">
        <f t="shared" si="170"/>
        <v>856.37076433685957</v>
      </c>
      <c r="K955" s="24" t="s">
        <v>756</v>
      </c>
      <c r="L955" s="25">
        <f t="shared" si="160"/>
        <v>75697</v>
      </c>
      <c r="M955" s="26">
        <f t="shared" si="163"/>
        <v>0</v>
      </c>
      <c r="N955" s="27">
        <f t="shared" si="161"/>
        <v>0</v>
      </c>
      <c r="O955" s="27">
        <f t="shared" si="162"/>
        <v>0</v>
      </c>
    </row>
    <row r="956" spans="1:15" ht="13.2" x14ac:dyDescent="0.25">
      <c r="A956" s="13" t="s">
        <v>757</v>
      </c>
      <c r="B956" s="17">
        <f t="shared" si="164"/>
        <v>74875</v>
      </c>
      <c r="C956" s="5">
        <f>125</f>
        <v>125</v>
      </c>
      <c r="D956" s="6">
        <f t="shared" si="165"/>
        <v>232058.65000000002</v>
      </c>
      <c r="E956" s="6">
        <f t="shared" si="166"/>
        <v>23.124684444444448</v>
      </c>
      <c r="F956" s="6">
        <f>SUM($D$8:D956)</f>
        <v>154039466.91999972</v>
      </c>
      <c r="G956" s="6">
        <f t="shared" si="167"/>
        <v>150000</v>
      </c>
      <c r="H956" s="23">
        <f t="shared" si="168"/>
        <v>0.37352883333333342</v>
      </c>
      <c r="I956" s="31">
        <f t="shared" si="169"/>
        <v>1.0025897999111111</v>
      </c>
      <c r="J956" s="16">
        <f t="shared" si="170"/>
        <v>856.71860976012454</v>
      </c>
      <c r="K956" s="24" t="s">
        <v>757</v>
      </c>
      <c r="L956" s="25">
        <f t="shared" si="160"/>
        <v>75727</v>
      </c>
      <c r="M956" s="26">
        <f t="shared" si="163"/>
        <v>0</v>
      </c>
      <c r="N956" s="27">
        <f t="shared" si="161"/>
        <v>0</v>
      </c>
      <c r="O956" s="27">
        <f t="shared" si="162"/>
        <v>0</v>
      </c>
    </row>
    <row r="957" spans="1:15" ht="13.2" x14ac:dyDescent="0.25">
      <c r="A957" s="13" t="s">
        <v>544</v>
      </c>
      <c r="B957" s="17">
        <f t="shared" si="164"/>
        <v>74906</v>
      </c>
      <c r="C957" s="5">
        <f>125</f>
        <v>125</v>
      </c>
      <c r="D957" s="6">
        <f t="shared" si="165"/>
        <v>232206.77000000002</v>
      </c>
      <c r="E957" s="6">
        <f t="shared" si="166"/>
        <v>1.9340147500000004</v>
      </c>
      <c r="F957" s="6">
        <f>SUM($D$8:D957)</f>
        <v>154271673.68999973</v>
      </c>
      <c r="G957" s="6">
        <f t="shared" si="167"/>
        <v>150000</v>
      </c>
      <c r="H957" s="23">
        <f t="shared" si="168"/>
        <v>0.37402256666666667</v>
      </c>
      <c r="I957" s="31">
        <f t="shared" si="169"/>
        <v>1.002593223128889</v>
      </c>
      <c r="J957" s="16">
        <f t="shared" si="170"/>
        <v>857.066375082371</v>
      </c>
      <c r="K957" s="24" t="s">
        <v>544</v>
      </c>
      <c r="L957" s="25">
        <f t="shared" si="160"/>
        <v>75758</v>
      </c>
      <c r="M957" s="26">
        <f t="shared" si="163"/>
        <v>0</v>
      </c>
      <c r="N957" s="27">
        <f t="shared" si="161"/>
        <v>0</v>
      </c>
      <c r="O957" s="27">
        <f t="shared" si="162"/>
        <v>0</v>
      </c>
    </row>
    <row r="958" spans="1:15" ht="13.2" x14ac:dyDescent="0.25">
      <c r="A958" s="13" t="s">
        <v>545</v>
      </c>
      <c r="B958" s="17">
        <f t="shared" si="164"/>
        <v>74935</v>
      </c>
      <c r="C958" s="5">
        <f>125</f>
        <v>125</v>
      </c>
      <c r="D958" s="6">
        <f t="shared" si="165"/>
        <v>232331.77000000002</v>
      </c>
      <c r="E958" s="6">
        <f t="shared" si="166"/>
        <v>3.8691406111111113</v>
      </c>
      <c r="F958" s="6">
        <f>SUM($D$8:D958)</f>
        <v>154504005.45999974</v>
      </c>
      <c r="G958" s="6">
        <f t="shared" si="167"/>
        <v>150000</v>
      </c>
      <c r="H958" s="23">
        <f t="shared" si="168"/>
        <v>0.3744392333333334</v>
      </c>
      <c r="I958" s="31">
        <f t="shared" si="169"/>
        <v>1.0025961120177778</v>
      </c>
      <c r="J958" s="16">
        <f t="shared" si="170"/>
        <v>857.41311376937654</v>
      </c>
      <c r="K958" s="24" t="s">
        <v>545</v>
      </c>
      <c r="L958" s="25">
        <f t="shared" si="160"/>
        <v>75788</v>
      </c>
      <c r="M958" s="26">
        <f t="shared" si="163"/>
        <v>0</v>
      </c>
      <c r="N958" s="27">
        <f t="shared" si="161"/>
        <v>0</v>
      </c>
      <c r="O958" s="27">
        <f t="shared" si="162"/>
        <v>0</v>
      </c>
    </row>
    <row r="959" spans="1:15" ht="13.2" x14ac:dyDescent="0.25">
      <c r="A959" s="13" t="s">
        <v>544</v>
      </c>
      <c r="B959" s="17">
        <f t="shared" si="164"/>
        <v>74965</v>
      </c>
      <c r="C959" s="5">
        <f>125</f>
        <v>125</v>
      </c>
      <c r="D959" s="6">
        <f t="shared" si="165"/>
        <v>232456.77000000002</v>
      </c>
      <c r="E959" s="6">
        <f t="shared" si="166"/>
        <v>5.8052386944444443</v>
      </c>
      <c r="F959" s="6">
        <f>SUM($D$8:D959)</f>
        <v>154736462.22999975</v>
      </c>
      <c r="G959" s="6">
        <f t="shared" si="167"/>
        <v>150000</v>
      </c>
      <c r="H959" s="23">
        <f t="shared" si="168"/>
        <v>0.37485590000000002</v>
      </c>
      <c r="I959" s="31">
        <f t="shared" si="169"/>
        <v>1.0025990009066668</v>
      </c>
      <c r="J959" s="16">
        <f t="shared" si="170"/>
        <v>857.75928367631354</v>
      </c>
      <c r="K959" s="24" t="s">
        <v>544</v>
      </c>
      <c r="L959" s="25">
        <f t="shared" si="160"/>
        <v>75819</v>
      </c>
      <c r="M959" s="26">
        <f t="shared" si="163"/>
        <v>0</v>
      </c>
      <c r="N959" s="27">
        <f t="shared" si="161"/>
        <v>0</v>
      </c>
      <c r="O959" s="27">
        <f t="shared" si="162"/>
        <v>0</v>
      </c>
    </row>
    <row r="960" spans="1:15" ht="13.2" x14ac:dyDescent="0.25">
      <c r="A960" s="13" t="s">
        <v>545</v>
      </c>
      <c r="B960" s="17">
        <f t="shared" si="164"/>
        <v>74996</v>
      </c>
      <c r="C960" s="5">
        <f>125</f>
        <v>125</v>
      </c>
      <c r="D960" s="6">
        <f t="shared" si="165"/>
        <v>232581.77000000002</v>
      </c>
      <c r="E960" s="6">
        <f t="shared" si="166"/>
        <v>7.7423784444444443</v>
      </c>
      <c r="F960" s="6">
        <f>SUM($D$8:D960)</f>
        <v>154969043.99999976</v>
      </c>
      <c r="G960" s="6">
        <f t="shared" si="167"/>
        <v>150000</v>
      </c>
      <c r="H960" s="23">
        <f t="shared" si="168"/>
        <v>0.37527256666666675</v>
      </c>
      <c r="I960" s="31">
        <f t="shared" si="169"/>
        <v>1.0026018897955555</v>
      </c>
      <c r="J960" s="16">
        <f t="shared" si="170"/>
        <v>858.1048860677721</v>
      </c>
      <c r="K960" s="24" t="s">
        <v>545</v>
      </c>
      <c r="L960" s="25">
        <f t="shared" si="160"/>
        <v>75850</v>
      </c>
      <c r="M960" s="26">
        <f t="shared" si="163"/>
        <v>0</v>
      </c>
      <c r="N960" s="27">
        <f t="shared" si="161"/>
        <v>0</v>
      </c>
      <c r="O960" s="27">
        <f t="shared" si="162"/>
        <v>0</v>
      </c>
    </row>
    <row r="961" spans="1:15" ht="13.2" x14ac:dyDescent="0.25">
      <c r="A961" s="13" t="s">
        <v>758</v>
      </c>
      <c r="B961" s="17">
        <f t="shared" si="164"/>
        <v>75026</v>
      </c>
      <c r="C961" s="5">
        <f>125</f>
        <v>125</v>
      </c>
      <c r="D961" s="6">
        <f t="shared" si="165"/>
        <v>232706.77000000002</v>
      </c>
      <c r="E961" s="6">
        <f t="shared" si="166"/>
        <v>9.6805598611111119</v>
      </c>
      <c r="F961" s="6">
        <f>SUM($D$8:D961)</f>
        <v>155201750.76999977</v>
      </c>
      <c r="G961" s="6">
        <f t="shared" si="167"/>
        <v>150000</v>
      </c>
      <c r="H961" s="23">
        <f t="shared" si="168"/>
        <v>0.37568923333333337</v>
      </c>
      <c r="I961" s="31">
        <f t="shared" si="169"/>
        <v>1.0026047786844445</v>
      </c>
      <c r="J961" s="16">
        <f t="shared" si="170"/>
        <v>858.44992220480663</v>
      </c>
      <c r="K961" s="24" t="s">
        <v>758</v>
      </c>
      <c r="L961" s="25">
        <f t="shared" si="160"/>
        <v>75880</v>
      </c>
      <c r="M961" s="26">
        <f t="shared" si="163"/>
        <v>0</v>
      </c>
      <c r="N961" s="27">
        <f t="shared" si="161"/>
        <v>0</v>
      </c>
      <c r="O961" s="27">
        <f t="shared" si="162"/>
        <v>0</v>
      </c>
    </row>
    <row r="962" spans="1:15" ht="13.2" x14ac:dyDescent="0.25">
      <c r="A962" s="13" t="s">
        <v>759</v>
      </c>
      <c r="B962" s="17">
        <f t="shared" si="164"/>
        <v>75057</v>
      </c>
      <c r="C962" s="5">
        <f>125</f>
        <v>125</v>
      </c>
      <c r="D962" s="6">
        <f t="shared" si="165"/>
        <v>232831.77000000002</v>
      </c>
      <c r="E962" s="6">
        <f t="shared" si="166"/>
        <v>11.619782944444445</v>
      </c>
      <c r="F962" s="6">
        <f>SUM($D$8:D962)</f>
        <v>155434582.53999978</v>
      </c>
      <c r="G962" s="6">
        <f t="shared" si="167"/>
        <v>150000</v>
      </c>
      <c r="H962" s="23">
        <f t="shared" si="168"/>
        <v>0.37610589999999999</v>
      </c>
      <c r="I962" s="31">
        <f t="shared" si="169"/>
        <v>1.0026076675733333</v>
      </c>
      <c r="J962" s="16">
        <f t="shared" si="170"/>
        <v>858.79439334494634</v>
      </c>
      <c r="K962" s="24" t="s">
        <v>759</v>
      </c>
      <c r="L962" s="25">
        <f t="shared" si="160"/>
        <v>75911</v>
      </c>
      <c r="M962" s="26">
        <f t="shared" si="163"/>
        <v>0</v>
      </c>
      <c r="N962" s="27">
        <f t="shared" si="161"/>
        <v>0</v>
      </c>
      <c r="O962" s="27">
        <f t="shared" si="162"/>
        <v>0</v>
      </c>
    </row>
    <row r="963" spans="1:15" ht="13.2" x14ac:dyDescent="0.25">
      <c r="A963" s="13" t="s">
        <v>760</v>
      </c>
      <c r="B963" s="17">
        <f t="shared" si="164"/>
        <v>75087</v>
      </c>
      <c r="C963" s="5">
        <f>125</f>
        <v>125</v>
      </c>
      <c r="D963" s="6">
        <f t="shared" si="165"/>
        <v>232956.77000000002</v>
      </c>
      <c r="E963" s="6">
        <f t="shared" si="166"/>
        <v>13.560047694444446</v>
      </c>
      <c r="F963" s="6">
        <f>SUM($D$8:D963)</f>
        <v>155667539.30999979</v>
      </c>
      <c r="G963" s="6">
        <f t="shared" si="167"/>
        <v>150000</v>
      </c>
      <c r="H963" s="23">
        <f t="shared" si="168"/>
        <v>0.37652256666666672</v>
      </c>
      <c r="I963" s="31">
        <f t="shared" si="169"/>
        <v>1.0026105564622223</v>
      </c>
      <c r="J963" s="16">
        <f t="shared" si="170"/>
        <v>859.13830074220891</v>
      </c>
      <c r="K963" s="24" t="s">
        <v>760</v>
      </c>
      <c r="L963" s="25">
        <f t="shared" si="160"/>
        <v>75941</v>
      </c>
      <c r="M963" s="26">
        <f t="shared" si="163"/>
        <v>0</v>
      </c>
      <c r="N963" s="27">
        <f t="shared" si="161"/>
        <v>0</v>
      </c>
      <c r="O963" s="27">
        <f t="shared" si="162"/>
        <v>0</v>
      </c>
    </row>
    <row r="964" spans="1:15" ht="13.2" x14ac:dyDescent="0.25">
      <c r="A964" s="13" t="s">
        <v>761</v>
      </c>
      <c r="B964" s="17">
        <f t="shared" si="164"/>
        <v>75118</v>
      </c>
      <c r="C964" s="5">
        <f>125</f>
        <v>125</v>
      </c>
      <c r="D964" s="6">
        <f t="shared" si="165"/>
        <v>233081.77000000002</v>
      </c>
      <c r="E964" s="6">
        <f t="shared" si="166"/>
        <v>15.501354111111112</v>
      </c>
      <c r="F964" s="6">
        <f>SUM($D$8:D964)</f>
        <v>155900621.0799998</v>
      </c>
      <c r="G964" s="6">
        <f t="shared" si="167"/>
        <v>150000</v>
      </c>
      <c r="H964" s="23">
        <f t="shared" si="168"/>
        <v>0.37693923333333335</v>
      </c>
      <c r="I964" s="31">
        <f t="shared" si="169"/>
        <v>1.0026134453511111</v>
      </c>
      <c r="J964" s="16">
        <f t="shared" si="170"/>
        <v>859.48164564711078</v>
      </c>
      <c r="K964" s="24" t="s">
        <v>761</v>
      </c>
      <c r="L964" s="25">
        <f t="shared" si="160"/>
        <v>75972</v>
      </c>
      <c r="M964" s="26">
        <f t="shared" si="163"/>
        <v>0</v>
      </c>
      <c r="N964" s="27">
        <f t="shared" si="161"/>
        <v>0</v>
      </c>
      <c r="O964" s="27">
        <f t="shared" si="162"/>
        <v>0</v>
      </c>
    </row>
    <row r="965" spans="1:15" ht="13.2" x14ac:dyDescent="0.25">
      <c r="A965" s="13" t="s">
        <v>544</v>
      </c>
      <c r="B965" s="17">
        <f t="shared" si="164"/>
        <v>75149</v>
      </c>
      <c r="C965" s="5">
        <f>125</f>
        <v>125</v>
      </c>
      <c r="D965" s="6">
        <f t="shared" si="165"/>
        <v>233206.77000000002</v>
      </c>
      <c r="E965" s="6">
        <f t="shared" si="166"/>
        <v>17.443702194444445</v>
      </c>
      <c r="F965" s="6">
        <f>SUM($D$8:D965)</f>
        <v>156133827.84999982</v>
      </c>
      <c r="G965" s="6">
        <f t="shared" si="167"/>
        <v>150000</v>
      </c>
      <c r="H965" s="23">
        <f t="shared" si="168"/>
        <v>0.37735590000000008</v>
      </c>
      <c r="I965" s="31">
        <f t="shared" si="169"/>
        <v>1.0026163342400001</v>
      </c>
      <c r="J965" s="16">
        <f t="shared" si="170"/>
        <v>859.82442930668003</v>
      </c>
      <c r="K965" s="24" t="s">
        <v>544</v>
      </c>
      <c r="L965" s="25">
        <f t="shared" si="160"/>
        <v>76003</v>
      </c>
      <c r="M965" s="26">
        <f t="shared" si="163"/>
        <v>0</v>
      </c>
      <c r="N965" s="27">
        <f t="shared" si="161"/>
        <v>0</v>
      </c>
      <c r="O965" s="27">
        <f t="shared" si="162"/>
        <v>0</v>
      </c>
    </row>
    <row r="966" spans="1:15" ht="13.2" x14ac:dyDescent="0.25">
      <c r="A966" s="13" t="s">
        <v>545</v>
      </c>
      <c r="B966" s="17">
        <f t="shared" si="164"/>
        <v>75179</v>
      </c>
      <c r="C966" s="5">
        <f>125</f>
        <v>125</v>
      </c>
      <c r="D966" s="6">
        <f t="shared" si="165"/>
        <v>233331.77000000002</v>
      </c>
      <c r="E966" s="6">
        <f t="shared" si="166"/>
        <v>19.387091944444446</v>
      </c>
      <c r="F966" s="6">
        <f>SUM($D$8:D966)</f>
        <v>156367159.61999983</v>
      </c>
      <c r="G966" s="6">
        <f t="shared" si="167"/>
        <v>150000</v>
      </c>
      <c r="H966" s="23">
        <f t="shared" si="168"/>
        <v>0.3777725666666667</v>
      </c>
      <c r="I966" s="31">
        <f t="shared" si="169"/>
        <v>1.0026192231288888</v>
      </c>
      <c r="J966" s="16">
        <f t="shared" si="170"/>
        <v>860.16665296446706</v>
      </c>
      <c r="K966" s="24" t="s">
        <v>545</v>
      </c>
      <c r="L966" s="25">
        <f t="shared" si="160"/>
        <v>76032</v>
      </c>
      <c r="M966" s="26">
        <f t="shared" si="163"/>
        <v>0</v>
      </c>
      <c r="N966" s="27">
        <f t="shared" si="161"/>
        <v>0</v>
      </c>
      <c r="O966" s="27">
        <f t="shared" si="162"/>
        <v>0</v>
      </c>
    </row>
    <row r="967" spans="1:15" ht="13.2" x14ac:dyDescent="0.25">
      <c r="A967" s="13" t="s">
        <v>544</v>
      </c>
      <c r="B967" s="17">
        <f t="shared" si="164"/>
        <v>75210</v>
      </c>
      <c r="C967" s="5">
        <f>125</f>
        <v>125</v>
      </c>
      <c r="D967" s="6">
        <f t="shared" si="165"/>
        <v>233456.77000000002</v>
      </c>
      <c r="E967" s="6">
        <f t="shared" si="166"/>
        <v>21.331523361111113</v>
      </c>
      <c r="F967" s="6">
        <f>SUM($D$8:D967)</f>
        <v>156600616.38999984</v>
      </c>
      <c r="G967" s="6">
        <f t="shared" si="167"/>
        <v>150000</v>
      </c>
      <c r="H967" s="23">
        <f t="shared" si="168"/>
        <v>0.37818923333333332</v>
      </c>
      <c r="I967" s="31">
        <f t="shared" si="169"/>
        <v>1.0026221120177778</v>
      </c>
      <c r="J967" s="16">
        <f t="shared" si="170"/>
        <v>860.50831786055824</v>
      </c>
      <c r="K967" s="24" t="s">
        <v>544</v>
      </c>
      <c r="L967" s="25">
        <f t="shared" si="160"/>
        <v>76063</v>
      </c>
      <c r="M967" s="26">
        <f t="shared" si="163"/>
        <v>0</v>
      </c>
      <c r="N967" s="27">
        <f t="shared" si="161"/>
        <v>0</v>
      </c>
      <c r="O967" s="27">
        <f t="shared" si="162"/>
        <v>0</v>
      </c>
    </row>
    <row r="968" spans="1:15" ht="13.2" x14ac:dyDescent="0.25">
      <c r="A968" s="13" t="s">
        <v>545</v>
      </c>
      <c r="B968" s="17">
        <f t="shared" si="164"/>
        <v>75240</v>
      </c>
      <c r="C968" s="5">
        <f>125</f>
        <v>125</v>
      </c>
      <c r="D968" s="6">
        <f t="shared" si="165"/>
        <v>233581.77000000002</v>
      </c>
      <c r="E968" s="6">
        <f t="shared" si="166"/>
        <v>23.276996444444446</v>
      </c>
      <c r="F968" s="6">
        <f>SUM($D$8:D968)</f>
        <v>156834198.15999985</v>
      </c>
      <c r="G968" s="6">
        <f t="shared" si="167"/>
        <v>150000</v>
      </c>
      <c r="H968" s="23">
        <f t="shared" si="168"/>
        <v>0.37860590000000005</v>
      </c>
      <c r="I968" s="31">
        <f t="shared" si="169"/>
        <v>1.0026250009066666</v>
      </c>
      <c r="J968" s="16">
        <f t="shared" si="170"/>
        <v>860.84942523158475</v>
      </c>
      <c r="K968" s="24" t="s">
        <v>545</v>
      </c>
      <c r="L968" s="25">
        <f t="shared" si="160"/>
        <v>76093</v>
      </c>
      <c r="M968" s="26">
        <f t="shared" si="163"/>
        <v>0</v>
      </c>
      <c r="N968" s="27">
        <f t="shared" si="161"/>
        <v>0</v>
      </c>
      <c r="O968" s="27">
        <f t="shared" si="162"/>
        <v>0</v>
      </c>
    </row>
    <row r="969" spans="1:15" ht="13.2" x14ac:dyDescent="0.25">
      <c r="A969" s="13" t="s">
        <v>762</v>
      </c>
      <c r="B969" s="17">
        <f t="shared" si="164"/>
        <v>75271</v>
      </c>
      <c r="C969" s="5">
        <f>125</f>
        <v>125</v>
      </c>
      <c r="D969" s="6">
        <f t="shared" si="165"/>
        <v>233730.05000000002</v>
      </c>
      <c r="E969" s="6">
        <f t="shared" si="166"/>
        <v>1.9467087500000004</v>
      </c>
      <c r="F969" s="6">
        <f>SUM($D$8:D969)</f>
        <v>157067928.20999986</v>
      </c>
      <c r="G969" s="6">
        <f t="shared" si="167"/>
        <v>150000</v>
      </c>
      <c r="H969" s="23">
        <f t="shared" si="168"/>
        <v>0.37910016666666668</v>
      </c>
      <c r="I969" s="31">
        <f t="shared" si="169"/>
        <v>1.0026284278222222</v>
      </c>
      <c r="J969" s="16">
        <f t="shared" si="170"/>
        <v>861.19047207864071</v>
      </c>
      <c r="K969" s="24" t="s">
        <v>762</v>
      </c>
      <c r="L969" s="25">
        <f t="shared" si="160"/>
        <v>76124</v>
      </c>
      <c r="M969" s="26">
        <f t="shared" si="163"/>
        <v>0</v>
      </c>
      <c r="N969" s="27">
        <f t="shared" si="161"/>
        <v>0</v>
      </c>
      <c r="O969" s="27">
        <f t="shared" si="162"/>
        <v>0</v>
      </c>
    </row>
    <row r="970" spans="1:15" ht="13.2" x14ac:dyDescent="0.25">
      <c r="A970" s="13" t="s">
        <v>763</v>
      </c>
      <c r="B970" s="17">
        <f t="shared" si="164"/>
        <v>75300</v>
      </c>
      <c r="C970" s="5">
        <f>125</f>
        <v>125</v>
      </c>
      <c r="D970" s="6">
        <f t="shared" si="165"/>
        <v>233855.05000000002</v>
      </c>
      <c r="E970" s="6">
        <f t="shared" si="166"/>
        <v>3.8945286111111117</v>
      </c>
      <c r="F970" s="6">
        <f>SUM($D$8:D970)</f>
        <v>157301783.25999987</v>
      </c>
      <c r="G970" s="6">
        <f t="shared" si="167"/>
        <v>150000</v>
      </c>
      <c r="H970" s="23">
        <f t="shared" si="168"/>
        <v>0.37951683333333341</v>
      </c>
      <c r="I970" s="31">
        <f t="shared" si="169"/>
        <v>1.0026313167111112</v>
      </c>
      <c r="J970" s="32">
        <f t="shared" si="170"/>
        <v>861.53050176942065</v>
      </c>
      <c r="K970" s="24" t="s">
        <v>763</v>
      </c>
      <c r="L970" s="25">
        <f t="shared" ref="L970:L1020" si="171">DATE(YEAR(L969),MONTH(L969)+1,1)</f>
        <v>76154</v>
      </c>
      <c r="M970" s="26">
        <f t="shared" si="163"/>
        <v>0</v>
      </c>
      <c r="N970" s="27">
        <f t="shared" ref="N970:N1020" si="172">M970+N969+O969</f>
        <v>0</v>
      </c>
      <c r="O970" s="27">
        <f t="shared" ref="O970:O1033" si="173">N970*$M$6/12</f>
        <v>0</v>
      </c>
    </row>
    <row r="971" spans="1:15" ht="13.2" x14ac:dyDescent="0.25">
      <c r="A971" s="13" t="s">
        <v>764</v>
      </c>
      <c r="B971" s="17">
        <f t="shared" si="164"/>
        <v>75330</v>
      </c>
      <c r="C971" s="5">
        <f>125</f>
        <v>125</v>
      </c>
      <c r="D971" s="6">
        <f t="shared" si="165"/>
        <v>233980.05000000002</v>
      </c>
      <c r="E971" s="6">
        <f t="shared" si="166"/>
        <v>5.8433206944444454</v>
      </c>
      <c r="F971" s="6">
        <f>SUM($D$8:D971)</f>
        <v>157535763.30999988</v>
      </c>
      <c r="G971" s="6">
        <f t="shared" si="167"/>
        <v>150000</v>
      </c>
      <c r="H971" s="23">
        <f t="shared" si="168"/>
        <v>0.37993350000000004</v>
      </c>
      <c r="I971" s="31">
        <f t="shared" si="169"/>
        <v>1.0026342055999999</v>
      </c>
      <c r="J971" s="32">
        <f t="shared" si="170"/>
        <v>861.86997747820067</v>
      </c>
      <c r="K971" s="24" t="s">
        <v>764</v>
      </c>
      <c r="L971" s="25">
        <f t="shared" si="171"/>
        <v>76185</v>
      </c>
      <c r="M971" s="26">
        <f t="shared" ref="M971:M1034" si="174">MIN($M$5,-N970-O970)</f>
        <v>0</v>
      </c>
      <c r="N971" s="27">
        <f t="shared" si="172"/>
        <v>0</v>
      </c>
      <c r="O971" s="27">
        <f t="shared" si="173"/>
        <v>0</v>
      </c>
    </row>
    <row r="972" spans="1:15" ht="13.2" x14ac:dyDescent="0.25">
      <c r="A972" s="13" t="s">
        <v>765</v>
      </c>
      <c r="B972" s="17">
        <f t="shared" si="164"/>
        <v>75361</v>
      </c>
      <c r="C972" s="5">
        <f>125</f>
        <v>125</v>
      </c>
      <c r="D972" s="6">
        <f t="shared" si="165"/>
        <v>234105.05000000002</v>
      </c>
      <c r="E972" s="6">
        <f t="shared" si="166"/>
        <v>7.7931544444444452</v>
      </c>
      <c r="F972" s="6">
        <f>SUM($D$8:D972)</f>
        <v>157769868.3599999</v>
      </c>
      <c r="G972" s="6">
        <f t="shared" si="167"/>
        <v>150000</v>
      </c>
      <c r="H972" s="23">
        <f t="shared" si="168"/>
        <v>0.38035016666666666</v>
      </c>
      <c r="I972" s="31">
        <f t="shared" si="169"/>
        <v>1.0026370944888889</v>
      </c>
      <c r="J972" s="16">
        <f t="shared" si="170"/>
        <v>862.20890042851261</v>
      </c>
      <c r="K972" s="24" t="s">
        <v>765</v>
      </c>
      <c r="L972" s="25">
        <f t="shared" si="171"/>
        <v>76216</v>
      </c>
      <c r="M972" s="26">
        <f t="shared" si="174"/>
        <v>0</v>
      </c>
      <c r="N972" s="27">
        <f t="shared" si="172"/>
        <v>0</v>
      </c>
      <c r="O972" s="27">
        <f t="shared" si="173"/>
        <v>0</v>
      </c>
    </row>
    <row r="973" spans="1:15" ht="13.2" x14ac:dyDescent="0.25">
      <c r="A973" s="13" t="s">
        <v>544</v>
      </c>
      <c r="B973" s="17">
        <f t="shared" si="164"/>
        <v>75391</v>
      </c>
      <c r="C973" s="5">
        <f>125</f>
        <v>125</v>
      </c>
      <c r="D973" s="6">
        <f t="shared" si="165"/>
        <v>234230.05000000002</v>
      </c>
      <c r="E973" s="6">
        <f t="shared" si="166"/>
        <v>9.7440298611111125</v>
      </c>
      <c r="F973" s="6">
        <f>SUM($D$8:D973)</f>
        <v>158004098.40999991</v>
      </c>
      <c r="G973" s="6">
        <f t="shared" si="167"/>
        <v>150000</v>
      </c>
      <c r="H973" s="23">
        <f t="shared" si="168"/>
        <v>0.38076683333333339</v>
      </c>
      <c r="I973" s="31">
        <f t="shared" si="169"/>
        <v>1.0026399833777777</v>
      </c>
      <c r="J973" s="16">
        <f t="shared" si="170"/>
        <v>862.54727184048943</v>
      </c>
      <c r="K973" s="24" t="s">
        <v>544</v>
      </c>
      <c r="L973" s="25">
        <f t="shared" si="171"/>
        <v>76246</v>
      </c>
      <c r="M973" s="26">
        <f t="shared" si="174"/>
        <v>0</v>
      </c>
      <c r="N973" s="27">
        <f t="shared" si="172"/>
        <v>0</v>
      </c>
      <c r="O973" s="27">
        <f t="shared" si="173"/>
        <v>0</v>
      </c>
    </row>
    <row r="974" spans="1:15" ht="13.2" x14ac:dyDescent="0.25">
      <c r="A974" s="13" t="s">
        <v>545</v>
      </c>
      <c r="B974" s="17">
        <f t="shared" ref="B974:B1037" si="175">DATE(YEAR(B973),MONTH(B973)+1,IF(MONTH(B973)=1,28,30))</f>
        <v>75422</v>
      </c>
      <c r="C974" s="5">
        <f>125</f>
        <v>125</v>
      </c>
      <c r="D974" s="6">
        <f t="shared" ref="D974:D1020" si="176">C974+D973+IF(MONTH(B974)=1,ROUND(E973,2),0)</f>
        <v>234355.05000000002</v>
      </c>
      <c r="E974" s="6">
        <f t="shared" ref="E974:E1020" si="177">MAX(0,IF(MONTH(B974)=1,0,E973)+(D974-C974)*$C$5*30/360+C974*$C$5*(30-DAY(B974))/360)</f>
        <v>11.695946944444445</v>
      </c>
      <c r="F974" s="6">
        <f>SUM($D$8:D974)</f>
        <v>158238453.45999992</v>
      </c>
      <c r="G974" s="6">
        <f t="shared" ref="G974:G1037" si="178">MAX($C$2-D974,50%*$C$2)</f>
        <v>150000</v>
      </c>
      <c r="H974" s="23">
        <f t="shared" ref="H974:H1037" si="179">D974/$C$2-$H$3</f>
        <v>0.38118350000000001</v>
      </c>
      <c r="I974" s="31">
        <f t="shared" ref="I974:I1020" si="180">1-64*($M$5-0.004*$C$2)/$C$2*H974</f>
        <v>1.0026428722666667</v>
      </c>
      <c r="J974" s="16">
        <f t="shared" ref="J974:J1020" si="181">(200*$M$5*I974)/(G974/750+$H$2*G974*G974/(F974+3*G974))</f>
        <v>862.88509293087657</v>
      </c>
      <c r="K974" s="24" t="s">
        <v>545</v>
      </c>
      <c r="L974" s="25">
        <f t="shared" si="171"/>
        <v>76277</v>
      </c>
      <c r="M974" s="26">
        <f t="shared" si="174"/>
        <v>0</v>
      </c>
      <c r="N974" s="27">
        <f t="shared" si="172"/>
        <v>0</v>
      </c>
      <c r="O974" s="27">
        <f t="shared" si="173"/>
        <v>0</v>
      </c>
    </row>
    <row r="975" spans="1:15" ht="13.2" x14ac:dyDescent="0.25">
      <c r="A975" s="13" t="s">
        <v>544</v>
      </c>
      <c r="B975" s="17">
        <f t="shared" si="175"/>
        <v>75452</v>
      </c>
      <c r="C975" s="5">
        <f>125</f>
        <v>125</v>
      </c>
      <c r="D975" s="6">
        <f t="shared" si="176"/>
        <v>234480.05000000002</v>
      </c>
      <c r="E975" s="6">
        <f t="shared" si="177"/>
        <v>13.648905694444446</v>
      </c>
      <c r="F975" s="6">
        <f>SUM($D$8:D975)</f>
        <v>158472933.50999993</v>
      </c>
      <c r="G975" s="6">
        <f t="shared" si="178"/>
        <v>150000</v>
      </c>
      <c r="H975" s="23">
        <f t="shared" si="179"/>
        <v>0.38160016666666674</v>
      </c>
      <c r="I975" s="31">
        <f t="shared" si="180"/>
        <v>1.0026457611555555</v>
      </c>
      <c r="J975" s="16">
        <f t="shared" si="181"/>
        <v>863.22236491304375</v>
      </c>
      <c r="K975" s="24" t="s">
        <v>544</v>
      </c>
      <c r="L975" s="25">
        <f t="shared" si="171"/>
        <v>76307</v>
      </c>
      <c r="M975" s="26">
        <f t="shared" si="174"/>
        <v>0</v>
      </c>
      <c r="N975" s="27">
        <f t="shared" si="172"/>
        <v>0</v>
      </c>
      <c r="O975" s="27">
        <f t="shared" si="173"/>
        <v>0</v>
      </c>
    </row>
    <row r="976" spans="1:15" ht="13.2" x14ac:dyDescent="0.25">
      <c r="A976" s="13" t="s">
        <v>545</v>
      </c>
      <c r="B976" s="17">
        <f t="shared" si="175"/>
        <v>75483</v>
      </c>
      <c r="C976" s="5">
        <f>125</f>
        <v>125</v>
      </c>
      <c r="D976" s="6">
        <f t="shared" si="176"/>
        <v>234605.05000000002</v>
      </c>
      <c r="E976" s="6">
        <f t="shared" si="177"/>
        <v>15.602906111111112</v>
      </c>
      <c r="F976" s="6">
        <f>SUM($D$8:D976)</f>
        <v>158707538.55999994</v>
      </c>
      <c r="G976" s="6">
        <f t="shared" si="178"/>
        <v>150000</v>
      </c>
      <c r="H976" s="23">
        <f t="shared" si="179"/>
        <v>0.38201683333333336</v>
      </c>
      <c r="I976" s="31">
        <f t="shared" si="180"/>
        <v>1.0026486500444445</v>
      </c>
      <c r="J976" s="16">
        <f t="shared" si="181"/>
        <v>863.55908899699602</v>
      </c>
      <c r="K976" s="24" t="s">
        <v>545</v>
      </c>
      <c r="L976" s="25">
        <f t="shared" si="171"/>
        <v>76338</v>
      </c>
      <c r="M976" s="26">
        <f t="shared" si="174"/>
        <v>0</v>
      </c>
      <c r="N976" s="27">
        <f t="shared" si="172"/>
        <v>0</v>
      </c>
      <c r="O976" s="27">
        <f t="shared" si="173"/>
        <v>0</v>
      </c>
    </row>
    <row r="977" spans="1:15" ht="13.2" x14ac:dyDescent="0.25">
      <c r="A977" s="13" t="s">
        <v>766</v>
      </c>
      <c r="B977" s="17">
        <f t="shared" si="175"/>
        <v>75514</v>
      </c>
      <c r="C977" s="5">
        <f>125</f>
        <v>125</v>
      </c>
      <c r="D977" s="6">
        <f t="shared" si="176"/>
        <v>234730.05000000002</v>
      </c>
      <c r="E977" s="6">
        <f t="shared" si="177"/>
        <v>17.557948194444446</v>
      </c>
      <c r="F977" s="6">
        <f>SUM($D$8:D977)</f>
        <v>158942268.60999995</v>
      </c>
      <c r="G977" s="6">
        <f t="shared" si="178"/>
        <v>150000</v>
      </c>
      <c r="H977" s="23">
        <f t="shared" si="179"/>
        <v>0.38243349999999998</v>
      </c>
      <c r="I977" s="31">
        <f t="shared" si="180"/>
        <v>1.0026515389333333</v>
      </c>
      <c r="J977" s="16">
        <f t="shared" si="181"/>
        <v>863.89526638938457</v>
      </c>
      <c r="K977" s="24" t="s">
        <v>766</v>
      </c>
      <c r="L977" s="25">
        <f t="shared" si="171"/>
        <v>76369</v>
      </c>
      <c r="M977" s="26">
        <f t="shared" si="174"/>
        <v>0</v>
      </c>
      <c r="N977" s="27">
        <f t="shared" si="172"/>
        <v>0</v>
      </c>
      <c r="O977" s="27">
        <f t="shared" si="173"/>
        <v>0</v>
      </c>
    </row>
    <row r="978" spans="1:15" ht="13.2" x14ac:dyDescent="0.25">
      <c r="A978" s="13" t="s">
        <v>767</v>
      </c>
      <c r="B978" s="17">
        <f t="shared" si="175"/>
        <v>75544</v>
      </c>
      <c r="C978" s="5">
        <f>125</f>
        <v>125</v>
      </c>
      <c r="D978" s="6">
        <f t="shared" si="176"/>
        <v>234855.05000000002</v>
      </c>
      <c r="E978" s="6">
        <f t="shared" si="177"/>
        <v>19.514031944444447</v>
      </c>
      <c r="F978" s="6">
        <f>SUM($D$8:D978)</f>
        <v>159177123.65999997</v>
      </c>
      <c r="G978" s="6">
        <f t="shared" si="178"/>
        <v>150000</v>
      </c>
      <c r="H978" s="23">
        <f t="shared" si="179"/>
        <v>0.38285016666666671</v>
      </c>
      <c r="I978" s="31">
        <f t="shared" si="180"/>
        <v>1.0026544278222222</v>
      </c>
      <c r="J978" s="16">
        <f t="shared" si="181"/>
        <v>864.2308982935192</v>
      </c>
      <c r="K978" s="24" t="s">
        <v>767</v>
      </c>
      <c r="L978" s="25">
        <f t="shared" si="171"/>
        <v>76397</v>
      </c>
      <c r="M978" s="26">
        <f t="shared" si="174"/>
        <v>0</v>
      </c>
      <c r="N978" s="27">
        <f t="shared" si="172"/>
        <v>0</v>
      </c>
      <c r="O978" s="27">
        <f t="shared" si="173"/>
        <v>0</v>
      </c>
    </row>
    <row r="979" spans="1:15" ht="13.2" x14ac:dyDescent="0.25">
      <c r="A979" s="13" t="s">
        <v>768</v>
      </c>
      <c r="B979" s="17">
        <f t="shared" si="175"/>
        <v>75575</v>
      </c>
      <c r="C979" s="5">
        <f>125</f>
        <v>125</v>
      </c>
      <c r="D979" s="6">
        <f t="shared" si="176"/>
        <v>234980.05000000002</v>
      </c>
      <c r="E979" s="6">
        <f t="shared" si="177"/>
        <v>21.471157361111114</v>
      </c>
      <c r="F979" s="6">
        <f>SUM($D$8:D979)</f>
        <v>159412103.70999998</v>
      </c>
      <c r="G979" s="6">
        <f t="shared" si="178"/>
        <v>150000</v>
      </c>
      <c r="H979" s="23">
        <f t="shared" si="179"/>
        <v>0.38326683333333333</v>
      </c>
      <c r="I979" s="31">
        <f t="shared" si="180"/>
        <v>1.002657316711111</v>
      </c>
      <c r="J979" s="16">
        <f t="shared" si="181"/>
        <v>864.56598590937801</v>
      </c>
      <c r="K979" s="24" t="s">
        <v>768</v>
      </c>
      <c r="L979" s="25">
        <f t="shared" si="171"/>
        <v>76428</v>
      </c>
      <c r="M979" s="26">
        <f t="shared" si="174"/>
        <v>0</v>
      </c>
      <c r="N979" s="27">
        <f t="shared" si="172"/>
        <v>0</v>
      </c>
      <c r="O979" s="27">
        <f t="shared" si="173"/>
        <v>0</v>
      </c>
    </row>
    <row r="980" spans="1:15" ht="13.2" x14ac:dyDescent="0.25">
      <c r="A980" s="13" t="s">
        <v>769</v>
      </c>
      <c r="B980" s="17">
        <f t="shared" si="175"/>
        <v>75605</v>
      </c>
      <c r="C980" s="5">
        <f>125</f>
        <v>125</v>
      </c>
      <c r="D980" s="6">
        <f t="shared" si="176"/>
        <v>235105.05000000002</v>
      </c>
      <c r="E980" s="6">
        <f t="shared" si="177"/>
        <v>23.429324444444447</v>
      </c>
      <c r="F980" s="6">
        <f>SUM($D$8:D980)</f>
        <v>159647208.75999999</v>
      </c>
      <c r="G980" s="6">
        <f t="shared" si="178"/>
        <v>150000</v>
      </c>
      <c r="H980" s="23">
        <f t="shared" si="179"/>
        <v>0.38368350000000007</v>
      </c>
      <c r="I980" s="31">
        <f t="shared" si="180"/>
        <v>1.0026602056</v>
      </c>
      <c r="J980" s="16">
        <f t="shared" si="181"/>
        <v>864.90053043361979</v>
      </c>
      <c r="K980" s="24" t="s">
        <v>769</v>
      </c>
      <c r="L980" s="25">
        <f t="shared" si="171"/>
        <v>76458</v>
      </c>
      <c r="M980" s="26">
        <f t="shared" si="174"/>
        <v>0</v>
      </c>
      <c r="N980" s="27">
        <f t="shared" si="172"/>
        <v>0</v>
      </c>
      <c r="O980" s="27">
        <f t="shared" si="173"/>
        <v>0</v>
      </c>
    </row>
    <row r="981" spans="1:15" ht="13.2" x14ac:dyDescent="0.25">
      <c r="A981" s="13" t="s">
        <v>544</v>
      </c>
      <c r="B981" s="17">
        <f t="shared" si="175"/>
        <v>75636</v>
      </c>
      <c r="C981" s="5">
        <f>125</f>
        <v>125</v>
      </c>
      <c r="D981" s="6">
        <f t="shared" si="176"/>
        <v>235253.48</v>
      </c>
      <c r="E981" s="6">
        <f t="shared" si="177"/>
        <v>1.9594040000000001</v>
      </c>
      <c r="F981" s="6">
        <f>SUM($D$8:D981)</f>
        <v>159882462.23999998</v>
      </c>
      <c r="G981" s="6">
        <f t="shared" si="178"/>
        <v>150000</v>
      </c>
      <c r="H981" s="23">
        <f t="shared" si="179"/>
        <v>0.38417826666666666</v>
      </c>
      <c r="I981" s="31">
        <f t="shared" si="180"/>
        <v>1.0026636359822223</v>
      </c>
      <c r="J981" s="16">
        <f t="shared" si="181"/>
        <v>865.23503331812958</v>
      </c>
      <c r="K981" s="24" t="s">
        <v>544</v>
      </c>
      <c r="L981" s="25">
        <f t="shared" si="171"/>
        <v>76489</v>
      </c>
      <c r="M981" s="26">
        <f t="shared" si="174"/>
        <v>0</v>
      </c>
      <c r="N981" s="27">
        <f t="shared" si="172"/>
        <v>0</v>
      </c>
      <c r="O981" s="27">
        <f t="shared" si="173"/>
        <v>0</v>
      </c>
    </row>
    <row r="982" spans="1:15" ht="13.2" x14ac:dyDescent="0.25">
      <c r="A982" s="13" t="s">
        <v>545</v>
      </c>
      <c r="B982" s="17">
        <f t="shared" si="175"/>
        <v>75665</v>
      </c>
      <c r="C982" s="5">
        <f>125</f>
        <v>125</v>
      </c>
      <c r="D982" s="6">
        <f t="shared" si="176"/>
        <v>235378.48</v>
      </c>
      <c r="E982" s="6">
        <f t="shared" si="177"/>
        <v>3.9199191111111111</v>
      </c>
      <c r="F982" s="6">
        <f>SUM($D$8:D982)</f>
        <v>160117840.71999997</v>
      </c>
      <c r="G982" s="6">
        <f t="shared" si="178"/>
        <v>150000</v>
      </c>
      <c r="H982" s="23">
        <f t="shared" si="179"/>
        <v>0.38459493333333339</v>
      </c>
      <c r="I982" s="31">
        <f t="shared" si="180"/>
        <v>1.0026665248711111</v>
      </c>
      <c r="J982" s="16">
        <f t="shared" si="181"/>
        <v>865.56852825609474</v>
      </c>
      <c r="K982" s="24" t="s">
        <v>545</v>
      </c>
      <c r="L982" s="25">
        <f t="shared" si="171"/>
        <v>76519</v>
      </c>
      <c r="M982" s="26">
        <f t="shared" si="174"/>
        <v>0</v>
      </c>
      <c r="N982" s="27">
        <f t="shared" si="172"/>
        <v>0</v>
      </c>
      <c r="O982" s="27">
        <f t="shared" si="173"/>
        <v>0</v>
      </c>
    </row>
    <row r="983" spans="1:15" ht="13.2" x14ac:dyDescent="0.25">
      <c r="A983" s="13" t="s">
        <v>544</v>
      </c>
      <c r="B983" s="17">
        <f t="shared" si="175"/>
        <v>75695</v>
      </c>
      <c r="C983" s="5">
        <f>125</f>
        <v>125</v>
      </c>
      <c r="D983" s="6">
        <f t="shared" si="176"/>
        <v>235503.48</v>
      </c>
      <c r="E983" s="6">
        <f t="shared" si="177"/>
        <v>5.8814064444444449</v>
      </c>
      <c r="F983" s="6">
        <f>SUM($D$8:D983)</f>
        <v>160353344.19999996</v>
      </c>
      <c r="G983" s="6">
        <f t="shared" si="178"/>
        <v>150000</v>
      </c>
      <c r="H983" s="23">
        <f t="shared" si="179"/>
        <v>0.38501160000000001</v>
      </c>
      <c r="I983" s="31">
        <f t="shared" si="180"/>
        <v>1.0026694137600001</v>
      </c>
      <c r="J983" s="16">
        <f t="shared" si="181"/>
        <v>865.90148353016423</v>
      </c>
      <c r="K983" s="24" t="s">
        <v>544</v>
      </c>
      <c r="L983" s="25">
        <f t="shared" si="171"/>
        <v>76550</v>
      </c>
      <c r="M983" s="26">
        <f t="shared" si="174"/>
        <v>0</v>
      </c>
      <c r="N983" s="27">
        <f t="shared" si="172"/>
        <v>0</v>
      </c>
      <c r="O983" s="27">
        <f t="shared" si="173"/>
        <v>0</v>
      </c>
    </row>
    <row r="984" spans="1:15" ht="13.2" x14ac:dyDescent="0.25">
      <c r="A984" s="13" t="s">
        <v>545</v>
      </c>
      <c r="B984" s="17">
        <f t="shared" si="175"/>
        <v>75726</v>
      </c>
      <c r="C984" s="5">
        <f>125</f>
        <v>125</v>
      </c>
      <c r="D984" s="6">
        <f t="shared" si="176"/>
        <v>235628.48</v>
      </c>
      <c r="E984" s="6">
        <f t="shared" si="177"/>
        <v>7.8439354444444458</v>
      </c>
      <c r="F984" s="6">
        <f>SUM($D$8:D984)</f>
        <v>160588972.67999995</v>
      </c>
      <c r="G984" s="6">
        <f t="shared" si="178"/>
        <v>150000</v>
      </c>
      <c r="H984" s="23">
        <f t="shared" si="179"/>
        <v>0.38542826666666663</v>
      </c>
      <c r="I984" s="31">
        <f t="shared" si="180"/>
        <v>1.0026723026488888</v>
      </c>
      <c r="J984" s="16">
        <f t="shared" si="181"/>
        <v>866.2339003244067</v>
      </c>
      <c r="K984" s="24" t="s">
        <v>545</v>
      </c>
      <c r="L984" s="25">
        <f t="shared" si="171"/>
        <v>76581</v>
      </c>
      <c r="M984" s="26">
        <f t="shared" si="174"/>
        <v>0</v>
      </c>
      <c r="N984" s="27">
        <f t="shared" si="172"/>
        <v>0</v>
      </c>
      <c r="O984" s="27">
        <f t="shared" si="173"/>
        <v>0</v>
      </c>
    </row>
    <row r="985" spans="1:15" ht="13.2" x14ac:dyDescent="0.25">
      <c r="A985" s="13" t="s">
        <v>770</v>
      </c>
      <c r="B985" s="17">
        <f t="shared" si="175"/>
        <v>75756</v>
      </c>
      <c r="C985" s="5">
        <f>125</f>
        <v>125</v>
      </c>
      <c r="D985" s="6">
        <f t="shared" si="176"/>
        <v>235753.48</v>
      </c>
      <c r="E985" s="6">
        <f t="shared" si="177"/>
        <v>9.8075061111111133</v>
      </c>
      <c r="F985" s="6">
        <f>SUM($D$8:D985)</f>
        <v>160824726.15999994</v>
      </c>
      <c r="G985" s="6">
        <f t="shared" si="178"/>
        <v>150000</v>
      </c>
      <c r="H985" s="23">
        <f t="shared" si="179"/>
        <v>0.38584493333333336</v>
      </c>
      <c r="I985" s="31">
        <f t="shared" si="180"/>
        <v>1.0026751915377778</v>
      </c>
      <c r="J985" s="16">
        <f t="shared" si="181"/>
        <v>866.5657798196238</v>
      </c>
      <c r="K985" s="24" t="s">
        <v>770</v>
      </c>
      <c r="L985" s="25">
        <f t="shared" si="171"/>
        <v>76611</v>
      </c>
      <c r="M985" s="26">
        <f t="shared" si="174"/>
        <v>0</v>
      </c>
      <c r="N985" s="27">
        <f t="shared" si="172"/>
        <v>0</v>
      </c>
      <c r="O985" s="27">
        <f t="shared" si="173"/>
        <v>0</v>
      </c>
    </row>
    <row r="986" spans="1:15" ht="13.2" x14ac:dyDescent="0.25">
      <c r="A986" s="13" t="s">
        <v>771</v>
      </c>
      <c r="B986" s="17">
        <f t="shared" si="175"/>
        <v>75787</v>
      </c>
      <c r="C986" s="5">
        <f>125</f>
        <v>125</v>
      </c>
      <c r="D986" s="6">
        <f t="shared" si="176"/>
        <v>235878.48</v>
      </c>
      <c r="E986" s="6">
        <f t="shared" si="177"/>
        <v>11.772118444444446</v>
      </c>
      <c r="F986" s="6">
        <f>SUM($D$8:D986)</f>
        <v>161060604.63999993</v>
      </c>
      <c r="G986" s="6">
        <f t="shared" si="178"/>
        <v>150000</v>
      </c>
      <c r="H986" s="23">
        <f t="shared" si="179"/>
        <v>0.38626159999999998</v>
      </c>
      <c r="I986" s="31">
        <f t="shared" si="180"/>
        <v>1.0026780804266666</v>
      </c>
      <c r="J986" s="16">
        <f t="shared" si="181"/>
        <v>866.89712319336058</v>
      </c>
      <c r="K986" s="24" t="s">
        <v>771</v>
      </c>
      <c r="L986" s="25">
        <f t="shared" si="171"/>
        <v>76642</v>
      </c>
      <c r="M986" s="26">
        <f t="shared" si="174"/>
        <v>0</v>
      </c>
      <c r="N986" s="27">
        <f t="shared" si="172"/>
        <v>0</v>
      </c>
      <c r="O986" s="27">
        <f t="shared" si="173"/>
        <v>0</v>
      </c>
    </row>
    <row r="987" spans="1:15" ht="13.2" x14ac:dyDescent="0.25">
      <c r="A987" s="13" t="s">
        <v>772</v>
      </c>
      <c r="B987" s="17">
        <f t="shared" si="175"/>
        <v>75817</v>
      </c>
      <c r="C987" s="5">
        <f>125</f>
        <v>125</v>
      </c>
      <c r="D987" s="6">
        <f t="shared" si="176"/>
        <v>236003.48</v>
      </c>
      <c r="E987" s="6">
        <f t="shared" si="177"/>
        <v>13.737772444444447</v>
      </c>
      <c r="F987" s="6">
        <f>SUM($D$8:D987)</f>
        <v>161296608.11999992</v>
      </c>
      <c r="G987" s="6">
        <f t="shared" si="178"/>
        <v>150000</v>
      </c>
      <c r="H987" s="23">
        <f t="shared" si="179"/>
        <v>0.38667826666666671</v>
      </c>
      <c r="I987" s="31">
        <f t="shared" si="180"/>
        <v>1.0026809693155556</v>
      </c>
      <c r="J987" s="16">
        <f t="shared" si="181"/>
        <v>867.22793161991638</v>
      </c>
      <c r="K987" s="24" t="s">
        <v>772</v>
      </c>
      <c r="L987" s="25">
        <f t="shared" si="171"/>
        <v>76672</v>
      </c>
      <c r="M987" s="26">
        <f t="shared" si="174"/>
        <v>0</v>
      </c>
      <c r="N987" s="27">
        <f t="shared" si="172"/>
        <v>0</v>
      </c>
      <c r="O987" s="27">
        <f t="shared" si="173"/>
        <v>0</v>
      </c>
    </row>
    <row r="988" spans="1:15" ht="13.2" x14ac:dyDescent="0.25">
      <c r="A988" s="13" t="s">
        <v>773</v>
      </c>
      <c r="B988" s="17">
        <f t="shared" si="175"/>
        <v>75848</v>
      </c>
      <c r="C988" s="5">
        <f>125</f>
        <v>125</v>
      </c>
      <c r="D988" s="6">
        <f t="shared" si="176"/>
        <v>236128.48</v>
      </c>
      <c r="E988" s="6">
        <f t="shared" si="177"/>
        <v>15.704468111111114</v>
      </c>
      <c r="F988" s="6">
        <f>SUM($D$8:D988)</f>
        <v>161532736.5999999</v>
      </c>
      <c r="G988" s="6">
        <f t="shared" si="178"/>
        <v>150000</v>
      </c>
      <c r="H988" s="23">
        <f t="shared" si="179"/>
        <v>0.38709493333333334</v>
      </c>
      <c r="I988" s="31">
        <f t="shared" si="180"/>
        <v>1.0026838582044444</v>
      </c>
      <c r="J988" s="16">
        <f t="shared" si="181"/>
        <v>867.55820627035519</v>
      </c>
      <c r="K988" s="24" t="s">
        <v>773</v>
      </c>
      <c r="L988" s="25">
        <f t="shared" si="171"/>
        <v>76703</v>
      </c>
      <c r="M988" s="26">
        <f t="shared" si="174"/>
        <v>0</v>
      </c>
      <c r="N988" s="27">
        <f t="shared" si="172"/>
        <v>0</v>
      </c>
      <c r="O988" s="27">
        <f t="shared" si="173"/>
        <v>0</v>
      </c>
    </row>
    <row r="989" spans="1:15" ht="13.2" x14ac:dyDescent="0.25">
      <c r="A989" s="13" t="s">
        <v>544</v>
      </c>
      <c r="B989" s="17">
        <f t="shared" si="175"/>
        <v>75879</v>
      </c>
      <c r="C989" s="5">
        <f>125</f>
        <v>125</v>
      </c>
      <c r="D989" s="6">
        <f t="shared" si="176"/>
        <v>236253.48</v>
      </c>
      <c r="E989" s="6">
        <f t="shared" si="177"/>
        <v>17.672205444444447</v>
      </c>
      <c r="F989" s="6">
        <f>SUM($D$8:D989)</f>
        <v>161768990.07999989</v>
      </c>
      <c r="G989" s="6">
        <f t="shared" si="178"/>
        <v>150000</v>
      </c>
      <c r="H989" s="23">
        <f t="shared" si="179"/>
        <v>0.38751160000000007</v>
      </c>
      <c r="I989" s="31">
        <f t="shared" si="180"/>
        <v>1.0026867470933334</v>
      </c>
      <c r="J989" s="16">
        <f t="shared" si="181"/>
        <v>867.88794831251755</v>
      </c>
      <c r="K989" s="24" t="s">
        <v>544</v>
      </c>
      <c r="L989" s="25">
        <f t="shared" si="171"/>
        <v>76734</v>
      </c>
      <c r="M989" s="26">
        <f t="shared" si="174"/>
        <v>0</v>
      </c>
      <c r="N989" s="27">
        <f t="shared" si="172"/>
        <v>0</v>
      </c>
      <c r="O989" s="27">
        <f t="shared" si="173"/>
        <v>0</v>
      </c>
    </row>
    <row r="990" spans="1:15" ht="13.2" x14ac:dyDescent="0.25">
      <c r="A990" s="13" t="s">
        <v>545</v>
      </c>
      <c r="B990" s="17">
        <f t="shared" si="175"/>
        <v>75909</v>
      </c>
      <c r="C990" s="5">
        <f>125</f>
        <v>125</v>
      </c>
      <c r="D990" s="6">
        <f t="shared" si="176"/>
        <v>236378.48</v>
      </c>
      <c r="E990" s="6">
        <f t="shared" si="177"/>
        <v>19.640984444444449</v>
      </c>
      <c r="F990" s="6">
        <f>SUM($D$8:D990)</f>
        <v>162005368.55999988</v>
      </c>
      <c r="G990" s="6">
        <f t="shared" si="178"/>
        <v>150000</v>
      </c>
      <c r="H990" s="23">
        <f t="shared" si="179"/>
        <v>0.38792826666666669</v>
      </c>
      <c r="I990" s="31">
        <f t="shared" si="180"/>
        <v>1.0026896359822222</v>
      </c>
      <c r="J990" s="16">
        <f t="shared" si="181"/>
        <v>868.21715891103042</v>
      </c>
      <c r="K990" s="24" t="s">
        <v>545</v>
      </c>
      <c r="L990" s="25">
        <f t="shared" si="171"/>
        <v>76762</v>
      </c>
      <c r="M990" s="26">
        <f t="shared" si="174"/>
        <v>0</v>
      </c>
      <c r="N990" s="27">
        <f t="shared" si="172"/>
        <v>0</v>
      </c>
      <c r="O990" s="27">
        <f t="shared" si="173"/>
        <v>0</v>
      </c>
    </row>
    <row r="991" spans="1:15" ht="13.2" x14ac:dyDescent="0.25">
      <c r="A991" s="13" t="s">
        <v>544</v>
      </c>
      <c r="B991" s="17">
        <f t="shared" si="175"/>
        <v>75940</v>
      </c>
      <c r="C991" s="5">
        <f>125</f>
        <v>125</v>
      </c>
      <c r="D991" s="6">
        <f t="shared" si="176"/>
        <v>236503.48</v>
      </c>
      <c r="E991" s="6">
        <f t="shared" si="177"/>
        <v>21.610805111111116</v>
      </c>
      <c r="F991" s="6">
        <f>SUM($D$8:D991)</f>
        <v>162241872.03999987</v>
      </c>
      <c r="G991" s="6">
        <f t="shared" si="178"/>
        <v>150000</v>
      </c>
      <c r="H991" s="23">
        <f t="shared" si="179"/>
        <v>0.38834493333333331</v>
      </c>
      <c r="I991" s="31">
        <f t="shared" si="180"/>
        <v>1.0026925248711112</v>
      </c>
      <c r="J991" s="16">
        <f t="shared" si="181"/>
        <v>868.54583922731763</v>
      </c>
      <c r="K991" s="24" t="s">
        <v>544</v>
      </c>
      <c r="L991" s="25">
        <f t="shared" si="171"/>
        <v>76793</v>
      </c>
      <c r="M991" s="26">
        <f t="shared" si="174"/>
        <v>0</v>
      </c>
      <c r="N991" s="27">
        <f t="shared" si="172"/>
        <v>0</v>
      </c>
      <c r="O991" s="27">
        <f t="shared" si="173"/>
        <v>0</v>
      </c>
    </row>
    <row r="992" spans="1:15" ht="13.2" x14ac:dyDescent="0.25">
      <c r="A992" s="13" t="s">
        <v>545</v>
      </c>
      <c r="B992" s="17">
        <f t="shared" si="175"/>
        <v>75970</v>
      </c>
      <c r="C992" s="5">
        <f>125</f>
        <v>125</v>
      </c>
      <c r="D992" s="6">
        <f t="shared" si="176"/>
        <v>236628.48000000001</v>
      </c>
      <c r="E992" s="6">
        <f t="shared" si="177"/>
        <v>23.581667444444449</v>
      </c>
      <c r="F992" s="6">
        <f>SUM($D$8:D992)</f>
        <v>162478500.51999986</v>
      </c>
      <c r="G992" s="6">
        <f t="shared" si="178"/>
        <v>150000</v>
      </c>
      <c r="H992" s="23">
        <f t="shared" si="179"/>
        <v>0.38876160000000004</v>
      </c>
      <c r="I992" s="31">
        <f t="shared" si="180"/>
        <v>1.0026954137599999</v>
      </c>
      <c r="J992" s="16">
        <f t="shared" si="181"/>
        <v>868.87399041961112</v>
      </c>
      <c r="K992" s="24" t="s">
        <v>545</v>
      </c>
      <c r="L992" s="25">
        <f t="shared" si="171"/>
        <v>76823</v>
      </c>
      <c r="M992" s="26">
        <f t="shared" si="174"/>
        <v>0</v>
      </c>
      <c r="N992" s="27">
        <f t="shared" si="172"/>
        <v>0</v>
      </c>
      <c r="O992" s="27">
        <f t="shared" si="173"/>
        <v>0</v>
      </c>
    </row>
    <row r="993" spans="1:15" ht="13.2" x14ac:dyDescent="0.25">
      <c r="A993" s="13" t="s">
        <v>774</v>
      </c>
      <c r="B993" s="17">
        <f t="shared" si="175"/>
        <v>76001</v>
      </c>
      <c r="C993" s="5">
        <f>125</f>
        <v>125</v>
      </c>
      <c r="D993" s="6">
        <f t="shared" si="176"/>
        <v>236777.06</v>
      </c>
      <c r="E993" s="6">
        <f t="shared" si="177"/>
        <v>1.9721005</v>
      </c>
      <c r="F993" s="6">
        <f>SUM($D$8:D993)</f>
        <v>162715277.57999986</v>
      </c>
      <c r="G993" s="6">
        <f t="shared" si="178"/>
        <v>150000</v>
      </c>
      <c r="H993" s="23">
        <f t="shared" si="179"/>
        <v>0.38925686666666659</v>
      </c>
      <c r="I993" s="31">
        <f t="shared" si="180"/>
        <v>1.0026988476088889</v>
      </c>
      <c r="J993" s="16">
        <f t="shared" si="181"/>
        <v>869.20211839456135</v>
      </c>
      <c r="K993" s="24" t="s">
        <v>774</v>
      </c>
      <c r="L993" s="25">
        <f t="shared" si="171"/>
        <v>76854</v>
      </c>
      <c r="M993" s="26">
        <f t="shared" si="174"/>
        <v>0</v>
      </c>
      <c r="N993" s="27">
        <f t="shared" si="172"/>
        <v>0</v>
      </c>
      <c r="O993" s="27">
        <f t="shared" si="173"/>
        <v>0</v>
      </c>
    </row>
    <row r="994" spans="1:15" ht="13.2" x14ac:dyDescent="0.25">
      <c r="A994" s="13" t="s">
        <v>775</v>
      </c>
      <c r="B994" s="17">
        <f t="shared" si="175"/>
        <v>76030</v>
      </c>
      <c r="C994" s="5">
        <f>125</f>
        <v>125</v>
      </c>
      <c r="D994" s="6">
        <f t="shared" si="176"/>
        <v>236902.06</v>
      </c>
      <c r="E994" s="6">
        <f t="shared" si="177"/>
        <v>3.9453121111111109</v>
      </c>
      <c r="F994" s="6">
        <f>SUM($D$8:D994)</f>
        <v>162952179.63999987</v>
      </c>
      <c r="G994" s="6">
        <f t="shared" si="178"/>
        <v>150000</v>
      </c>
      <c r="H994" s="23">
        <f t="shared" si="179"/>
        <v>0.38967353333333332</v>
      </c>
      <c r="I994" s="31">
        <f t="shared" si="180"/>
        <v>1.0027017364977777</v>
      </c>
      <c r="J994" s="16">
        <f t="shared" si="181"/>
        <v>869.52924718437885</v>
      </c>
      <c r="K994" s="24" t="s">
        <v>775</v>
      </c>
      <c r="L994" s="25">
        <f t="shared" si="171"/>
        <v>76884</v>
      </c>
      <c r="M994" s="26">
        <f t="shared" si="174"/>
        <v>0</v>
      </c>
      <c r="N994" s="27">
        <f t="shared" si="172"/>
        <v>0</v>
      </c>
      <c r="O994" s="27">
        <f t="shared" si="173"/>
        <v>0</v>
      </c>
    </row>
    <row r="995" spans="1:15" ht="13.2" x14ac:dyDescent="0.25">
      <c r="A995" s="13" t="s">
        <v>776</v>
      </c>
      <c r="B995" s="17">
        <f t="shared" si="175"/>
        <v>76061</v>
      </c>
      <c r="C995" s="5">
        <f>125</f>
        <v>125</v>
      </c>
      <c r="D995" s="6">
        <f t="shared" si="176"/>
        <v>237027.06</v>
      </c>
      <c r="E995" s="6">
        <f t="shared" si="177"/>
        <v>5.9194959444444439</v>
      </c>
      <c r="F995" s="6">
        <f>SUM($D$8:D995)</f>
        <v>163189206.69999987</v>
      </c>
      <c r="G995" s="6">
        <f t="shared" si="178"/>
        <v>150000</v>
      </c>
      <c r="H995" s="23">
        <f t="shared" si="179"/>
        <v>0.39009019999999994</v>
      </c>
      <c r="I995" s="31">
        <f t="shared" si="180"/>
        <v>1.0027046253866667</v>
      </c>
      <c r="J995" s="16">
        <f t="shared" si="181"/>
        <v>869.85585016706409</v>
      </c>
      <c r="K995" s="24" t="s">
        <v>776</v>
      </c>
      <c r="L995" s="25">
        <f t="shared" si="171"/>
        <v>76915</v>
      </c>
      <c r="M995" s="26">
        <f t="shared" si="174"/>
        <v>0</v>
      </c>
      <c r="N995" s="27">
        <f t="shared" si="172"/>
        <v>0</v>
      </c>
      <c r="O995" s="27">
        <f t="shared" si="173"/>
        <v>0</v>
      </c>
    </row>
    <row r="996" spans="1:15" ht="13.2" x14ac:dyDescent="0.25">
      <c r="A996" s="13" t="s">
        <v>777</v>
      </c>
      <c r="B996" s="17">
        <f t="shared" si="175"/>
        <v>76092</v>
      </c>
      <c r="C996" s="5">
        <f>125</f>
        <v>125</v>
      </c>
      <c r="D996" s="6">
        <f t="shared" si="176"/>
        <v>237152.06</v>
      </c>
      <c r="E996" s="6">
        <f t="shared" si="177"/>
        <v>7.8947214444444445</v>
      </c>
      <c r="F996" s="6">
        <f>SUM($D$8:D996)</f>
        <v>163426358.75999987</v>
      </c>
      <c r="G996" s="6">
        <f t="shared" si="178"/>
        <v>150000</v>
      </c>
      <c r="H996" s="23">
        <f t="shared" si="179"/>
        <v>0.39050686666666667</v>
      </c>
      <c r="I996" s="31">
        <f t="shared" si="180"/>
        <v>1.0027075142755555</v>
      </c>
      <c r="J996" s="16">
        <f t="shared" si="181"/>
        <v>870.18192848874685</v>
      </c>
      <c r="K996" s="24" t="s">
        <v>777</v>
      </c>
      <c r="L996" s="25">
        <f t="shared" si="171"/>
        <v>76946</v>
      </c>
      <c r="M996" s="26">
        <f t="shared" si="174"/>
        <v>0</v>
      </c>
      <c r="N996" s="27">
        <f t="shared" si="172"/>
        <v>0</v>
      </c>
      <c r="O996" s="27">
        <f t="shared" si="173"/>
        <v>0</v>
      </c>
    </row>
    <row r="997" spans="1:15" ht="13.2" x14ac:dyDescent="0.25">
      <c r="A997" s="13" t="s">
        <v>544</v>
      </c>
      <c r="B997" s="17">
        <f t="shared" si="175"/>
        <v>76122</v>
      </c>
      <c r="C997" s="5">
        <f>125</f>
        <v>125</v>
      </c>
      <c r="D997" s="6">
        <f t="shared" si="176"/>
        <v>237277.06</v>
      </c>
      <c r="E997" s="6">
        <f t="shared" si="177"/>
        <v>9.8709886111111107</v>
      </c>
      <c r="F997" s="6">
        <f>SUM($D$8:D997)</f>
        <v>163663635.81999987</v>
      </c>
      <c r="G997" s="6">
        <f t="shared" si="178"/>
        <v>150000</v>
      </c>
      <c r="H997" s="23">
        <f t="shared" si="179"/>
        <v>0.3909235333333333</v>
      </c>
      <c r="I997" s="31">
        <f t="shared" si="180"/>
        <v>1.0027104031644445</v>
      </c>
      <c r="J997" s="16">
        <f t="shared" si="181"/>
        <v>870.50748329241503</v>
      </c>
      <c r="K997" s="24" t="s">
        <v>544</v>
      </c>
      <c r="L997" s="25">
        <f t="shared" si="171"/>
        <v>76976</v>
      </c>
      <c r="M997" s="26">
        <f t="shared" si="174"/>
        <v>0</v>
      </c>
      <c r="N997" s="27">
        <f t="shared" si="172"/>
        <v>0</v>
      </c>
      <c r="O997" s="27">
        <f t="shared" si="173"/>
        <v>0</v>
      </c>
    </row>
    <row r="998" spans="1:15" ht="13.2" x14ac:dyDescent="0.25">
      <c r="A998" s="13" t="s">
        <v>545</v>
      </c>
      <c r="B998" s="17">
        <f t="shared" si="175"/>
        <v>76153</v>
      </c>
      <c r="C998" s="5">
        <f>125</f>
        <v>125</v>
      </c>
      <c r="D998" s="6">
        <f t="shared" si="176"/>
        <v>237402.06</v>
      </c>
      <c r="E998" s="6">
        <f t="shared" si="177"/>
        <v>11.848297444444444</v>
      </c>
      <c r="F998" s="6">
        <f>SUM($D$8:D998)</f>
        <v>163901037.87999988</v>
      </c>
      <c r="G998" s="6">
        <f t="shared" si="178"/>
        <v>150000</v>
      </c>
      <c r="H998" s="23">
        <f t="shared" si="179"/>
        <v>0.39134019999999992</v>
      </c>
      <c r="I998" s="31">
        <f t="shared" si="180"/>
        <v>1.0027132920533333</v>
      </c>
      <c r="J998" s="16">
        <f t="shared" si="181"/>
        <v>870.83251571792516</v>
      </c>
      <c r="K998" s="24" t="s">
        <v>545</v>
      </c>
      <c r="L998" s="25">
        <f t="shared" si="171"/>
        <v>77007</v>
      </c>
      <c r="M998" s="26">
        <f t="shared" si="174"/>
        <v>0</v>
      </c>
      <c r="N998" s="27">
        <f t="shared" si="172"/>
        <v>0</v>
      </c>
      <c r="O998" s="27">
        <f t="shared" si="173"/>
        <v>0</v>
      </c>
    </row>
    <row r="999" spans="1:15" ht="13.2" x14ac:dyDescent="0.25">
      <c r="A999" s="13" t="s">
        <v>544</v>
      </c>
      <c r="B999" s="17">
        <f t="shared" si="175"/>
        <v>76183</v>
      </c>
      <c r="C999" s="5">
        <f>125</f>
        <v>125</v>
      </c>
      <c r="D999" s="6">
        <f t="shared" si="176"/>
        <v>237527.06</v>
      </c>
      <c r="E999" s="6">
        <f t="shared" si="177"/>
        <v>13.826647944444444</v>
      </c>
      <c r="F999" s="6">
        <f>SUM($D$8:D999)</f>
        <v>164138564.93999988</v>
      </c>
      <c r="G999" s="6">
        <f t="shared" si="178"/>
        <v>150000</v>
      </c>
      <c r="H999" s="23">
        <f t="shared" si="179"/>
        <v>0.39175686666666665</v>
      </c>
      <c r="I999" s="31">
        <f t="shared" si="180"/>
        <v>1.0027161809422223</v>
      </c>
      <c r="J999" s="16">
        <f t="shared" si="181"/>
        <v>871.15702690201238</v>
      </c>
      <c r="K999" s="24" t="s">
        <v>544</v>
      </c>
      <c r="L999" s="25">
        <f t="shared" si="171"/>
        <v>77037</v>
      </c>
      <c r="M999" s="26">
        <f t="shared" si="174"/>
        <v>0</v>
      </c>
      <c r="N999" s="27">
        <f t="shared" si="172"/>
        <v>0</v>
      </c>
      <c r="O999" s="27">
        <f t="shared" si="173"/>
        <v>0</v>
      </c>
    </row>
    <row r="1000" spans="1:15" ht="13.2" x14ac:dyDescent="0.25">
      <c r="A1000" s="13" t="s">
        <v>545</v>
      </c>
      <c r="B1000" s="17">
        <f t="shared" si="175"/>
        <v>76214</v>
      </c>
      <c r="C1000" s="5">
        <f>125</f>
        <v>125</v>
      </c>
      <c r="D1000" s="6">
        <f t="shared" si="176"/>
        <v>237652.06</v>
      </c>
      <c r="E1000" s="6">
        <f t="shared" si="177"/>
        <v>15.806040111111111</v>
      </c>
      <c r="F1000" s="6">
        <f>SUM($D$8:D1000)</f>
        <v>164376216.99999988</v>
      </c>
      <c r="G1000" s="6">
        <f t="shared" si="178"/>
        <v>150000</v>
      </c>
      <c r="H1000" s="23">
        <f t="shared" si="179"/>
        <v>0.39217353333333327</v>
      </c>
      <c r="I1000" s="31">
        <f t="shared" si="180"/>
        <v>1.002719069831111</v>
      </c>
      <c r="J1000" s="16">
        <f t="shared" si="181"/>
        <v>871.48101797830043</v>
      </c>
      <c r="K1000" s="24" t="s">
        <v>545</v>
      </c>
      <c r="L1000" s="25">
        <f t="shared" si="171"/>
        <v>77068</v>
      </c>
      <c r="M1000" s="26">
        <f t="shared" si="174"/>
        <v>0</v>
      </c>
      <c r="N1000" s="27">
        <f t="shared" si="172"/>
        <v>0</v>
      </c>
      <c r="O1000" s="27">
        <f t="shared" si="173"/>
        <v>0</v>
      </c>
    </row>
    <row r="1001" spans="1:15" ht="13.2" x14ac:dyDescent="0.25">
      <c r="A1001" s="13" t="s">
        <v>778</v>
      </c>
      <c r="B1001" s="17">
        <f t="shared" si="175"/>
        <v>76245</v>
      </c>
      <c r="C1001" s="5">
        <f>125</f>
        <v>125</v>
      </c>
      <c r="D1001" s="6">
        <f t="shared" si="176"/>
        <v>237777.06</v>
      </c>
      <c r="E1001" s="6">
        <f t="shared" si="177"/>
        <v>17.786473944444445</v>
      </c>
      <c r="F1001" s="6">
        <f>SUM($D$8:D1001)</f>
        <v>164613994.05999988</v>
      </c>
      <c r="G1001" s="6">
        <f t="shared" si="178"/>
        <v>150000</v>
      </c>
      <c r="H1001" s="23">
        <f t="shared" si="179"/>
        <v>0.3925902</v>
      </c>
      <c r="I1001" s="31">
        <f t="shared" si="180"/>
        <v>1.00272195872</v>
      </c>
      <c r="J1001" s="16">
        <f t="shared" si="181"/>
        <v>871.80449007731306</v>
      </c>
      <c r="K1001" s="24" t="s">
        <v>778</v>
      </c>
      <c r="L1001" s="25">
        <f t="shared" si="171"/>
        <v>77099</v>
      </c>
      <c r="M1001" s="26">
        <f t="shared" si="174"/>
        <v>0</v>
      </c>
      <c r="N1001" s="27">
        <f t="shared" si="172"/>
        <v>0</v>
      </c>
      <c r="O1001" s="27">
        <f t="shared" si="173"/>
        <v>0</v>
      </c>
    </row>
    <row r="1002" spans="1:15" ht="13.2" x14ac:dyDescent="0.25">
      <c r="A1002" s="13" t="s">
        <v>779</v>
      </c>
      <c r="B1002" s="17">
        <f t="shared" si="175"/>
        <v>76275</v>
      </c>
      <c r="C1002" s="5">
        <f>125</f>
        <v>125</v>
      </c>
      <c r="D1002" s="6">
        <f t="shared" si="176"/>
        <v>237902.06</v>
      </c>
      <c r="E1002" s="6">
        <f t="shared" si="177"/>
        <v>19.767949444444444</v>
      </c>
      <c r="F1002" s="6">
        <f>SUM($D$8:D1002)</f>
        <v>164851896.11999989</v>
      </c>
      <c r="G1002" s="6">
        <f t="shared" si="178"/>
        <v>150000</v>
      </c>
      <c r="H1002" s="23">
        <f t="shared" si="179"/>
        <v>0.39300686666666662</v>
      </c>
      <c r="I1002" s="31">
        <f t="shared" si="180"/>
        <v>1.0027248476088888</v>
      </c>
      <c r="J1002" s="16">
        <f t="shared" si="181"/>
        <v>872.12744432648299</v>
      </c>
      <c r="K1002" s="24" t="s">
        <v>779</v>
      </c>
      <c r="L1002" s="25">
        <f t="shared" si="171"/>
        <v>77127</v>
      </c>
      <c r="M1002" s="26">
        <f t="shared" si="174"/>
        <v>0</v>
      </c>
      <c r="N1002" s="27">
        <f t="shared" si="172"/>
        <v>0</v>
      </c>
      <c r="O1002" s="27">
        <f t="shared" si="173"/>
        <v>0</v>
      </c>
    </row>
    <row r="1003" spans="1:15" ht="13.2" x14ac:dyDescent="0.25">
      <c r="A1003" s="13" t="s">
        <v>780</v>
      </c>
      <c r="B1003" s="17">
        <f t="shared" si="175"/>
        <v>76306</v>
      </c>
      <c r="C1003" s="5">
        <f>125</f>
        <v>125</v>
      </c>
      <c r="D1003" s="6">
        <f t="shared" si="176"/>
        <v>238027.06</v>
      </c>
      <c r="E1003" s="6">
        <f t="shared" si="177"/>
        <v>21.750466611111111</v>
      </c>
      <c r="F1003" s="6">
        <f>SUM($D$8:D1003)</f>
        <v>165089923.17999989</v>
      </c>
      <c r="G1003" s="6">
        <f t="shared" si="178"/>
        <v>150000</v>
      </c>
      <c r="H1003" s="23">
        <f t="shared" si="179"/>
        <v>0.39342353333333335</v>
      </c>
      <c r="I1003" s="31">
        <f t="shared" si="180"/>
        <v>1.0027277364977778</v>
      </c>
      <c r="J1003" s="16">
        <f t="shared" si="181"/>
        <v>872.44988185016314</v>
      </c>
      <c r="K1003" s="24" t="s">
        <v>780</v>
      </c>
      <c r="L1003" s="25">
        <f t="shared" si="171"/>
        <v>77158</v>
      </c>
      <c r="M1003" s="26">
        <f t="shared" si="174"/>
        <v>0</v>
      </c>
      <c r="N1003" s="27">
        <f t="shared" si="172"/>
        <v>0</v>
      </c>
      <c r="O1003" s="27">
        <f t="shared" si="173"/>
        <v>0</v>
      </c>
    </row>
    <row r="1004" spans="1:15" ht="13.2" x14ac:dyDescent="0.25">
      <c r="A1004" s="13" t="s">
        <v>781</v>
      </c>
      <c r="B1004" s="17">
        <f t="shared" si="175"/>
        <v>76336</v>
      </c>
      <c r="C1004" s="5">
        <f>125</f>
        <v>125</v>
      </c>
      <c r="D1004" s="6">
        <f t="shared" si="176"/>
        <v>238152.06</v>
      </c>
      <c r="E1004" s="6">
        <f t="shared" si="177"/>
        <v>23.734025444444445</v>
      </c>
      <c r="F1004" s="6">
        <f>SUM($D$8:D1004)</f>
        <v>165328075.23999989</v>
      </c>
      <c r="G1004" s="6">
        <f t="shared" si="178"/>
        <v>150000</v>
      </c>
      <c r="H1004" s="23">
        <f t="shared" si="179"/>
        <v>0.39384019999999997</v>
      </c>
      <c r="I1004" s="31">
        <f t="shared" si="180"/>
        <v>1.0027306253866666</v>
      </c>
      <c r="J1004" s="16">
        <f t="shared" si="181"/>
        <v>872.77180376963622</v>
      </c>
      <c r="K1004" s="24" t="s">
        <v>781</v>
      </c>
      <c r="L1004" s="25">
        <f t="shared" si="171"/>
        <v>77188</v>
      </c>
      <c r="M1004" s="26">
        <f t="shared" si="174"/>
        <v>0</v>
      </c>
      <c r="N1004" s="27">
        <f t="shared" si="172"/>
        <v>0</v>
      </c>
      <c r="O1004" s="27">
        <f t="shared" si="173"/>
        <v>0</v>
      </c>
    </row>
    <row r="1005" spans="1:15" ht="13.2" x14ac:dyDescent="0.25">
      <c r="A1005" s="13" t="s">
        <v>544</v>
      </c>
      <c r="B1005" s="17">
        <f t="shared" si="175"/>
        <v>76367</v>
      </c>
      <c r="C1005" s="5">
        <f>125</f>
        <v>125</v>
      </c>
      <c r="D1005" s="6">
        <f t="shared" si="176"/>
        <v>238300.79</v>
      </c>
      <c r="E1005" s="6">
        <f t="shared" si="177"/>
        <v>1.9847982500000001</v>
      </c>
      <c r="F1005" s="6">
        <f>SUM($D$8:D1005)</f>
        <v>165566376.02999988</v>
      </c>
      <c r="G1005" s="6">
        <f t="shared" si="178"/>
        <v>150000</v>
      </c>
      <c r="H1005" s="23">
        <f t="shared" si="179"/>
        <v>0.3943359666666667</v>
      </c>
      <c r="I1005" s="31">
        <f t="shared" si="180"/>
        <v>1.0027340627022223</v>
      </c>
      <c r="J1005" s="16">
        <f t="shared" si="181"/>
        <v>873.09372044996303</v>
      </c>
      <c r="K1005" s="24" t="s">
        <v>544</v>
      </c>
      <c r="L1005" s="25">
        <f t="shared" si="171"/>
        <v>77219</v>
      </c>
      <c r="M1005" s="26">
        <f t="shared" si="174"/>
        <v>0</v>
      </c>
      <c r="N1005" s="27">
        <f t="shared" si="172"/>
        <v>0</v>
      </c>
      <c r="O1005" s="27">
        <f t="shared" si="173"/>
        <v>0</v>
      </c>
    </row>
    <row r="1006" spans="1:15" ht="13.2" x14ac:dyDescent="0.25">
      <c r="A1006" s="13" t="s">
        <v>545</v>
      </c>
      <c r="B1006" s="17">
        <f t="shared" si="175"/>
        <v>76396</v>
      </c>
      <c r="C1006" s="5">
        <f>125</f>
        <v>125</v>
      </c>
      <c r="D1006" s="6">
        <f t="shared" si="176"/>
        <v>238425.79</v>
      </c>
      <c r="E1006" s="6">
        <f t="shared" si="177"/>
        <v>3.970707611111111</v>
      </c>
      <c r="F1006" s="6">
        <f>SUM($D$8:D1006)</f>
        <v>165804801.81999987</v>
      </c>
      <c r="G1006" s="6">
        <f t="shared" si="178"/>
        <v>150000</v>
      </c>
      <c r="H1006" s="23">
        <f t="shared" si="179"/>
        <v>0.39475263333333332</v>
      </c>
      <c r="I1006" s="31">
        <f t="shared" si="180"/>
        <v>1.0027369515911111</v>
      </c>
      <c r="J1006" s="16">
        <f t="shared" si="181"/>
        <v>873.41464627581274</v>
      </c>
      <c r="K1006" s="24" t="s">
        <v>545</v>
      </c>
      <c r="L1006" s="25">
        <f t="shared" si="171"/>
        <v>77249</v>
      </c>
      <c r="M1006" s="26">
        <f t="shared" si="174"/>
        <v>0</v>
      </c>
      <c r="N1006" s="27">
        <f t="shared" si="172"/>
        <v>0</v>
      </c>
      <c r="O1006" s="27">
        <f t="shared" si="173"/>
        <v>0</v>
      </c>
    </row>
    <row r="1007" spans="1:15" ht="13.2" x14ac:dyDescent="0.25">
      <c r="A1007" s="13" t="s">
        <v>544</v>
      </c>
      <c r="B1007" s="17">
        <f t="shared" si="175"/>
        <v>76426</v>
      </c>
      <c r="C1007" s="5">
        <f>125</f>
        <v>125</v>
      </c>
      <c r="D1007" s="6">
        <f t="shared" si="176"/>
        <v>238550.79</v>
      </c>
      <c r="E1007" s="6">
        <f t="shared" si="177"/>
        <v>5.9575891944444441</v>
      </c>
      <c r="F1007" s="6">
        <f>SUM($D$8:D1007)</f>
        <v>166043352.60999987</v>
      </c>
      <c r="G1007" s="6">
        <f t="shared" si="178"/>
        <v>150000</v>
      </c>
      <c r="H1007" s="23">
        <f t="shared" si="179"/>
        <v>0.39516930000000006</v>
      </c>
      <c r="I1007" s="31">
        <f t="shared" si="180"/>
        <v>1.0027398404800001</v>
      </c>
      <c r="J1007" s="16">
        <f t="shared" si="181"/>
        <v>873.73505970773738</v>
      </c>
      <c r="K1007" s="24" t="s">
        <v>544</v>
      </c>
      <c r="L1007" s="25">
        <f t="shared" si="171"/>
        <v>77280</v>
      </c>
      <c r="M1007" s="26">
        <f t="shared" si="174"/>
        <v>0</v>
      </c>
      <c r="N1007" s="27">
        <f t="shared" si="172"/>
        <v>0</v>
      </c>
      <c r="O1007" s="27">
        <f t="shared" si="173"/>
        <v>0</v>
      </c>
    </row>
    <row r="1008" spans="1:15" ht="13.2" x14ac:dyDescent="0.25">
      <c r="A1008" s="13" t="s">
        <v>545</v>
      </c>
      <c r="B1008" s="17">
        <f t="shared" si="175"/>
        <v>76457</v>
      </c>
      <c r="C1008" s="5">
        <f>125</f>
        <v>125</v>
      </c>
      <c r="D1008" s="6">
        <f t="shared" si="176"/>
        <v>238675.79</v>
      </c>
      <c r="E1008" s="6">
        <f t="shared" si="177"/>
        <v>7.9455124444444447</v>
      </c>
      <c r="F1008" s="6">
        <f>SUM($D$8:D1008)</f>
        <v>166282028.39999986</v>
      </c>
      <c r="G1008" s="6">
        <f t="shared" si="178"/>
        <v>150000</v>
      </c>
      <c r="H1008" s="23">
        <f t="shared" si="179"/>
        <v>0.39558596666666668</v>
      </c>
      <c r="I1008" s="31">
        <f t="shared" si="180"/>
        <v>1.0027427293688889</v>
      </c>
      <c r="J1008" s="16">
        <f t="shared" si="181"/>
        <v>874.05496185538277</v>
      </c>
      <c r="K1008" s="24" t="s">
        <v>545</v>
      </c>
      <c r="L1008" s="25">
        <f t="shared" si="171"/>
        <v>77311</v>
      </c>
      <c r="M1008" s="26">
        <f t="shared" si="174"/>
        <v>0</v>
      </c>
      <c r="N1008" s="27">
        <f t="shared" si="172"/>
        <v>0</v>
      </c>
      <c r="O1008" s="27">
        <f t="shared" si="173"/>
        <v>0</v>
      </c>
    </row>
    <row r="1009" spans="1:15" ht="13.2" x14ac:dyDescent="0.25">
      <c r="A1009" s="13" t="s">
        <v>782</v>
      </c>
      <c r="B1009" s="17">
        <f t="shared" si="175"/>
        <v>76487</v>
      </c>
      <c r="C1009" s="5">
        <f>125</f>
        <v>125</v>
      </c>
      <c r="D1009" s="6">
        <f t="shared" si="176"/>
        <v>238800.79</v>
      </c>
      <c r="E1009" s="6">
        <f t="shared" si="177"/>
        <v>9.9344773611111119</v>
      </c>
      <c r="F1009" s="6">
        <f>SUM($D$8:D1009)</f>
        <v>166520829.18999985</v>
      </c>
      <c r="G1009" s="6">
        <f t="shared" si="178"/>
        <v>150000</v>
      </c>
      <c r="H1009" s="23">
        <f t="shared" si="179"/>
        <v>0.3960026333333333</v>
      </c>
      <c r="I1009" s="31">
        <f t="shared" si="180"/>
        <v>1.0027456182577779</v>
      </c>
      <c r="J1009" s="16">
        <f t="shared" si="181"/>
        <v>874.3743538253733</v>
      </c>
      <c r="K1009" s="24" t="s">
        <v>782</v>
      </c>
      <c r="L1009" s="25">
        <f t="shared" si="171"/>
        <v>77341</v>
      </c>
      <c r="M1009" s="26">
        <f t="shared" si="174"/>
        <v>0</v>
      </c>
      <c r="N1009" s="27">
        <f t="shared" si="172"/>
        <v>0</v>
      </c>
      <c r="O1009" s="27">
        <f t="shared" si="173"/>
        <v>0</v>
      </c>
    </row>
    <row r="1010" spans="1:15" ht="13.2" x14ac:dyDescent="0.25">
      <c r="A1010" s="13" t="s">
        <v>783</v>
      </c>
      <c r="B1010" s="17">
        <f t="shared" si="175"/>
        <v>76518</v>
      </c>
      <c r="C1010" s="5">
        <f>125</f>
        <v>125</v>
      </c>
      <c r="D1010" s="6">
        <f t="shared" si="176"/>
        <v>238925.79</v>
      </c>
      <c r="E1010" s="6">
        <f t="shared" si="177"/>
        <v>11.924483944444445</v>
      </c>
      <c r="F1010" s="6">
        <f>SUM($D$8:D1010)</f>
        <v>166759754.97999984</v>
      </c>
      <c r="G1010" s="6">
        <f t="shared" si="178"/>
        <v>150000</v>
      </c>
      <c r="H1010" s="23">
        <f t="shared" si="179"/>
        <v>0.39641930000000003</v>
      </c>
      <c r="I1010" s="31">
        <f t="shared" si="180"/>
        <v>1.0027485071466666</v>
      </c>
      <c r="J1010" s="16">
        <f t="shared" si="181"/>
        <v>874.6932367213202</v>
      </c>
      <c r="K1010" s="24" t="s">
        <v>783</v>
      </c>
      <c r="L1010" s="25">
        <f t="shared" si="171"/>
        <v>77372</v>
      </c>
      <c r="M1010" s="26">
        <f t="shared" si="174"/>
        <v>0</v>
      </c>
      <c r="N1010" s="27">
        <f t="shared" si="172"/>
        <v>0</v>
      </c>
      <c r="O1010" s="27">
        <f t="shared" si="173"/>
        <v>0</v>
      </c>
    </row>
    <row r="1011" spans="1:15" ht="13.2" x14ac:dyDescent="0.25">
      <c r="A1011" s="13" t="s">
        <v>784</v>
      </c>
      <c r="B1011" s="17">
        <f t="shared" si="175"/>
        <v>76548</v>
      </c>
      <c r="C1011" s="5">
        <f>125</f>
        <v>125</v>
      </c>
      <c r="D1011" s="6">
        <f t="shared" si="176"/>
        <v>239050.79</v>
      </c>
      <c r="E1011" s="6">
        <f t="shared" si="177"/>
        <v>13.915532194444445</v>
      </c>
      <c r="F1011" s="6">
        <f>SUM($D$8:D1011)</f>
        <v>166998805.76999983</v>
      </c>
      <c r="G1011" s="6">
        <f t="shared" si="178"/>
        <v>150000</v>
      </c>
      <c r="H1011" s="23">
        <f t="shared" si="179"/>
        <v>0.39683596666666665</v>
      </c>
      <c r="I1011" s="31">
        <f t="shared" si="180"/>
        <v>1.0027513960355556</v>
      </c>
      <c r="J1011" s="16">
        <f t="shared" si="181"/>
        <v>875.01161164383336</v>
      </c>
      <c r="K1011" s="24" t="s">
        <v>784</v>
      </c>
      <c r="L1011" s="25">
        <f t="shared" si="171"/>
        <v>77402</v>
      </c>
      <c r="M1011" s="26">
        <f t="shared" si="174"/>
        <v>0</v>
      </c>
      <c r="N1011" s="27">
        <f t="shared" si="172"/>
        <v>0</v>
      </c>
      <c r="O1011" s="27">
        <f t="shared" si="173"/>
        <v>0</v>
      </c>
    </row>
    <row r="1012" spans="1:15" ht="13.2" x14ac:dyDescent="0.25">
      <c r="A1012" s="13" t="s">
        <v>785</v>
      </c>
      <c r="B1012" s="17">
        <f t="shared" si="175"/>
        <v>76579</v>
      </c>
      <c r="C1012" s="5">
        <f>125</f>
        <v>125</v>
      </c>
      <c r="D1012" s="6">
        <f t="shared" si="176"/>
        <v>239175.79</v>
      </c>
      <c r="E1012" s="6">
        <f t="shared" si="177"/>
        <v>15.907622111111111</v>
      </c>
      <c r="F1012" s="6">
        <f>SUM($D$8:D1012)</f>
        <v>167237981.55999982</v>
      </c>
      <c r="G1012" s="6">
        <f t="shared" si="178"/>
        <v>150000</v>
      </c>
      <c r="H1012" s="23">
        <f t="shared" si="179"/>
        <v>0.39725263333333338</v>
      </c>
      <c r="I1012" s="31">
        <f t="shared" si="180"/>
        <v>1.0027542849244444</v>
      </c>
      <c r="J1012" s="16">
        <f t="shared" si="181"/>
        <v>875.32947969052941</v>
      </c>
      <c r="K1012" s="24" t="s">
        <v>785</v>
      </c>
      <c r="L1012" s="25">
        <f t="shared" si="171"/>
        <v>77433</v>
      </c>
      <c r="M1012" s="26">
        <f t="shared" si="174"/>
        <v>0</v>
      </c>
      <c r="N1012" s="27">
        <f t="shared" si="172"/>
        <v>0</v>
      </c>
      <c r="O1012" s="27">
        <f t="shared" si="173"/>
        <v>0</v>
      </c>
    </row>
    <row r="1013" spans="1:15" ht="13.2" x14ac:dyDescent="0.25">
      <c r="A1013" s="13" t="s">
        <v>544</v>
      </c>
      <c r="B1013" s="17">
        <f t="shared" si="175"/>
        <v>76610</v>
      </c>
      <c r="C1013" s="5">
        <f>125</f>
        <v>125</v>
      </c>
      <c r="D1013" s="6">
        <f t="shared" si="176"/>
        <v>239300.79</v>
      </c>
      <c r="E1013" s="6">
        <f t="shared" si="177"/>
        <v>17.900753694444447</v>
      </c>
      <c r="F1013" s="6">
        <f>SUM($D$8:D1013)</f>
        <v>167477282.34999982</v>
      </c>
      <c r="G1013" s="6">
        <f t="shared" si="178"/>
        <v>150000</v>
      </c>
      <c r="H1013" s="23">
        <f t="shared" si="179"/>
        <v>0.3976693</v>
      </c>
      <c r="I1013" s="31">
        <f t="shared" si="180"/>
        <v>1.0027571738133334</v>
      </c>
      <c r="J1013" s="16">
        <f t="shared" si="181"/>
        <v>875.64684195604252</v>
      </c>
      <c r="K1013" s="24" t="s">
        <v>544</v>
      </c>
      <c r="L1013" s="25">
        <f t="shared" si="171"/>
        <v>77464</v>
      </c>
      <c r="M1013" s="26">
        <f t="shared" si="174"/>
        <v>0</v>
      </c>
      <c r="N1013" s="27">
        <f t="shared" si="172"/>
        <v>0</v>
      </c>
      <c r="O1013" s="27">
        <f t="shared" si="173"/>
        <v>0</v>
      </c>
    </row>
    <row r="1014" spans="1:15" ht="13.2" x14ac:dyDescent="0.25">
      <c r="A1014" s="13" t="s">
        <v>545</v>
      </c>
      <c r="B1014" s="17">
        <f t="shared" si="175"/>
        <v>76640</v>
      </c>
      <c r="C1014" s="5">
        <f>125</f>
        <v>125</v>
      </c>
      <c r="D1014" s="6">
        <f t="shared" si="176"/>
        <v>239425.79</v>
      </c>
      <c r="E1014" s="6">
        <f t="shared" si="177"/>
        <v>19.894926944444446</v>
      </c>
      <c r="F1014" s="6">
        <f>SUM($D$8:D1014)</f>
        <v>167716708.13999981</v>
      </c>
      <c r="G1014" s="6">
        <f t="shared" si="178"/>
        <v>150000</v>
      </c>
      <c r="H1014" s="23">
        <f t="shared" si="179"/>
        <v>0.39808596666666662</v>
      </c>
      <c r="I1014" s="31">
        <f t="shared" si="180"/>
        <v>1.0027600627022222</v>
      </c>
      <c r="J1014" s="16">
        <f t="shared" si="181"/>
        <v>875.96369953203384</v>
      </c>
      <c r="K1014" s="24" t="s">
        <v>545</v>
      </c>
      <c r="L1014" s="25">
        <f t="shared" si="171"/>
        <v>77493</v>
      </c>
      <c r="M1014" s="26">
        <f t="shared" si="174"/>
        <v>0</v>
      </c>
      <c r="N1014" s="27">
        <f t="shared" si="172"/>
        <v>0</v>
      </c>
      <c r="O1014" s="27">
        <f t="shared" si="173"/>
        <v>0</v>
      </c>
    </row>
    <row r="1015" spans="1:15" ht="13.2" x14ac:dyDescent="0.25">
      <c r="A1015" s="13" t="s">
        <v>544</v>
      </c>
      <c r="B1015" s="17">
        <f t="shared" si="175"/>
        <v>76671</v>
      </c>
      <c r="C1015" s="5">
        <f>125</f>
        <v>125</v>
      </c>
      <c r="D1015" s="6">
        <f t="shared" si="176"/>
        <v>239550.79</v>
      </c>
      <c r="E1015" s="6">
        <f t="shared" si="177"/>
        <v>21.890141861111111</v>
      </c>
      <c r="F1015" s="6">
        <f>SUM($D$8:D1015)</f>
        <v>167956258.9299998</v>
      </c>
      <c r="G1015" s="6">
        <f t="shared" si="178"/>
        <v>150000</v>
      </c>
      <c r="H1015" s="23">
        <f t="shared" si="179"/>
        <v>0.39850263333333336</v>
      </c>
      <c r="I1015" s="31">
        <f t="shared" si="180"/>
        <v>1.0027629515911112</v>
      </c>
      <c r="J1015" s="16">
        <f t="shared" si="181"/>
        <v>876.28005350720173</v>
      </c>
      <c r="K1015" s="24" t="s">
        <v>544</v>
      </c>
      <c r="L1015" s="25">
        <f t="shared" si="171"/>
        <v>77524</v>
      </c>
      <c r="M1015" s="26">
        <f t="shared" si="174"/>
        <v>0</v>
      </c>
      <c r="N1015" s="27">
        <f t="shared" si="172"/>
        <v>0</v>
      </c>
      <c r="O1015" s="27">
        <f t="shared" si="173"/>
        <v>0</v>
      </c>
    </row>
    <row r="1016" spans="1:15" ht="13.2" x14ac:dyDescent="0.25">
      <c r="A1016" s="13" t="s">
        <v>786</v>
      </c>
      <c r="B1016" s="17">
        <f t="shared" si="175"/>
        <v>76701</v>
      </c>
      <c r="C1016" s="5">
        <f>125</f>
        <v>125</v>
      </c>
      <c r="D1016" s="6">
        <f t="shared" si="176"/>
        <v>239675.79</v>
      </c>
      <c r="E1016" s="6">
        <f t="shared" si="177"/>
        <v>23.886398444444445</v>
      </c>
      <c r="F1016" s="6">
        <f>SUM($D$8:D1016)</f>
        <v>168195934.71999979</v>
      </c>
      <c r="G1016" s="6">
        <f t="shared" si="178"/>
        <v>150000</v>
      </c>
      <c r="H1016" s="23">
        <f t="shared" si="179"/>
        <v>0.39891929999999998</v>
      </c>
      <c r="I1016" s="31">
        <f t="shared" si="180"/>
        <v>1.0027658404799999</v>
      </c>
      <c r="J1016" s="16">
        <f t="shared" si="181"/>
        <v>876.59590496729015</v>
      </c>
      <c r="K1016" s="24" t="s">
        <v>786</v>
      </c>
      <c r="L1016" s="25">
        <f t="shared" si="171"/>
        <v>77554</v>
      </c>
      <c r="M1016" s="26">
        <f t="shared" si="174"/>
        <v>0</v>
      </c>
      <c r="N1016" s="27">
        <f t="shared" si="172"/>
        <v>0</v>
      </c>
      <c r="O1016" s="27">
        <f t="shared" si="173"/>
        <v>0</v>
      </c>
    </row>
    <row r="1017" spans="1:15" ht="13.2" x14ac:dyDescent="0.25">
      <c r="A1017" s="13" t="s">
        <v>787</v>
      </c>
      <c r="B1017" s="17">
        <f t="shared" si="175"/>
        <v>76732</v>
      </c>
      <c r="C1017" s="5">
        <f>125</f>
        <v>125</v>
      </c>
      <c r="D1017" s="6">
        <f t="shared" si="176"/>
        <v>239824.68000000002</v>
      </c>
      <c r="E1017" s="6">
        <f t="shared" si="177"/>
        <v>1.9974973333333339</v>
      </c>
      <c r="F1017" s="6">
        <f>SUM($D$8:D1017)</f>
        <v>168435759.3999998</v>
      </c>
      <c r="G1017" s="6">
        <f t="shared" si="178"/>
        <v>150000</v>
      </c>
      <c r="H1017" s="23">
        <f t="shared" si="179"/>
        <v>0.39941560000000009</v>
      </c>
      <c r="I1017" s="31">
        <f t="shared" si="180"/>
        <v>1.0027692814933333</v>
      </c>
      <c r="J1017" s="16">
        <f t="shared" si="181"/>
        <v>876.91176895424292</v>
      </c>
      <c r="K1017" s="24" t="s">
        <v>787</v>
      </c>
      <c r="L1017" s="25">
        <f t="shared" si="171"/>
        <v>77585</v>
      </c>
      <c r="M1017" s="26">
        <f t="shared" si="174"/>
        <v>0</v>
      </c>
      <c r="N1017" s="27">
        <f t="shared" si="172"/>
        <v>0</v>
      </c>
      <c r="O1017" s="27">
        <f t="shared" si="173"/>
        <v>0</v>
      </c>
    </row>
    <row r="1018" spans="1:15" ht="13.2" x14ac:dyDescent="0.25">
      <c r="A1018" s="13" t="s">
        <v>788</v>
      </c>
      <c r="B1018" s="17">
        <f t="shared" si="175"/>
        <v>76761</v>
      </c>
      <c r="C1018" s="5">
        <f>125</f>
        <v>125</v>
      </c>
      <c r="D1018" s="6">
        <f t="shared" si="176"/>
        <v>239949.68000000002</v>
      </c>
      <c r="E1018" s="6">
        <f t="shared" si="177"/>
        <v>3.9961057777777786</v>
      </c>
      <c r="F1018" s="6">
        <f>SUM($D$8:D1018)</f>
        <v>168675709.0799998</v>
      </c>
      <c r="G1018" s="6">
        <f t="shared" si="178"/>
        <v>150000</v>
      </c>
      <c r="H1018" s="23">
        <f t="shared" si="179"/>
        <v>0.39983226666666671</v>
      </c>
      <c r="I1018" s="31">
        <f t="shared" si="180"/>
        <v>1.0027721703822223</v>
      </c>
      <c r="J1018" s="16">
        <f t="shared" si="181"/>
        <v>877.22664980130173</v>
      </c>
      <c r="K1018" s="24" t="s">
        <v>788</v>
      </c>
      <c r="L1018" s="25">
        <f t="shared" si="171"/>
        <v>77615</v>
      </c>
      <c r="M1018" s="26">
        <f t="shared" si="174"/>
        <v>0</v>
      </c>
      <c r="N1018" s="27">
        <f t="shared" si="172"/>
        <v>0</v>
      </c>
      <c r="O1018" s="27">
        <f t="shared" si="173"/>
        <v>0</v>
      </c>
    </row>
    <row r="1019" spans="1:15" ht="13.2" x14ac:dyDescent="0.25">
      <c r="A1019" s="13" t="s">
        <v>789</v>
      </c>
      <c r="B1019" s="17">
        <f t="shared" si="175"/>
        <v>76791</v>
      </c>
      <c r="C1019" s="5">
        <f>125</f>
        <v>125</v>
      </c>
      <c r="D1019" s="6">
        <f t="shared" si="176"/>
        <v>240074.68000000002</v>
      </c>
      <c r="E1019" s="6">
        <f t="shared" si="177"/>
        <v>5.9956864444444458</v>
      </c>
      <c r="F1019" s="6">
        <f>SUM($D$8:D1019)</f>
        <v>168915783.75999981</v>
      </c>
      <c r="G1019" s="6">
        <f t="shared" si="178"/>
        <v>150000</v>
      </c>
      <c r="H1019" s="23">
        <f t="shared" si="179"/>
        <v>0.40024893333333333</v>
      </c>
      <c r="I1019" s="31">
        <f t="shared" si="180"/>
        <v>1.0027750592711111</v>
      </c>
      <c r="J1019" s="16">
        <f t="shared" si="181"/>
        <v>877.54103124101698</v>
      </c>
      <c r="K1019" s="24" t="s">
        <v>789</v>
      </c>
      <c r="L1019" s="25">
        <f t="shared" si="171"/>
        <v>77646</v>
      </c>
      <c r="M1019" s="26">
        <f t="shared" si="174"/>
        <v>0</v>
      </c>
      <c r="N1019" s="27">
        <f t="shared" si="172"/>
        <v>0</v>
      </c>
      <c r="O1019" s="27">
        <f t="shared" si="173"/>
        <v>0</v>
      </c>
    </row>
    <row r="1020" spans="1:15" ht="13.2" x14ac:dyDescent="0.25">
      <c r="A1020" s="13" t="s">
        <v>790</v>
      </c>
      <c r="B1020" s="17">
        <f t="shared" si="175"/>
        <v>76822</v>
      </c>
      <c r="C1020" s="5">
        <f>125</f>
        <v>125</v>
      </c>
      <c r="D1020" s="6">
        <f t="shared" si="176"/>
        <v>240199.68000000002</v>
      </c>
      <c r="E1020" s="6">
        <f t="shared" si="177"/>
        <v>7.996308777777779</v>
      </c>
      <c r="F1020" s="6">
        <f>SUM($D$8:D1020)</f>
        <v>169155983.43999982</v>
      </c>
      <c r="G1020" s="6">
        <f t="shared" si="178"/>
        <v>150000</v>
      </c>
      <c r="H1020" s="23">
        <f t="shared" si="179"/>
        <v>0.40066560000000007</v>
      </c>
      <c r="I1020" s="31">
        <f t="shared" si="180"/>
        <v>1.0027779481600001</v>
      </c>
      <c r="J1020" s="16">
        <f t="shared" si="181"/>
        <v>877.85491434794187</v>
      </c>
      <c r="K1020" s="24" t="s">
        <v>790</v>
      </c>
      <c r="L1020" s="25">
        <f t="shared" si="171"/>
        <v>77677</v>
      </c>
      <c r="M1020" s="26">
        <f t="shared" si="174"/>
        <v>0</v>
      </c>
      <c r="N1020" s="27">
        <f t="shared" si="172"/>
        <v>0</v>
      </c>
      <c r="O1020" s="27">
        <f t="shared" si="173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 2020 P</vt:lpstr>
      <vt:lpstr>D 2020 K 200.000</vt:lpstr>
      <vt:lpstr>D 2020 K 300.000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LBS-Classic</dc:title>
  <dc:subject>3,50%-Vorzugszins</dc:subject>
  <dc:creator>Helaba</dc:creator>
  <cp:lastModifiedBy>Bloss, Johannes</cp:lastModifiedBy>
  <cp:lastPrinted>2021-09-09T12:58:58Z</cp:lastPrinted>
  <dcterms:created xsi:type="dcterms:W3CDTF">2022-12-06T17:08:54Z</dcterms:created>
  <dcterms:modified xsi:type="dcterms:W3CDTF">2025-10-24T11:31:45Z</dcterms:modified>
</cp:coreProperties>
</file>