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1 Daten PC Alt\1 Privat\1 Personen\1 Frank\banking\Börse\"/>
    </mc:Choice>
  </mc:AlternateContent>
  <xr:revisionPtr revIDLastSave="0" documentId="13_ncr:1_{C4290B94-B477-4A5A-AED1-4EBF139659C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ashboard" sheetId="1" r:id="rId1"/>
    <sheet name="Kupontermine" sheetId="2" r:id="rId2"/>
  </sheets>
  <calcPr calcId="191029"/>
</workbook>
</file>

<file path=xl/calcChain.xml><?xml version="1.0" encoding="utf-8"?>
<calcChain xmlns="http://schemas.openxmlformats.org/spreadsheetml/2006/main">
  <c r="L9" i="1" l="1"/>
  <c r="J9" i="1"/>
  <c r="L8" i="1"/>
  <c r="J8" i="1"/>
  <c r="L7" i="1"/>
  <c r="J7" i="1"/>
  <c r="L6" i="1"/>
  <c r="I6" i="1"/>
  <c r="L5" i="1"/>
  <c r="I5" i="1"/>
  <c r="J5" i="1" s="1"/>
  <c r="M5" i="1" s="1"/>
  <c r="L4" i="1"/>
  <c r="I4" i="1"/>
  <c r="J4" i="1" s="1"/>
  <c r="M4" i="1" s="1"/>
  <c r="L3" i="1"/>
  <c r="I3" i="1"/>
  <c r="J3" i="1" s="1"/>
  <c r="M3" i="1" s="1"/>
  <c r="L2" i="1"/>
  <c r="I2" i="1"/>
  <c r="J2" i="1" s="1"/>
  <c r="M2" i="1" s="1"/>
</calcChain>
</file>

<file path=xl/sharedStrings.xml><?xml version="1.0" encoding="utf-8"?>
<sst xmlns="http://schemas.openxmlformats.org/spreadsheetml/2006/main" count="55" uniqueCount="29">
  <si>
    <t>WKN</t>
  </si>
  <si>
    <t>Firma</t>
  </si>
  <si>
    <t>Produkt</t>
  </si>
  <si>
    <t>Bewertungstage</t>
  </si>
  <si>
    <t>Rückzahlungslevel</t>
  </si>
  <si>
    <t>Kuponschwelle</t>
  </si>
  <si>
    <t>Nächster Kupontermin</t>
  </si>
  <si>
    <t>Resttage Kupon</t>
  </si>
  <si>
    <t>Fälligkeit</t>
  </si>
  <si>
    <t>Restlaufzeit (Jahr/Monat/Tag)</t>
  </si>
  <si>
    <t>Ampel</t>
  </si>
  <si>
    <t>DJ03P9</t>
  </si>
  <si>
    <t xml:space="preserve">Volkswagen </t>
  </si>
  <si>
    <t>Memory Express Airbag</t>
  </si>
  <si>
    <t>DJ1MZT</t>
  </si>
  <si>
    <t>Mercedes-Benz Group</t>
  </si>
  <si>
    <t>&gt;30% = Grün</t>
  </si>
  <si>
    <t>DJ19CA</t>
  </si>
  <si>
    <t xml:space="preserve">Infineon </t>
  </si>
  <si>
    <t>15-30% = Gelb</t>
  </si>
  <si>
    <t>DJ19B5</t>
  </si>
  <si>
    <t>BASF Memory</t>
  </si>
  <si>
    <t>&lt;15% = Rot</t>
  </si>
  <si>
    <t>DJ8LHD</t>
  </si>
  <si>
    <t>ZinsFix Express Classic</t>
  </si>
  <si>
    <t>DTR0CK</t>
  </si>
  <si>
    <t>Daimler Truck Holding AG</t>
  </si>
  <si>
    <t>Aktie</t>
  </si>
  <si>
    <t>Mercedes-Benz Group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</si>
</sst>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€&quot;"/>
  </numFmts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2"/>
      <color rgb="FF707172"/>
      <name val="FrutigerLTW02-57Conde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165" fontId="1" fillId="0" borderId="0" xfId="0" applyNumberFormat="1" applyFont="1" applyAlignment="1">
      <alignment wrapText="1"/>
    </xf>
    <xf numFmtId="165" fontId="0" fillId="0" borderId="0" xfId="0" applyNumberFormat="1"/>
    <xf numFmtId="14" fontId="1" fillId="0" borderId="0" xfId="0" applyNumberFormat="1" applyFont="1" applyAlignment="1">
      <alignment wrapText="1"/>
    </xf>
    <xf numFmtId="0" fontId="2" fillId="0" borderId="0" xfId="0" applyFont="1"/>
    <xf numFmtId="2" fontId="0" fillId="0" borderId="0" xfId="0" applyNumberFormat="1"/>
    <xf numFmtId="0" fontId="3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C1" workbookViewId="0">
      <selection activeCell="L18" sqref="L18"/>
    </sheetView>
  </sheetViews>
  <sheetFormatPr baseColWidth="10" defaultColWidth="9.140625" defaultRowHeight="15"/>
  <cols>
    <col min="1" max="1" width="22" customWidth="1"/>
    <col min="2" max="2" width="23.7109375" bestFit="1" customWidth="1"/>
    <col min="3" max="3" width="7.7109375" bestFit="1" customWidth="1"/>
    <col min="4" max="4" width="23.85546875" bestFit="1" customWidth="1"/>
    <col min="5" max="5" width="22" customWidth="1"/>
    <col min="6" max="6" width="15.42578125" style="5" bestFit="1" customWidth="1"/>
    <col min="7" max="7" width="17.42578125" style="7" bestFit="1" customWidth="1"/>
    <col min="8" max="14" width="22" customWidth="1"/>
  </cols>
  <sheetData>
    <row r="1" spans="1:14" s="4" customFormat="1" ht="30" customHeight="1">
      <c r="A1" s="3" t="s">
        <v>0</v>
      </c>
      <c r="B1" s="3" t="s">
        <v>1</v>
      </c>
      <c r="C1" s="3" t="s">
        <v>0</v>
      </c>
      <c r="D1" s="3" t="s">
        <v>1</v>
      </c>
      <c r="E1" s="3" t="s">
        <v>2</v>
      </c>
      <c r="F1" s="8" t="s">
        <v>3</v>
      </c>
      <c r="G1" s="6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4">
      <c r="A2" t="s">
        <v>11</v>
      </c>
      <c r="B2" t="s">
        <v>12</v>
      </c>
      <c r="C2" t="s">
        <v>11</v>
      </c>
      <c r="D2" t="s">
        <v>12</v>
      </c>
      <c r="E2" t="s">
        <v>13</v>
      </c>
      <c r="H2">
        <v>81.605999999999995</v>
      </c>
      <c r="I2" s="1">
        <f ca="1">MIN(IF(Kupontermine!A$2:A$20&gt;TODAY(),Kupontermine!A$2:A$20))</f>
        <v>46545</v>
      </c>
      <c r="J2">
        <f ca="1">IF(I2="","",I2-TODAY())</f>
        <v>359</v>
      </c>
      <c r="K2" s="1">
        <v>47270</v>
      </c>
      <c r="L2" t="str">
        <f t="shared" ref="L2:L9" ca="1" si="0">IF(K2="","",DATEDIF(TODAY(),K2,"Y")&amp;" J "&amp;DATEDIF(TODAY(),K2,"YM")&amp;" M "&amp;DATEDIF(TODAY(),K2,"MD")&amp;" T")</f>
        <v>2 J 11 M 19 T</v>
      </c>
      <c r="M2" t="str">
        <f ca="1">IF(J2&lt;30,"ROT",IF(J2&lt;90,"GELB","GRÜN"))</f>
        <v>GRÜN</v>
      </c>
      <c r="N2" t="s">
        <v>10</v>
      </c>
    </row>
    <row r="3" spans="1:14">
      <c r="A3" t="s">
        <v>14</v>
      </c>
      <c r="B3" t="s">
        <v>15</v>
      </c>
      <c r="C3" t="s">
        <v>14</v>
      </c>
      <c r="D3" t="s">
        <v>15</v>
      </c>
      <c r="E3" t="s">
        <v>13</v>
      </c>
      <c r="H3">
        <v>51.569000000000003</v>
      </c>
      <c r="I3" s="1">
        <f ca="1">MIN(IF(Kupontermine!B$2:B$20&gt;TODAY(),Kupontermine!B$2:B$20))</f>
        <v>46210</v>
      </c>
      <c r="J3">
        <f ca="1">IF(I3="","",I3-TODAY())</f>
        <v>24</v>
      </c>
      <c r="K3" s="1">
        <v>47301</v>
      </c>
      <c r="L3" t="str">
        <f t="shared" ca="1" si="0"/>
        <v>3 J 0 M 19 T</v>
      </c>
      <c r="M3" t="str">
        <f ca="1">IF(J3&lt;30,"ROT",IF(J3&lt;90,"GELB","GRÜN"))</f>
        <v>ROT</v>
      </c>
      <c r="N3" t="s">
        <v>16</v>
      </c>
    </row>
    <row r="4" spans="1:14">
      <c r="A4" t="s">
        <v>17</v>
      </c>
      <c r="B4" t="s">
        <v>18</v>
      </c>
      <c r="C4" t="s">
        <v>17</v>
      </c>
      <c r="D4" t="s">
        <v>18</v>
      </c>
      <c r="E4" t="s">
        <v>13</v>
      </c>
      <c r="H4">
        <v>30</v>
      </c>
      <c r="I4" s="1">
        <f ca="1">MIN(IF(Kupontermine!C$2:C$20&gt;TODAY(),Kupontermine!C$2:C$20))</f>
        <v>46241</v>
      </c>
      <c r="J4">
        <f ca="1">IF(I4="","",I4-TODAY())</f>
        <v>55</v>
      </c>
      <c r="K4" s="1">
        <v>47330</v>
      </c>
      <c r="L4" t="str">
        <f t="shared" ca="1" si="0"/>
        <v>3 J 1 M 18 T</v>
      </c>
      <c r="M4" t="str">
        <f ca="1">IF(J4&lt;30,"ROT",IF(J4&lt;90,"GELB","GRÜN"))</f>
        <v>GELB</v>
      </c>
      <c r="N4" t="s">
        <v>19</v>
      </c>
    </row>
    <row r="5" spans="1:14">
      <c r="A5" t="s">
        <v>20</v>
      </c>
      <c r="B5" t="s">
        <v>21</v>
      </c>
      <c r="C5" t="s">
        <v>20</v>
      </c>
      <c r="D5" t="s">
        <v>21</v>
      </c>
      <c r="E5" t="s">
        <v>13</v>
      </c>
      <c r="H5">
        <v>39.015999999999998</v>
      </c>
      <c r="I5" s="1">
        <f ca="1">MIN(IF(Kupontermine!D$2:D$20&gt;TODAY(),Kupontermine!D$2:D$20))</f>
        <v>46241</v>
      </c>
      <c r="J5">
        <f ca="1">IF(I5="","",I5-TODAY())</f>
        <v>55</v>
      </c>
      <c r="K5" s="1">
        <v>47330</v>
      </c>
      <c r="L5" t="str">
        <f t="shared" ca="1" si="0"/>
        <v>3 J 1 M 18 T</v>
      </c>
      <c r="M5" t="str">
        <f ca="1">IF(J5&lt;30,"ROT",IF(J5&lt;90,"GELB","GRÜN"))</f>
        <v>GELB</v>
      </c>
      <c r="N5" t="s">
        <v>22</v>
      </c>
    </row>
    <row r="6" spans="1:14">
      <c r="A6" t="s">
        <v>23</v>
      </c>
      <c r="B6" t="s">
        <v>15</v>
      </c>
      <c r="C6" t="s">
        <v>23</v>
      </c>
      <c r="D6" t="s">
        <v>15</v>
      </c>
      <c r="E6" t="s">
        <v>24</v>
      </c>
      <c r="F6" s="5">
        <v>46179</v>
      </c>
      <c r="G6" s="7">
        <v>64.108000000000004</v>
      </c>
      <c r="I6">
        <f ca="1">MIN(IF(Kupontermine!E$2:E$20&gt;TODAY(),Kupontermine!E$2:E$20))</f>
        <v>0</v>
      </c>
      <c r="L6" t="str">
        <f t="shared" ca="1" si="0"/>
        <v/>
      </c>
    </row>
    <row r="7" spans="1:14">
      <c r="A7" t="s">
        <v>25</v>
      </c>
      <c r="B7" t="s">
        <v>26</v>
      </c>
      <c r="C7" t="s">
        <v>25</v>
      </c>
      <c r="D7" t="s">
        <v>26</v>
      </c>
      <c r="E7" t="s">
        <v>27</v>
      </c>
      <c r="J7" t="str">
        <f ca="1">IF(I7="","",I7-TODAY())</f>
        <v/>
      </c>
      <c r="L7" t="str">
        <f t="shared" ca="1" si="0"/>
        <v/>
      </c>
    </row>
    <row r="8" spans="1:14">
      <c r="A8" s="2">
        <v>710000</v>
      </c>
      <c r="B8" t="s">
        <v>28</v>
      </c>
      <c r="C8" s="2">
        <v>710000</v>
      </c>
      <c r="D8" t="s">
        <v>28</v>
      </c>
      <c r="E8" t="s">
        <v>27</v>
      </c>
      <c r="J8" t="str">
        <f ca="1">IF(I8="","",I8-TODAY())</f>
        <v/>
      </c>
      <c r="L8" t="str">
        <f t="shared" ca="1" si="0"/>
        <v/>
      </c>
    </row>
    <row r="9" spans="1:14">
      <c r="J9" t="str">
        <f ca="1">IF(I9="","",I9-TODAY())</f>
        <v/>
      </c>
      <c r="L9" t="str">
        <f t="shared" ca="1" si="0"/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4"/>
  <sheetViews>
    <sheetView zoomScale="145" zoomScaleNormal="145" workbookViewId="0">
      <selection activeCell="E13" sqref="E13"/>
    </sheetView>
  </sheetViews>
  <sheetFormatPr baseColWidth="10" defaultColWidth="9.140625" defaultRowHeight="15"/>
  <cols>
    <col min="1" max="1" width="30.140625" customWidth="1"/>
    <col min="2" max="2" width="25" customWidth="1"/>
    <col min="3" max="3" width="10.5703125" bestFit="1" customWidth="1"/>
    <col min="4" max="4" width="27.42578125" customWidth="1"/>
    <col min="5" max="5" width="32.85546875" customWidth="1"/>
  </cols>
  <sheetData>
    <row r="1" spans="1:28">
      <c r="A1" s="9" t="s">
        <v>11</v>
      </c>
      <c r="B1" s="9" t="s">
        <v>14</v>
      </c>
      <c r="C1" s="9" t="s">
        <v>17</v>
      </c>
      <c r="D1" s="9" t="s">
        <v>20</v>
      </c>
      <c r="E1" s="9" t="s">
        <v>23</v>
      </c>
    </row>
    <row r="2" spans="1:28">
      <c r="A2" s="5">
        <v>46545</v>
      </c>
      <c r="B2" s="5">
        <v>46210</v>
      </c>
      <c r="C2" s="5">
        <v>46241</v>
      </c>
      <c r="D2" s="5">
        <v>46241</v>
      </c>
      <c r="E2" s="5">
        <v>46179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>
      <c r="A3" s="5">
        <v>46545</v>
      </c>
      <c r="B3" s="5">
        <v>46575</v>
      </c>
      <c r="C3" s="5">
        <v>46608</v>
      </c>
      <c r="D3" s="5">
        <v>46608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>
      <c r="A4" s="5">
        <v>46911</v>
      </c>
      <c r="B4" s="5">
        <v>46210</v>
      </c>
      <c r="C4" s="5">
        <v>46972</v>
      </c>
      <c r="D4" s="5">
        <v>46972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>
      <c r="A5" s="5">
        <v>47277</v>
      </c>
      <c r="B5" s="5">
        <v>46212</v>
      </c>
      <c r="C5" s="5">
        <v>47337</v>
      </c>
      <c r="D5" s="5">
        <v>47337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>
      <c r="A6" s="10"/>
      <c r="B6" s="10"/>
      <c r="C6" s="10"/>
      <c r="D6" s="10"/>
      <c r="E6" s="10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75" customHeight="1">
      <c r="A21" s="1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customHeight="1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75" customHeight="1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75" customHeight="1">
      <c r="A24" s="1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75" customHeight="1">
      <c r="A25" s="1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75" customHeight="1">
      <c r="A26" s="1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Dashboard</vt:lpstr>
      <vt:lpstr>Kupontermine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Frank Huber</cp:lastModifiedBy>
  <dcterms:created xsi:type="dcterms:W3CDTF">2026-06-13T08:49:00Z</dcterms:created>
  <dcterms:modified xsi:type="dcterms:W3CDTF">2026-06-13T12:08:11Z</dcterms:modified>
</cp:coreProperties>
</file>