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ea.ads.local\data\demge\users\U020045\Desktop\"/>
    </mc:Choice>
  </mc:AlternateContent>
  <xr:revisionPtr revIDLastSave="0" documentId="13_ncr:1_{6DD767E9-A582-47BE-A596-3396B2F153EB}" xr6:coauthVersionLast="47" xr6:coauthVersionMax="47" xr10:uidLastSave="{00000000-0000-0000-0000-000000000000}"/>
  <bookViews>
    <workbookView xWindow="-120" yWindow="-120" windowWidth="29040" windowHeight="15840" xr2:uid="{B5D252CC-1E48-4F47-AD1C-995465694694}"/>
  </bookViews>
  <sheets>
    <sheet name="2020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F7" i="13"/>
  <c r="F6" i="13"/>
  <c r="F9" i="13"/>
  <c r="F11" i="13"/>
  <c r="D5" i="13"/>
  <c r="D4" i="13"/>
  <c r="D6" i="13"/>
  <c r="D17" i="13"/>
  <c r="F17" i="13" s="1"/>
  <c r="D16" i="13"/>
  <c r="F16" i="13" s="1"/>
  <c r="D15" i="13"/>
  <c r="F15" i="13" s="1"/>
  <c r="D14" i="13"/>
  <c r="F14" i="13" s="1"/>
  <c r="D13" i="13"/>
  <c r="F13" i="13" s="1"/>
  <c r="D12" i="13"/>
  <c r="F12" i="13" s="1"/>
  <c r="D11" i="13"/>
  <c r="D10" i="13"/>
  <c r="F10" i="13" s="1"/>
  <c r="D9" i="13"/>
  <c r="D8" i="13"/>
  <c r="F8" i="13" s="1"/>
  <c r="D7" i="13"/>
  <c r="F20" i="13" l="1"/>
</calcChain>
</file>

<file path=xl/sharedStrings.xml><?xml version="1.0" encoding="utf-8"?>
<sst xmlns="http://schemas.openxmlformats.org/spreadsheetml/2006/main" count="23" uniqueCount="12">
  <si>
    <t>Differenz</t>
  </si>
  <si>
    <t>Gebühren</t>
  </si>
  <si>
    <t>Kaufdatum</t>
  </si>
  <si>
    <t>Kaufpreis</t>
  </si>
  <si>
    <t>Anteile</t>
  </si>
  <si>
    <t>Vorabpauschale 2020 (gemäß Formel)</t>
  </si>
  <si>
    <t>VAP-Formel</t>
  </si>
  <si>
    <t>Verkauft am 23.12.2020, deshalb keine VAP-Berechnung</t>
  </si>
  <si>
    <t>ETF-Stand 01.01.2021</t>
  </si>
  <si>
    <t>Vorabpauschale 2020 (gemäß Depotabrechnung)</t>
  </si>
  <si>
    <t>Für 625 Anteile bei Depotübertrag 2022 ausgewiesen</t>
  </si>
  <si>
    <t>Für alle Anteile bei Depotübertrag 2022 ausgewiesen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</si>
</sst>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ashed">
        <color auto="1"/>
      </left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auto="1"/>
      </top>
      <bottom/>
      <diagonal/>
    </border>
    <border>
      <left/>
      <right style="dashed">
        <color auto="1"/>
      </right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dotted">
        <color auto="1"/>
      </top>
      <bottom/>
      <diagonal/>
    </border>
    <border>
      <left style="dashed">
        <color auto="1"/>
      </left>
      <right/>
      <top style="dotted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8" fontId="0" fillId="0" borderId="0" xfId="0" applyNumberFormat="1"/>
    <xf numFmtId="14" fontId="0" fillId="0" borderId="5" xfId="0" applyNumberFormat="1" applyBorder="1"/>
    <xf numFmtId="14" fontId="0" fillId="0" borderId="6" xfId="0" applyNumberFormat="1" applyBorder="1"/>
    <xf numFmtId="164" fontId="0" fillId="0" borderId="3" xfId="0" applyNumberFormat="1" applyBorder="1"/>
    <xf numFmtId="0" fontId="0" fillId="0" borderId="4" xfId="0" applyBorder="1"/>
    <xf numFmtId="165" fontId="0" fillId="0" borderId="0" xfId="0" applyNumberFormat="1"/>
    <xf numFmtId="8" fontId="2" fillId="0" borderId="0" xfId="0" applyNumberFormat="1" applyFont="1"/>
    <xf numFmtId="166" fontId="0" fillId="0" borderId="1" xfId="0" applyNumberFormat="1" applyBorder="1"/>
    <xf numFmtId="0" fontId="1" fillId="0" borderId="0" xfId="0" applyFont="1"/>
    <xf numFmtId="166" fontId="0" fillId="0" borderId="7" xfId="0" applyNumberFormat="1" applyBorder="1"/>
    <xf numFmtId="164" fontId="2" fillId="0" borderId="0" xfId="0" applyNumberFormat="1" applyFont="1"/>
    <xf numFmtId="14" fontId="3" fillId="0" borderId="5" xfId="0" applyNumberFormat="1" applyFont="1" applyBorder="1"/>
    <xf numFmtId="164" fontId="3" fillId="0" borderId="1" xfId="0" applyNumberFormat="1" applyFont="1" applyBorder="1"/>
    <xf numFmtId="0" fontId="3" fillId="0" borderId="2" xfId="0" applyFont="1" applyBorder="1"/>
    <xf numFmtId="164" fontId="4" fillId="0" borderId="8" xfId="0" applyNumberFormat="1" applyFont="1" applyBorder="1"/>
    <xf numFmtId="166" fontId="4" fillId="0" borderId="8" xfId="0" applyNumberFormat="1" applyFont="1" applyBorder="1"/>
    <xf numFmtId="0" fontId="4" fillId="0" borderId="9" xfId="0" applyFont="1" applyBorder="1"/>
    <xf numFmtId="0" fontId="0" fillId="0" borderId="9" xfId="0" applyBorder="1"/>
    <xf numFmtId="164" fontId="0" fillId="0" borderId="10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EF8E8"/>
      <color rgb="FFEFF6EA"/>
      <color rgb="FFEFF6FB"/>
      <color rgb="FFFFFFCC"/>
      <color rgb="FFBC8F00"/>
      <color rgb="FF0099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1245-9562-48A1-AAD5-185E94E08ECA}">
  <sheetPr>
    <tabColor theme="9" tint="0.79998168889431442"/>
  </sheetPr>
  <dimension ref="A1:M30"/>
  <sheetViews>
    <sheetView tabSelected="1" workbookViewId="0"/>
  </sheetViews>
  <sheetFormatPr baseColWidth="10" defaultRowHeight="15" x14ac:dyDescent="0.25"/>
  <cols>
    <col min="8" max="8" width="11.42578125" customWidth="1"/>
  </cols>
  <sheetData>
    <row r="1" spans="1:13" x14ac:dyDescent="0.25">
      <c r="A1" s="12" t="s">
        <v>8</v>
      </c>
    </row>
    <row r="2" spans="1:13" x14ac:dyDescent="0.25">
      <c r="M2" s="1"/>
    </row>
    <row r="3" spans="1:13" x14ac:dyDescent="0.25">
      <c r="A3" s="12" t="s">
        <v>2</v>
      </c>
      <c r="B3" s="12" t="s">
        <v>3</v>
      </c>
      <c r="C3" s="12" t="s">
        <v>4</v>
      </c>
      <c r="D3" s="12" t="s">
        <v>3</v>
      </c>
      <c r="E3" s="12" t="s">
        <v>1</v>
      </c>
      <c r="F3" s="12" t="s">
        <v>6</v>
      </c>
      <c r="G3" s="1"/>
      <c r="M3" s="1"/>
    </row>
    <row r="4" spans="1:13" x14ac:dyDescent="0.25">
      <c r="A4" s="15">
        <v>44008</v>
      </c>
      <c r="B4" s="16">
        <v>52.073</v>
      </c>
      <c r="C4" s="17">
        <v>96</v>
      </c>
      <c r="D4" s="16">
        <f>C4*B4</f>
        <v>4999.0079999999998</v>
      </c>
      <c r="E4" s="2"/>
      <c r="F4" s="11"/>
      <c r="I4" t="s">
        <v>7</v>
      </c>
      <c r="M4" s="1"/>
    </row>
    <row r="5" spans="1:13" x14ac:dyDescent="0.25">
      <c r="A5" s="15">
        <v>44012</v>
      </c>
      <c r="B5" s="16">
        <v>52.645000000000003</v>
      </c>
      <c r="C5" s="17">
        <v>65</v>
      </c>
      <c r="D5" s="16">
        <f>C5*B5</f>
        <v>3421.9250000000002</v>
      </c>
      <c r="E5" s="16"/>
      <c r="F5" s="11"/>
      <c r="I5" t="s">
        <v>7</v>
      </c>
      <c r="M5" s="1"/>
    </row>
    <row r="6" spans="1:13" x14ac:dyDescent="0.25">
      <c r="A6" s="5">
        <v>44012</v>
      </c>
      <c r="B6" s="2">
        <v>52.645000000000003</v>
      </c>
      <c r="C6" s="3">
        <v>35</v>
      </c>
      <c r="D6" s="2">
        <f>C6*B6</f>
        <v>1842.575</v>
      </c>
      <c r="E6" s="2"/>
      <c r="F6" s="11">
        <f>0.07%*70%*7/12*D6</f>
        <v>0.52666935416666683</v>
      </c>
      <c r="G6" s="1"/>
      <c r="H6" s="9"/>
      <c r="M6" s="1"/>
    </row>
    <row r="7" spans="1:13" x14ac:dyDescent="0.25">
      <c r="A7" s="5">
        <v>44033</v>
      </c>
      <c r="B7" s="2">
        <v>55.039000000000001</v>
      </c>
      <c r="C7" s="3">
        <v>636</v>
      </c>
      <c r="D7" s="2">
        <f t="shared" ref="D7:D10" si="0">C7*B7</f>
        <v>35004.804000000004</v>
      </c>
      <c r="E7" s="2"/>
      <c r="F7" s="11">
        <f>0.07%*70%*6/12*D7</f>
        <v>8.5761769800000032</v>
      </c>
      <c r="H7" s="18">
        <v>8.6999999999999993</v>
      </c>
      <c r="I7" s="19" t="s">
        <v>10</v>
      </c>
      <c r="J7" s="20"/>
      <c r="K7" s="20"/>
      <c r="L7" s="21"/>
      <c r="M7" s="22"/>
    </row>
    <row r="8" spans="1:13" x14ac:dyDescent="0.25">
      <c r="A8" s="5">
        <v>44043</v>
      </c>
      <c r="B8" s="2">
        <v>52.896999999999998</v>
      </c>
      <c r="C8" s="3">
        <v>19</v>
      </c>
      <c r="D8" s="2">
        <f t="shared" si="0"/>
        <v>1005.043</v>
      </c>
      <c r="E8" s="2"/>
      <c r="F8" s="11">
        <f>0.07%*70%*6/12*D8</f>
        <v>0.24623553500000006</v>
      </c>
      <c r="H8" s="18">
        <v>0.26</v>
      </c>
      <c r="I8" s="19" t="s">
        <v>11</v>
      </c>
      <c r="J8" s="20"/>
      <c r="K8" s="20"/>
      <c r="L8" s="21"/>
      <c r="M8" s="22"/>
    </row>
    <row r="9" spans="1:13" x14ac:dyDescent="0.25">
      <c r="A9" s="5">
        <v>44043</v>
      </c>
      <c r="B9" s="2">
        <v>52.563000000000002</v>
      </c>
      <c r="C9" s="3">
        <v>53</v>
      </c>
      <c r="D9" s="2">
        <f t="shared" si="0"/>
        <v>2785.8389999999999</v>
      </c>
      <c r="E9" s="2"/>
      <c r="F9" s="11">
        <f>0.07%*70%*6/12*D9</f>
        <v>0.68253055500000015</v>
      </c>
      <c r="H9" s="18">
        <v>0.74</v>
      </c>
      <c r="I9" s="19" t="s">
        <v>11</v>
      </c>
      <c r="J9" s="20"/>
      <c r="K9" s="20"/>
      <c r="L9" s="21"/>
      <c r="M9" s="22"/>
    </row>
    <row r="10" spans="1:13" x14ac:dyDescent="0.25">
      <c r="A10" s="5">
        <v>44077</v>
      </c>
      <c r="B10" s="2">
        <v>56.295000000000002</v>
      </c>
      <c r="C10" s="3">
        <v>18</v>
      </c>
      <c r="D10" s="2">
        <f t="shared" si="0"/>
        <v>1013.3100000000001</v>
      </c>
      <c r="E10" s="2"/>
      <c r="F10" s="11">
        <f>0.07%*70%*4/12*D10</f>
        <v>0.16550730000000005</v>
      </c>
      <c r="H10" s="18">
        <v>0.17</v>
      </c>
      <c r="I10" s="19" t="s">
        <v>11</v>
      </c>
      <c r="J10" s="20"/>
      <c r="K10" s="20"/>
      <c r="L10" s="21"/>
      <c r="M10" s="22"/>
    </row>
    <row r="11" spans="1:13" x14ac:dyDescent="0.25">
      <c r="A11" s="5">
        <v>44090</v>
      </c>
      <c r="B11" s="2">
        <v>55.475000000000001</v>
      </c>
      <c r="C11" s="3">
        <v>4</v>
      </c>
      <c r="D11" s="2">
        <f t="shared" ref="D11:D17" si="1">(C11*B11)</f>
        <v>221.9</v>
      </c>
      <c r="E11" s="2">
        <v>4</v>
      </c>
      <c r="F11" s="11">
        <f>0.07%*70%*4/12*(D11+E11)</f>
        <v>3.6897000000000006E-2</v>
      </c>
      <c r="H11" s="18">
        <v>0.04</v>
      </c>
      <c r="I11" s="19" t="s">
        <v>11</v>
      </c>
      <c r="J11" s="20"/>
      <c r="K11" s="20"/>
      <c r="L11" s="21"/>
      <c r="M11" s="22"/>
    </row>
    <row r="12" spans="1:13" x14ac:dyDescent="0.25">
      <c r="A12" s="5">
        <v>44104</v>
      </c>
      <c r="B12" s="2">
        <v>54.5</v>
      </c>
      <c r="C12" s="3">
        <v>10</v>
      </c>
      <c r="D12" s="2">
        <f t="shared" si="1"/>
        <v>545</v>
      </c>
      <c r="E12" s="2">
        <v>1</v>
      </c>
      <c r="F12" s="11">
        <f>0.07%*70%*4/12*(D12+E12)</f>
        <v>8.9180000000000023E-2</v>
      </c>
      <c r="H12" s="18">
        <v>0.09</v>
      </c>
      <c r="I12" s="19" t="s">
        <v>11</v>
      </c>
      <c r="J12" s="20"/>
      <c r="K12" s="20"/>
      <c r="L12" s="21"/>
      <c r="M12" s="22"/>
    </row>
    <row r="13" spans="1:13" x14ac:dyDescent="0.25">
      <c r="A13" s="5">
        <v>44134</v>
      </c>
      <c r="B13" s="2">
        <v>53.6</v>
      </c>
      <c r="C13" s="3">
        <v>18</v>
      </c>
      <c r="D13" s="2">
        <f t="shared" si="1"/>
        <v>964.80000000000007</v>
      </c>
      <c r="E13" s="2"/>
      <c r="F13" s="11">
        <f>0.07%*70%*3/12*D13</f>
        <v>0.11818800000000003</v>
      </c>
      <c r="H13" s="18">
        <v>0.13</v>
      </c>
      <c r="I13" s="19" t="s">
        <v>11</v>
      </c>
      <c r="J13" s="20"/>
      <c r="K13" s="20"/>
      <c r="L13" s="21"/>
      <c r="M13" s="22"/>
    </row>
    <row r="14" spans="1:13" x14ac:dyDescent="0.25">
      <c r="A14" s="5">
        <v>44165</v>
      </c>
      <c r="B14" s="2">
        <v>58.98</v>
      </c>
      <c r="C14" s="3">
        <v>43</v>
      </c>
      <c r="D14" s="2">
        <f t="shared" si="1"/>
        <v>2536.14</v>
      </c>
      <c r="E14" s="2"/>
      <c r="F14" s="11">
        <f>0.07%*70%*2/12*D14</f>
        <v>0.20711810000000003</v>
      </c>
      <c r="H14" s="18">
        <v>0.2</v>
      </c>
      <c r="I14" s="19" t="s">
        <v>11</v>
      </c>
      <c r="J14" s="20"/>
      <c r="K14" s="20"/>
      <c r="L14" s="21"/>
      <c r="M14" s="22"/>
    </row>
    <row r="15" spans="1:13" x14ac:dyDescent="0.25">
      <c r="A15" s="5">
        <v>44173</v>
      </c>
      <c r="B15" s="2">
        <v>58.944000000000003</v>
      </c>
      <c r="C15" s="3">
        <v>11</v>
      </c>
      <c r="D15" s="2">
        <f t="shared" si="1"/>
        <v>648.38400000000001</v>
      </c>
      <c r="E15" s="2"/>
      <c r="F15" s="11">
        <f>0.07%*70%*1/12*D15</f>
        <v>2.6475680000000005E-2</v>
      </c>
      <c r="H15" s="18">
        <v>0.03</v>
      </c>
      <c r="I15" s="19" t="s">
        <v>11</v>
      </c>
      <c r="J15" s="20"/>
      <c r="K15" s="20"/>
      <c r="L15" s="21"/>
      <c r="M15" s="22"/>
    </row>
    <row r="16" spans="1:13" x14ac:dyDescent="0.25">
      <c r="A16" s="6">
        <v>44188</v>
      </c>
      <c r="B16" s="2">
        <v>59.3</v>
      </c>
      <c r="C16" s="3">
        <v>161</v>
      </c>
      <c r="D16" s="2">
        <f t="shared" si="1"/>
        <v>9547.2999999999993</v>
      </c>
      <c r="E16" s="2"/>
      <c r="F16" s="11">
        <f>0.07%*70%*1/12*D16</f>
        <v>0.38984808333333337</v>
      </c>
      <c r="H16" s="18">
        <v>0.37</v>
      </c>
      <c r="I16" s="19" t="s">
        <v>11</v>
      </c>
      <c r="J16" s="20"/>
      <c r="K16" s="20"/>
      <c r="L16" s="21"/>
      <c r="M16" s="22"/>
    </row>
    <row r="17" spans="1:13" ht="15.75" thickBot="1" x14ac:dyDescent="0.3">
      <c r="A17" s="6">
        <v>44195</v>
      </c>
      <c r="B17" s="7">
        <v>59.756</v>
      </c>
      <c r="C17" s="8">
        <v>103</v>
      </c>
      <c r="D17" s="7">
        <f t="shared" si="1"/>
        <v>6154.8680000000004</v>
      </c>
      <c r="E17" s="7"/>
      <c r="F17" s="13">
        <f>0.07%*70%*1/12*D17</f>
        <v>0.25132377666666672</v>
      </c>
      <c r="H17" s="18">
        <v>0.24</v>
      </c>
      <c r="I17" s="19" t="s">
        <v>11</v>
      </c>
      <c r="J17" s="20"/>
      <c r="K17" s="20"/>
      <c r="L17" s="21"/>
      <c r="M17" s="22"/>
    </row>
    <row r="18" spans="1:13" ht="15.75" thickTop="1" x14ac:dyDescent="0.25">
      <c r="F18" s="1">
        <f>SUM(F6:F17)</f>
        <v>11.316150364166672</v>
      </c>
      <c r="G18" t="s">
        <v>5</v>
      </c>
      <c r="M18" s="1"/>
    </row>
    <row r="19" spans="1:13" x14ac:dyDescent="0.25">
      <c r="F19" s="4">
        <v>11.69</v>
      </c>
      <c r="G19" t="s">
        <v>9</v>
      </c>
      <c r="M19" s="1"/>
    </row>
    <row r="20" spans="1:13" x14ac:dyDescent="0.25">
      <c r="F20" s="10">
        <f>F19-F18</f>
        <v>0.3738496358333272</v>
      </c>
      <c r="G20" s="14" t="s">
        <v>0</v>
      </c>
      <c r="M20" s="1"/>
    </row>
    <row r="21" spans="1:13" x14ac:dyDescent="0.25">
      <c r="M21" s="1"/>
    </row>
    <row r="22" spans="1:13" x14ac:dyDescent="0.25">
      <c r="M22" s="1"/>
    </row>
    <row r="23" spans="1:13" x14ac:dyDescent="0.25">
      <c r="M23" s="1"/>
    </row>
    <row r="24" spans="1:13" x14ac:dyDescent="0.25">
      <c r="M24" s="1"/>
    </row>
    <row r="25" spans="1:13" x14ac:dyDescent="0.25">
      <c r="M25" s="1"/>
    </row>
    <row r="26" spans="1:13" x14ac:dyDescent="0.25">
      <c r="M26" s="1"/>
    </row>
    <row r="27" spans="1:13" x14ac:dyDescent="0.25">
      <c r="D27" s="1"/>
      <c r="M27" s="1"/>
    </row>
    <row r="28" spans="1:13" x14ac:dyDescent="0.25">
      <c r="D28" s="1"/>
      <c r="M28" s="1"/>
    </row>
    <row r="29" spans="1:13" x14ac:dyDescent="0.25">
      <c r="M29" s="1"/>
    </row>
    <row r="30" spans="1:13" x14ac:dyDescent="0.25">
      <c r="M30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0 w h U g k Y n W q l A A A A 9 Q A A A B I A H A B D b 2 5 m a W c v U G F j a 2 F n Z S 5 4 b W w g o h g A K K A U A A A A A A A A A A A A A A A A A A A A A A A A A A A A h Y 8 x D o I w G I W v Q r r T F j R K y E 8 Z 1 E 0 S E x P j 2 p Q C j V A M L Z a 7 O X g k r y B G U T f H 9 7 1 v e O 9 + v U E 6 N L V 3 k Z 1 R r U 5 Q g C n y p B Z t r n S Z o N 4 W f o R S B j s u T r y U 3 i h r E w 8 m T 1 B l 7 T k m x D m H 3 Q y 3 X U l C S g N y z L Z 7 U c m G o 4 + s / s u + 0 s Z y L S R i c H i N Y S G O l j i a L z A F M j H I l P 7 2 4 T j 3 2 f 5 A W P W 1 7 T v J c u m v N 0 C m C O R 9 g T 0 A U E s D B B Q A A g A I A E 9 M I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T C F S K I p H u A 4 A A A A R A A A A E w A c A E Z v c m 1 1 b G F z L 1 N l Y 3 R p b 2 4 x L m 0 g o h g A K K A U A A A A A A A A A A A A A A A A A A A A A A A A A A A A K 0 5 N L s n M z 1 M I h t C G 1 g B Q S w E C L Q A U A A I A C A B P T C F S C R i d a q U A A A D 1 A A A A E g A A A A A A A A A A A A A A A A A A A A A A Q 2 9 u Z m l n L 1 B h Y 2 t h Z 2 U u e G 1 s U E s B A i 0 A F A A C A A g A T 0 w h U g / K 6 a u k A A A A 6 Q A A A B M A A A A A A A A A A A A A A A A A 8 Q A A A F t D b 2 5 0 Z W 5 0 X 1 R 5 c G V z X S 5 4 b W x Q S w E C L Q A U A A I A C A B P T C F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W K N x w 6 4 W k m A 6 G W R O B q V f A A A A A A C A A A A A A A Q Z g A A A A E A A C A A A A B l 7 / s h x H / X R P v k 4 y f k d 2 n a Y S O w Q m d C 0 f a M 7 p P b 7 F Q a 2 Q A A A A A O g A A A A A I A A C A A A A D Y N J q 6 S 5 d 4 i G j j 4 z C G D l 2 n t h S + 9 l f / p 5 0 z O R e 4 + k r S I F A A A A A n H J N q O H g I J A Z u 3 I H s H Y 7 R J B j A p / 4 u Y F a N 0 H r 9 7 X X 0 S g Z C a + 3 z + 5 G X g x B f J z V b 3 7 y S E P f z w M E / J 2 8 5 r 7 C G N h X a E 9 C 1 t n 7 B 3 B 5 L c C b / b b l m g k A A A A D b g Q E p Z o V 8 S p Y j B E 5 t m D 5 w 1 2 b F M u v t f 6 L v R 0 D h u / s s 3 o N U v 0 h v k a 5 N D 7 z G e o i 2 e 2 h e x 2 H u H 3 h s O x p t z j c i S G E b < / D a t a M a s h u p > 
</file>

<file path=customXml/itemProps1.xml><?xml version="1.0" encoding="utf-8"?>
<ds:datastoreItem xmlns:ds="http://schemas.openxmlformats.org/officeDocument/2006/customXml" ds:itemID="{BA80A645-7369-4883-AF95-1001BD73D5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Ludwig</dc:creator>
  <cp:lastModifiedBy>Ludwig, Lars</cp:lastModifiedBy>
  <cp:lastPrinted>2020-07-18T10:31:14Z</cp:lastPrinted>
  <dcterms:created xsi:type="dcterms:W3CDTF">2020-06-01T06:31:46Z</dcterms:created>
  <dcterms:modified xsi:type="dcterms:W3CDTF">2023-12-12T10:27:24Z</dcterms:modified>
</cp:coreProperties>
</file>