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6115" windowHeight="12015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K10" i="1" l="1"/>
  <c r="J10" i="1"/>
  <c r="K13" i="1"/>
  <c r="J13" i="1"/>
  <c r="K12" i="1"/>
  <c r="J12" i="1"/>
  <c r="J6" i="1"/>
  <c r="K6" i="1"/>
  <c r="J7" i="1"/>
  <c r="K7" i="1"/>
  <c r="K5" i="1"/>
  <c r="J5" i="1"/>
  <c r="J3" i="1"/>
  <c r="K3" i="1"/>
  <c r="M10" i="1"/>
  <c r="L10" i="1"/>
  <c r="M13" i="1"/>
  <c r="L13" i="1"/>
  <c r="M12" i="1"/>
  <c r="L12" i="1"/>
  <c r="L7" i="1"/>
  <c r="M6" i="1"/>
  <c r="L6" i="1"/>
  <c r="M7" i="1"/>
  <c r="M5" i="1"/>
  <c r="L5" i="1"/>
  <c r="M3" i="1"/>
  <c r="L3" i="1"/>
  <c r="N13" i="1" l="1"/>
  <c r="N6" i="1"/>
  <c r="N5" i="1"/>
  <c r="N7" i="1"/>
  <c r="N3" i="1"/>
  <c r="N12" i="1"/>
  <c r="N10" i="1"/>
</calcChain>
</file>

<file path=xl/sharedStrings.xml><?xml version="1.0" encoding="utf-8"?>
<sst xmlns="http://schemas.openxmlformats.org/spreadsheetml/2006/main" count="39" uniqueCount="29">
  <si>
    <t>finanzen.net</t>
  </si>
  <si>
    <t>finanztreff.de</t>
  </si>
  <si>
    <t>onvista.de</t>
  </si>
  <si>
    <t>ebase</t>
  </si>
  <si>
    <t>Börse</t>
  </si>
  <si>
    <t>Börse FFM</t>
  </si>
  <si>
    <t xml:space="preserve">Inovesta Opportunity OP </t>
  </si>
  <si>
    <t>INVF</t>
  </si>
  <si>
    <t>KAG
23.10.
10 Uhr</t>
  </si>
  <si>
    <t>FFM
23.10.</t>
  </si>
  <si>
    <t>Siemens AG</t>
  </si>
  <si>
    <t>FFM
23.10.
20 uhr</t>
  </si>
  <si>
    <t>Aktie</t>
  </si>
  <si>
    <t>Fonds</t>
  </si>
  <si>
    <t>5a</t>
  </si>
  <si>
    <t>3a</t>
  </si>
  <si>
    <t>NIV
23.10.</t>
  </si>
  <si>
    <t>KAG 
23.10. 
0 Uhr</t>
  </si>
  <si>
    <t>?</t>
  </si>
  <si>
    <t>Abweichung in %</t>
  </si>
  <si>
    <t>Abweichung abs.</t>
  </si>
  <si>
    <t>Kaufkurs</t>
  </si>
  <si>
    <t>Mittelwert</t>
  </si>
  <si>
    <t>Max</t>
  </si>
  <si>
    <t>Min</t>
  </si>
  <si>
    <t>-</t>
  </si>
  <si>
    <t xml:space="preserve"> Performance 1a</t>
  </si>
  <si>
    <t>WKN 723610</t>
  </si>
  <si>
    <t>WKN 511751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</si>
</sst>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8"/>
      <color theme="1"/>
      <name val="Calibri"/>
      <family val="2"/>
    </font>
    <font>
      <b/>
      <sz val="11"/>
      <color rgb="FF7030A0"/>
      <name val="Calibri"/>
      <family val="2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</xf>
  </cellStyleXfs>
  <cellXfs count="38">
    <xf numFmtId="0" fontId="0" fillId="0" borderId="0" xfId="0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169" fontId="4" fillId="0" borderId="0" xfId="1" applyNumberFormat="1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5" fillId="0" borderId="0" xfId="0" applyFont="1">
      <alignment vertical="top"/>
    </xf>
    <xf numFmtId="0" fontId="6" fillId="0" borderId="0" xfId="0" applyFont="1" applyAlignment="1">
      <alignment horizontal="right" vertical="top" wrapText="1"/>
    </xf>
    <xf numFmtId="169" fontId="5" fillId="0" borderId="0" xfId="1" applyNumberFormat="1" applyFont="1" applyAlignment="1">
      <alignment vertical="top"/>
    </xf>
    <xf numFmtId="0" fontId="0" fillId="0" borderId="0" xfId="0" applyAlignment="1">
      <alignment horizontal="right" vertical="top" indent="1"/>
    </xf>
    <xf numFmtId="0" fontId="8" fillId="2" borderId="0" xfId="0" applyFont="1" applyFill="1">
      <alignment vertical="top"/>
    </xf>
    <xf numFmtId="0" fontId="7" fillId="2" borderId="0" xfId="0" applyFont="1" applyFill="1">
      <alignment vertical="top"/>
    </xf>
    <xf numFmtId="0" fontId="8" fillId="3" borderId="0" xfId="0" applyFont="1" applyFill="1">
      <alignment vertical="top"/>
    </xf>
    <xf numFmtId="0" fontId="7" fillId="3" borderId="0" xfId="0" applyFont="1" applyFill="1" applyAlignment="1">
      <alignment horizontal="left" vertical="top"/>
    </xf>
    <xf numFmtId="0" fontId="9" fillId="0" borderId="0" xfId="0" applyFont="1" applyAlignment="1">
      <alignment horizontal="right" vertical="top"/>
    </xf>
    <xf numFmtId="169" fontId="9" fillId="0" borderId="0" xfId="1" applyNumberFormat="1" applyFont="1" applyAlignment="1">
      <alignment horizontal="right" vertical="top"/>
    </xf>
    <xf numFmtId="0" fontId="2" fillId="0" borderId="0" xfId="2" applyFont="1" applyAlignment="1">
      <alignment horizontal="left" textRotation="45"/>
    </xf>
    <xf numFmtId="0" fontId="1" fillId="0" borderId="0" xfId="0" applyFont="1" applyAlignment="1">
      <alignment horizontal="left" textRotation="45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10" fontId="3" fillId="0" borderId="4" xfId="0" applyNumberFormat="1" applyFont="1" applyBorder="1" applyAlignment="1">
      <alignment horizontal="center" vertical="top" wrapText="1"/>
    </xf>
    <xf numFmtId="10" fontId="3" fillId="0" borderId="0" xfId="0" applyNumberFormat="1" applyFont="1" applyBorder="1" applyAlignment="1">
      <alignment horizontal="center" vertical="top" wrapText="1"/>
    </xf>
    <xf numFmtId="10" fontId="3" fillId="0" borderId="0" xfId="0" applyNumberFormat="1" applyFont="1" applyBorder="1" applyAlignment="1">
      <alignment horizontal="center" vertical="top"/>
    </xf>
    <xf numFmtId="10" fontId="3" fillId="0" borderId="5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10" fontId="3" fillId="0" borderId="7" xfId="0" applyNumberFormat="1" applyFont="1" applyBorder="1" applyAlignment="1">
      <alignment horizontal="center" vertical="top" wrapText="1"/>
    </xf>
    <xf numFmtId="10" fontId="3" fillId="0" borderId="7" xfId="0" applyNumberFormat="1" applyFont="1" applyBorder="1" applyAlignment="1">
      <alignment horizontal="center" vertical="top"/>
    </xf>
    <xf numFmtId="10" fontId="3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</cellXfs>
  <cellStyles count="3">
    <cellStyle name="Hyperlink" xfId="2" builtinId="8"/>
    <cellStyle name="Prozent" xfId="1" builtinId="5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oerse-frankfurt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1" width="23.5703125" bestFit="1" customWidth="1"/>
    <col min="2" max="2" width="8" bestFit="1" customWidth="1"/>
    <col min="3" max="3" width="14.28515625" style="8" bestFit="1" customWidth="1"/>
    <col min="4" max="8" width="8.5703125" style="1" customWidth="1"/>
    <col min="9" max="9" width="3.28515625" customWidth="1"/>
    <col min="10" max="11" width="14.85546875" style="13" customWidth="1"/>
    <col min="12" max="13" width="14.85546875" style="2" customWidth="1"/>
    <col min="14" max="14" width="13.140625" style="5" customWidth="1"/>
  </cols>
  <sheetData>
    <row r="1" spans="1:14" ht="58.5" x14ac:dyDescent="0.25">
      <c r="C1"/>
      <c r="D1" s="15" t="s">
        <v>5</v>
      </c>
      <c r="E1" s="16" t="s">
        <v>2</v>
      </c>
      <c r="F1" s="16" t="s">
        <v>1</v>
      </c>
      <c r="G1" s="16" t="s">
        <v>0</v>
      </c>
      <c r="H1" s="16" t="s">
        <v>3</v>
      </c>
      <c r="J1" s="13" t="s">
        <v>24</v>
      </c>
      <c r="K1" s="13" t="s">
        <v>23</v>
      </c>
      <c r="L1" s="2" t="s">
        <v>22</v>
      </c>
      <c r="M1" s="4" t="s">
        <v>20</v>
      </c>
      <c r="N1" s="6" t="s">
        <v>19</v>
      </c>
    </row>
    <row r="2" spans="1:14" x14ac:dyDescent="0.25">
      <c r="A2" s="11" t="s">
        <v>6</v>
      </c>
      <c r="B2" s="12" t="s">
        <v>13</v>
      </c>
      <c r="C2" s="12" t="s">
        <v>28</v>
      </c>
      <c r="D2" s="32"/>
      <c r="E2" s="32"/>
      <c r="F2" s="33"/>
      <c r="G2" s="32"/>
      <c r="H2" s="33"/>
    </row>
    <row r="3" spans="1:14" x14ac:dyDescent="0.25">
      <c r="C3" s="8" t="s">
        <v>21</v>
      </c>
      <c r="D3" s="17">
        <v>29.49</v>
      </c>
      <c r="E3" s="18">
        <v>29.23</v>
      </c>
      <c r="F3" s="18">
        <v>29.23</v>
      </c>
      <c r="G3" s="18">
        <v>28.78</v>
      </c>
      <c r="H3" s="19">
        <v>29.23</v>
      </c>
      <c r="J3" s="13">
        <f>MIN(D3:H3)</f>
        <v>28.78</v>
      </c>
      <c r="K3" s="13">
        <f>MAX(D3:H3)</f>
        <v>29.49</v>
      </c>
      <c r="L3" s="2">
        <f>AVERAGE(D3:H3)</f>
        <v>29.192</v>
      </c>
      <c r="M3" s="2">
        <f>AVEDEV(D3:H3)</f>
        <v>0.16479999999999961</v>
      </c>
      <c r="N3" s="7">
        <f>M3/L3</f>
        <v>5.6453822965195815E-3</v>
      </c>
    </row>
    <row r="4" spans="1:14" ht="33.75" x14ac:dyDescent="0.25">
      <c r="C4" s="8" t="s">
        <v>4</v>
      </c>
      <c r="D4" s="20" t="s">
        <v>11</v>
      </c>
      <c r="E4" s="21" t="s">
        <v>8</v>
      </c>
      <c r="F4" s="22" t="s">
        <v>7</v>
      </c>
      <c r="G4" s="21" t="s">
        <v>17</v>
      </c>
      <c r="H4" s="23" t="s">
        <v>16</v>
      </c>
    </row>
    <row r="5" spans="1:14" x14ac:dyDescent="0.25">
      <c r="C5" s="8" t="s">
        <v>26</v>
      </c>
      <c r="D5" s="24">
        <v>0.10009999999999999</v>
      </c>
      <c r="E5" s="25">
        <v>0.1072</v>
      </c>
      <c r="F5" s="26">
        <v>0.1103</v>
      </c>
      <c r="G5" s="25">
        <v>0.1028</v>
      </c>
      <c r="H5" s="27">
        <v>0.11269999999999999</v>
      </c>
      <c r="J5" s="14">
        <f>MIN(D5:H5)</f>
        <v>0.10009999999999999</v>
      </c>
      <c r="K5" s="14">
        <f>MAX(D5:H5)</f>
        <v>0.11269999999999999</v>
      </c>
      <c r="L5" s="3">
        <f>AVERAGE(D5:H5)</f>
        <v>0.10662000000000001</v>
      </c>
      <c r="M5" s="3">
        <f>AVEDEV(D5:H5)</f>
        <v>4.1359999999999982E-3</v>
      </c>
      <c r="N5" s="7">
        <f>M5/L5</f>
        <v>3.8791971487525771E-2</v>
      </c>
    </row>
    <row r="6" spans="1:14" x14ac:dyDescent="0.25">
      <c r="C6" s="8" t="s">
        <v>15</v>
      </c>
      <c r="D6" s="24">
        <v>0.13789999999999999</v>
      </c>
      <c r="E6" s="25">
        <v>0.15629999999999999</v>
      </c>
      <c r="F6" s="26">
        <v>0.1595</v>
      </c>
      <c r="G6" s="25">
        <v>0.1336</v>
      </c>
      <c r="H6" s="27">
        <v>0.1222</v>
      </c>
      <c r="J6" s="14">
        <f t="shared" ref="J6:J7" si="0">MIN(D6:H6)</f>
        <v>0.1222</v>
      </c>
      <c r="K6" s="14">
        <f t="shared" ref="K6:K7" si="1">MAX(D6:H6)</f>
        <v>0.1595</v>
      </c>
      <c r="L6" s="3">
        <f>AVERAGE(D6:H6)</f>
        <v>0.14189999999999997</v>
      </c>
      <c r="M6" s="3">
        <f>AVEDEV(D6:H6)</f>
        <v>1.2799999999999995E-2</v>
      </c>
      <c r="N6" s="7">
        <f t="shared" ref="N6:N13" si="2">M6/L6</f>
        <v>9.0204369274136706E-2</v>
      </c>
    </row>
    <row r="7" spans="1:14" x14ac:dyDescent="0.25">
      <c r="C7" s="8" t="s">
        <v>14</v>
      </c>
      <c r="D7" s="28"/>
      <c r="E7" s="29">
        <v>0.12989999999999999</v>
      </c>
      <c r="F7" s="30">
        <v>0.1331</v>
      </c>
      <c r="G7" s="29">
        <v>0.11550000000000001</v>
      </c>
      <c r="H7" s="31">
        <v>0.1187</v>
      </c>
      <c r="J7" s="14">
        <f t="shared" si="0"/>
        <v>0.11550000000000001</v>
      </c>
      <c r="K7" s="14">
        <f t="shared" si="1"/>
        <v>0.1331</v>
      </c>
      <c r="L7" s="3">
        <f>AVERAGE(D7:H7)</f>
        <v>0.12429999999999999</v>
      </c>
      <c r="M7" s="3">
        <f>AVEDEV(D7:H7)</f>
        <v>7.1999999999999946E-3</v>
      </c>
      <c r="N7" s="7">
        <f t="shared" si="2"/>
        <v>5.7924376508447263E-2</v>
      </c>
    </row>
    <row r="8" spans="1:14" x14ac:dyDescent="0.25">
      <c r="D8" s="32"/>
      <c r="E8" s="32"/>
      <c r="F8" s="33"/>
      <c r="G8" s="32"/>
      <c r="H8" s="33"/>
    </row>
    <row r="9" spans="1:14" x14ac:dyDescent="0.25">
      <c r="A9" s="9" t="s">
        <v>10</v>
      </c>
      <c r="B9" s="10" t="s">
        <v>12</v>
      </c>
      <c r="C9" s="10" t="s">
        <v>27</v>
      </c>
      <c r="D9" s="32"/>
      <c r="E9" s="32"/>
      <c r="F9" s="33"/>
      <c r="G9" s="32"/>
      <c r="H9" s="33"/>
    </row>
    <row r="10" spans="1:14" x14ac:dyDescent="0.25">
      <c r="C10" s="8" t="s">
        <v>21</v>
      </c>
      <c r="D10" s="17">
        <v>90.1</v>
      </c>
      <c r="E10" s="18">
        <v>90.099000000000004</v>
      </c>
      <c r="F10" s="18">
        <v>90.1</v>
      </c>
      <c r="G10" s="18">
        <v>90.1</v>
      </c>
      <c r="H10" s="19" t="s">
        <v>25</v>
      </c>
      <c r="J10" s="13">
        <f>MIN(D10:H10)</f>
        <v>90.099000000000004</v>
      </c>
      <c r="K10" s="13">
        <f>MAX(D10:H10)</f>
        <v>90.1</v>
      </c>
      <c r="L10" s="2">
        <f>AVERAGE(D10:H10)</f>
        <v>90.09975</v>
      </c>
      <c r="M10" s="2">
        <f>AVEDEV(D10:H10)</f>
        <v>3.7499999999468514E-4</v>
      </c>
      <c r="N10" s="7">
        <f t="shared" si="2"/>
        <v>4.1620537237304781E-6</v>
      </c>
    </row>
    <row r="11" spans="1:14" ht="33.75" x14ac:dyDescent="0.25">
      <c r="C11" s="8" t="s">
        <v>4</v>
      </c>
      <c r="D11" s="20" t="s">
        <v>11</v>
      </c>
      <c r="E11" s="21" t="s">
        <v>11</v>
      </c>
      <c r="F11" s="21" t="s">
        <v>9</v>
      </c>
      <c r="G11" s="21" t="s">
        <v>11</v>
      </c>
      <c r="H11" s="34"/>
    </row>
    <row r="12" spans="1:14" x14ac:dyDescent="0.25">
      <c r="C12" s="8" t="s">
        <v>26</v>
      </c>
      <c r="D12" s="24">
        <v>3.9E-2</v>
      </c>
      <c r="E12" s="25">
        <v>3.7400000000000003E-2</v>
      </c>
      <c r="F12" s="26">
        <v>3.9E-2</v>
      </c>
      <c r="G12" s="25" t="s">
        <v>18</v>
      </c>
      <c r="H12" s="34"/>
      <c r="J12" s="14">
        <f>MIN(D12:H12)</f>
        <v>3.7400000000000003E-2</v>
      </c>
      <c r="K12" s="14">
        <f>MAX(D12:H12)</f>
        <v>3.9E-2</v>
      </c>
      <c r="L12" s="3">
        <f>AVERAGE(D12:H12)</f>
        <v>3.846666666666667E-2</v>
      </c>
      <c r="M12" s="3">
        <f>AVEDEV(D12:H12)</f>
        <v>7.1111111111110909E-4</v>
      </c>
      <c r="N12" s="7">
        <f t="shared" si="2"/>
        <v>1.8486424032351189E-2</v>
      </c>
    </row>
    <row r="13" spans="1:14" x14ac:dyDescent="0.25">
      <c r="C13" s="8" t="s">
        <v>15</v>
      </c>
      <c r="D13" s="24">
        <v>0.17</v>
      </c>
      <c r="E13" s="25">
        <v>0.2019</v>
      </c>
      <c r="F13" s="26">
        <v>0.2079</v>
      </c>
      <c r="G13" s="21" t="s">
        <v>18</v>
      </c>
      <c r="H13" s="34"/>
      <c r="J13" s="14">
        <f t="shared" ref="J13" si="3">MIN(D13:H13)</f>
        <v>0.17</v>
      </c>
      <c r="K13" s="14">
        <f t="shared" ref="K13" si="4">MAX(D13:H13)</f>
        <v>0.2079</v>
      </c>
      <c r="L13" s="3">
        <f>AVERAGE(D13:H13)</f>
        <v>0.19326666666666667</v>
      </c>
      <c r="M13" s="3">
        <f>AVEDEV(D13:H13)</f>
        <v>1.5511111111111106E-2</v>
      </c>
      <c r="N13" s="7">
        <f t="shared" si="2"/>
        <v>8.0257560078187851E-2</v>
      </c>
    </row>
    <row r="14" spans="1:14" x14ac:dyDescent="0.25">
      <c r="C14" s="8" t="s">
        <v>14</v>
      </c>
      <c r="D14" s="35"/>
      <c r="E14" s="30">
        <v>0.1104</v>
      </c>
      <c r="F14" s="36"/>
      <c r="G14" s="36" t="s">
        <v>18</v>
      </c>
      <c r="H14" s="37"/>
      <c r="J14" s="14"/>
      <c r="K14" s="14"/>
      <c r="L14" s="3"/>
      <c r="M14" s="3"/>
    </row>
  </sheetData>
  <conditionalFormatting sqref="N3:N13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{F4F79A71-BE44-44C4-89EC-7AAD68451628}</x14:id>
        </ext>
      </extLst>
    </cfRule>
  </conditionalFormatting>
  <conditionalFormatting sqref="N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{7DDE1716-004C-4B72-99BA-5092EC58CA33}</x14:id>
        </ext>
      </extLst>
    </cfRule>
  </conditionalFormatting>
  <hyperlinks>
    <hyperlink ref="D1" r:id="rId1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F79A71-BE44-44C4-89EC-7AAD6845162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N3:N13</xm:sqref>
        </x14:conditionalFormatting>
        <x14:conditionalFormatting xmlns:xm="http://schemas.microsoft.com/office/excel/2006/main">
          <x14:cfRule type="dataBar" id="{7DDE1716-004C-4B72-99BA-5092EC58CA3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BB</cp:lastModifiedBy>
  <cp:lastPrinted>2014-09-03T11:15:46Z</cp:lastPrinted>
  <dcterms:created xsi:type="dcterms:W3CDTF">2014-09-03T10:30:30Z</dcterms:created>
  <dcterms:modified xsi:type="dcterms:W3CDTF">2015-10-24T15:16:43Z</dcterms:modified>
</cp:coreProperties>
</file>