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ure\Documents\"/>
    </mc:Choice>
  </mc:AlternateContent>
  <xr:revisionPtr revIDLastSave="0" documentId="13_ncr:1_{62081468-DA68-4650-B81B-4D5616818C07}" xr6:coauthVersionLast="36" xr6:coauthVersionMax="36" xr10:uidLastSave="{00000000-0000-0000-0000-000000000000}"/>
  <bookViews>
    <workbookView xWindow="0" yWindow="0" windowWidth="28800" windowHeight="13665" xr2:uid="{9970C5D4-8FC0-4AD3-922C-A11E28B5A5CE}"/>
  </bookViews>
  <sheets>
    <sheet name="Tabelle1" sheetId="1" r:id="rId1"/>
    <sheet name="Tabelle2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9" i="1" l="1"/>
  <c r="D199" i="1"/>
  <c r="F121" i="1"/>
  <c r="F120" i="1"/>
  <c r="F111" i="1"/>
  <c r="F110" i="1"/>
  <c r="F99" i="1"/>
  <c r="F98" i="1"/>
  <c r="F87" i="1"/>
  <c r="F86" i="1"/>
  <c r="F75" i="1"/>
  <c r="F74" i="1"/>
  <c r="D142" i="1"/>
  <c r="C142" i="1" s="1"/>
  <c r="C133" i="1"/>
  <c r="C121" i="1"/>
  <c r="C109" i="1"/>
  <c r="C97" i="1"/>
  <c r="C85" i="1"/>
  <c r="C73" i="1"/>
  <c r="F73" i="1"/>
  <c r="C60" i="1"/>
  <c r="C48" i="1"/>
  <c r="C36" i="1"/>
  <c r="C24" i="1"/>
  <c r="C12" i="1"/>
  <c r="S11" i="1"/>
  <c r="S193" i="1"/>
  <c r="R121" i="1"/>
  <c r="S119" i="1"/>
  <c r="S73" i="1"/>
  <c r="S72" i="1"/>
  <c r="R73" i="1"/>
  <c r="R74" i="1" s="1"/>
  <c r="S74" i="1" s="1"/>
  <c r="W68" i="1"/>
  <c r="N72" i="1"/>
  <c r="O72" i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6" i="1"/>
  <c r="N24" i="1"/>
  <c r="N12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7" i="1"/>
  <c r="N7" i="1" s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C11" i="1"/>
  <c r="C10" i="1"/>
  <c r="C8" i="1"/>
  <c r="D9" i="1" s="1"/>
  <c r="C9" i="1" s="1"/>
  <c r="C7" i="1"/>
  <c r="D8" i="1"/>
  <c r="D7" i="1"/>
  <c r="D143" i="1" l="1"/>
  <c r="C143" i="1" s="1"/>
  <c r="S121" i="1"/>
  <c r="R122" i="1" s="1"/>
  <c r="R75" i="1"/>
  <c r="O8" i="1"/>
  <c r="N8" i="1" s="1"/>
  <c r="D10" i="1"/>
  <c r="S122" i="1" l="1"/>
  <c r="R123" i="1"/>
  <c r="S75" i="1"/>
  <c r="R76" i="1" s="1"/>
  <c r="O9" i="1"/>
  <c r="N9" i="1" s="1"/>
  <c r="D11" i="1"/>
  <c r="S123" i="1" l="1"/>
  <c r="R124" i="1"/>
  <c r="S76" i="1"/>
  <c r="R77" i="1" s="1"/>
  <c r="O10" i="1"/>
  <c r="N10" i="1"/>
  <c r="D12" i="1"/>
  <c r="S124" i="1" l="1"/>
  <c r="R125" i="1" s="1"/>
  <c r="S77" i="1"/>
  <c r="R78" i="1" s="1"/>
  <c r="O11" i="1"/>
  <c r="N11" i="1" s="1"/>
  <c r="D13" i="1"/>
  <c r="C13" i="1" s="1"/>
  <c r="S125" i="1" l="1"/>
  <c r="R126" i="1" s="1"/>
  <c r="S78" i="1"/>
  <c r="R79" i="1"/>
  <c r="S79" i="1" s="1"/>
  <c r="O12" i="1"/>
  <c r="D14" i="1"/>
  <c r="C14" i="1" l="1"/>
  <c r="D15" i="1" s="1"/>
  <c r="C15" i="1" s="1"/>
  <c r="D16" i="1" s="1"/>
  <c r="S126" i="1"/>
  <c r="R127" i="1"/>
  <c r="R80" i="1"/>
  <c r="S80" i="1" s="1"/>
  <c r="R81" i="1"/>
  <c r="S81" i="1" s="1"/>
  <c r="O13" i="1"/>
  <c r="N13" i="1" s="1"/>
  <c r="S127" i="1" l="1"/>
  <c r="R128" i="1"/>
  <c r="R82" i="1"/>
  <c r="S82" i="1" s="1"/>
  <c r="O14" i="1"/>
  <c r="N14" i="1"/>
  <c r="C16" i="1"/>
  <c r="S128" i="1" l="1"/>
  <c r="R129" i="1"/>
  <c r="R83" i="1"/>
  <c r="S83" i="1" s="1"/>
  <c r="O15" i="1"/>
  <c r="N15" i="1" s="1"/>
  <c r="D17" i="1"/>
  <c r="C17" i="1" s="1"/>
  <c r="S129" i="1" l="1"/>
  <c r="R130" i="1" s="1"/>
  <c r="R84" i="1"/>
  <c r="S84" i="1" s="1"/>
  <c r="O16" i="1"/>
  <c r="N16" i="1"/>
  <c r="D18" i="1"/>
  <c r="C18" i="1" s="1"/>
  <c r="S130" i="1" l="1"/>
  <c r="R131" i="1"/>
  <c r="R85" i="1"/>
  <c r="S85" i="1" s="1"/>
  <c r="O17" i="1"/>
  <c r="N17" i="1" s="1"/>
  <c r="D19" i="1"/>
  <c r="C19" i="1" s="1"/>
  <c r="S131" i="1" l="1"/>
  <c r="R132" i="1"/>
  <c r="R86" i="1"/>
  <c r="S86" i="1" s="1"/>
  <c r="O18" i="1"/>
  <c r="N18" i="1"/>
  <c r="D20" i="1"/>
  <c r="C20" i="1" s="1"/>
  <c r="S132" i="1" l="1"/>
  <c r="R133" i="1" s="1"/>
  <c r="R87" i="1"/>
  <c r="S87" i="1" s="1"/>
  <c r="O19" i="1"/>
  <c r="N19" i="1" s="1"/>
  <c r="D21" i="1"/>
  <c r="C21" i="1" s="1"/>
  <c r="S133" i="1" l="1"/>
  <c r="R134" i="1" s="1"/>
  <c r="R88" i="1"/>
  <c r="S88" i="1" s="1"/>
  <c r="O20" i="1"/>
  <c r="N20" i="1"/>
  <c r="D22" i="1"/>
  <c r="C22" i="1" s="1"/>
  <c r="S134" i="1" l="1"/>
  <c r="R135" i="1"/>
  <c r="R89" i="1"/>
  <c r="S89" i="1" s="1"/>
  <c r="O21" i="1"/>
  <c r="N21" i="1" s="1"/>
  <c r="D23" i="1"/>
  <c r="S135" i="1" l="1"/>
  <c r="R136" i="1"/>
  <c r="R90" i="1"/>
  <c r="S90" i="1" s="1"/>
  <c r="O22" i="1"/>
  <c r="N22" i="1"/>
  <c r="C23" i="1"/>
  <c r="D24" i="1" l="1"/>
  <c r="S136" i="1"/>
  <c r="R137" i="1" s="1"/>
  <c r="R91" i="1"/>
  <c r="S91" i="1" s="1"/>
  <c r="O23" i="1"/>
  <c r="N23" i="1" s="1"/>
  <c r="D25" i="1" l="1"/>
  <c r="S137" i="1"/>
  <c r="R92" i="1"/>
  <c r="S92" i="1" s="1"/>
  <c r="O24" i="1"/>
  <c r="C25" i="1" l="1"/>
  <c r="R93" i="1"/>
  <c r="S93" i="1" s="1"/>
  <c r="O25" i="1"/>
  <c r="N25" i="1" s="1"/>
  <c r="D26" i="1" l="1"/>
  <c r="C26" i="1" s="1"/>
  <c r="R94" i="1"/>
  <c r="S94" i="1" s="1"/>
  <c r="O26" i="1"/>
  <c r="N26" i="1" s="1"/>
  <c r="D27" i="1" l="1"/>
  <c r="C27" i="1" s="1"/>
  <c r="D28" i="1" s="1"/>
  <c r="C28" i="1" s="1"/>
  <c r="D29" i="1" s="1"/>
  <c r="C29" i="1" s="1"/>
  <c r="D30" i="1" s="1"/>
  <c r="R95" i="1"/>
  <c r="S95" i="1" s="1"/>
  <c r="O27" i="1"/>
  <c r="N27" i="1" s="1"/>
  <c r="R96" i="1" l="1"/>
  <c r="S96" i="1" s="1"/>
  <c r="O28" i="1"/>
  <c r="N28" i="1"/>
  <c r="C30" i="1"/>
  <c r="R97" i="1" l="1"/>
  <c r="S97" i="1" s="1"/>
  <c r="O29" i="1"/>
  <c r="N29" i="1" s="1"/>
  <c r="D31" i="1"/>
  <c r="C31" i="1" s="1"/>
  <c r="R98" i="1" l="1"/>
  <c r="S98" i="1" s="1"/>
  <c r="O30" i="1"/>
  <c r="N30" i="1"/>
  <c r="D32" i="1"/>
  <c r="C32" i="1" s="1"/>
  <c r="R99" i="1" l="1"/>
  <c r="S99" i="1" s="1"/>
  <c r="O31" i="1"/>
  <c r="N31" i="1" s="1"/>
  <c r="D33" i="1"/>
  <c r="R100" i="1" l="1"/>
  <c r="S100" i="1" s="1"/>
  <c r="O32" i="1"/>
  <c r="N32" i="1"/>
  <c r="C33" i="1"/>
  <c r="R101" i="1" l="1"/>
  <c r="S101" i="1" s="1"/>
  <c r="O33" i="1"/>
  <c r="N33" i="1" s="1"/>
  <c r="D34" i="1"/>
  <c r="C34" i="1" s="1"/>
  <c r="R102" i="1" l="1"/>
  <c r="S102" i="1" s="1"/>
  <c r="O34" i="1"/>
  <c r="N34" i="1" s="1"/>
  <c r="D35" i="1"/>
  <c r="C35" i="1" s="1"/>
  <c r="R103" i="1" l="1"/>
  <c r="S103" i="1" s="1"/>
  <c r="O35" i="1"/>
  <c r="N35" i="1" s="1"/>
  <c r="D36" i="1"/>
  <c r="R104" i="1" l="1"/>
  <c r="S104" i="1" s="1"/>
  <c r="O36" i="1"/>
  <c r="N36" i="1"/>
  <c r="D37" i="1"/>
  <c r="C37" i="1" s="1"/>
  <c r="D38" i="1" l="1"/>
  <c r="C38" i="1" s="1"/>
  <c r="R105" i="1"/>
  <c r="S105" i="1" s="1"/>
  <c r="O37" i="1"/>
  <c r="N37" i="1" s="1"/>
  <c r="R106" i="1" l="1"/>
  <c r="S106" i="1" s="1"/>
  <c r="O38" i="1"/>
  <c r="N38" i="1"/>
  <c r="D39" i="1"/>
  <c r="C39" i="1" s="1"/>
  <c r="R107" i="1" l="1"/>
  <c r="S107" i="1" s="1"/>
  <c r="O39" i="1"/>
  <c r="N39" i="1" s="1"/>
  <c r="D40" i="1"/>
  <c r="C40" i="1" s="1"/>
  <c r="R108" i="1" l="1"/>
  <c r="S108" i="1" s="1"/>
  <c r="O40" i="1"/>
  <c r="N40" i="1"/>
  <c r="R109" i="1" l="1"/>
  <c r="S109" i="1" s="1"/>
  <c r="O41" i="1"/>
  <c r="N41" i="1" s="1"/>
  <c r="D41" i="1"/>
  <c r="C41" i="1" s="1"/>
  <c r="R110" i="1" l="1"/>
  <c r="S110" i="1" s="1"/>
  <c r="O42" i="1"/>
  <c r="N42" i="1" s="1"/>
  <c r="D42" i="1"/>
  <c r="C42" i="1" s="1"/>
  <c r="R111" i="1" l="1"/>
  <c r="S111" i="1" s="1"/>
  <c r="O43" i="1"/>
  <c r="N43" i="1" s="1"/>
  <c r="D43" i="1"/>
  <c r="C43" i="1" s="1"/>
  <c r="R112" i="1" l="1"/>
  <c r="S112" i="1" s="1"/>
  <c r="O44" i="1"/>
  <c r="N44" i="1"/>
  <c r="D44" i="1"/>
  <c r="C44" i="1" s="1"/>
  <c r="R113" i="1" l="1"/>
  <c r="S113" i="1" s="1"/>
  <c r="O45" i="1"/>
  <c r="N45" i="1" s="1"/>
  <c r="D45" i="1"/>
  <c r="C45" i="1" s="1"/>
  <c r="R114" i="1" l="1"/>
  <c r="S114" i="1" s="1"/>
  <c r="O46" i="1"/>
  <c r="N46" i="1"/>
  <c r="D46" i="1"/>
  <c r="C46" i="1" s="1"/>
  <c r="R115" i="1" l="1"/>
  <c r="S115" i="1" s="1"/>
  <c r="O47" i="1"/>
  <c r="N47" i="1" s="1"/>
  <c r="D47" i="1"/>
  <c r="C47" i="1" s="1"/>
  <c r="R116" i="1" l="1"/>
  <c r="S116" i="1" s="1"/>
  <c r="O48" i="1"/>
  <c r="N48" i="1" s="1"/>
  <c r="R117" i="1" l="1"/>
  <c r="S117" i="1" s="1"/>
  <c r="O49" i="1"/>
  <c r="N49" i="1" s="1"/>
  <c r="D48" i="1"/>
  <c r="R118" i="1" l="1"/>
  <c r="S118" i="1" s="1"/>
  <c r="O50" i="1"/>
  <c r="N50" i="1"/>
  <c r="D49" i="1"/>
  <c r="C49" i="1" s="1"/>
  <c r="D50" i="1" l="1"/>
  <c r="C50" i="1" s="1"/>
  <c r="R119" i="1"/>
  <c r="R120" i="1" s="1"/>
  <c r="S120" i="1" s="1"/>
  <c r="O51" i="1"/>
  <c r="N51" i="1" s="1"/>
  <c r="D51" i="1" l="1"/>
  <c r="C51" i="1" s="1"/>
  <c r="D52" i="1" s="1"/>
  <c r="O52" i="1"/>
  <c r="N52" i="1"/>
  <c r="O53" i="1" l="1"/>
  <c r="N53" i="1" s="1"/>
  <c r="C52" i="1"/>
  <c r="O54" i="1" l="1"/>
  <c r="N54" i="1" s="1"/>
  <c r="D53" i="1"/>
  <c r="O55" i="1" l="1"/>
  <c r="N55" i="1" s="1"/>
  <c r="C53" i="1"/>
  <c r="O56" i="1" l="1"/>
  <c r="N56" i="1" s="1"/>
  <c r="D54" i="1"/>
  <c r="O57" i="1" l="1"/>
  <c r="N57" i="1" s="1"/>
  <c r="C54" i="1"/>
  <c r="O58" i="1" l="1"/>
  <c r="N58" i="1" s="1"/>
  <c r="D55" i="1"/>
  <c r="C55" i="1" s="1"/>
  <c r="O59" i="1" l="1"/>
  <c r="N59" i="1" s="1"/>
  <c r="D56" i="1"/>
  <c r="O60" i="1" l="1"/>
  <c r="N60" i="1" s="1"/>
  <c r="C56" i="1"/>
  <c r="D57" i="1" s="1"/>
  <c r="O61" i="1" l="1"/>
  <c r="N61" i="1" s="1"/>
  <c r="C57" i="1"/>
  <c r="D58" i="1" s="1"/>
  <c r="O62" i="1" l="1"/>
  <c r="N62" i="1" s="1"/>
  <c r="C58" i="1"/>
  <c r="O63" i="1" l="1"/>
  <c r="N63" i="1" s="1"/>
  <c r="D59" i="1"/>
  <c r="C59" i="1" s="1"/>
  <c r="D60" i="1" l="1"/>
  <c r="O64" i="1"/>
  <c r="N64" i="1" s="1"/>
  <c r="D61" i="1" l="1"/>
  <c r="O65" i="1"/>
  <c r="N65" i="1" s="1"/>
  <c r="C61" i="1" l="1"/>
  <c r="O66" i="1"/>
  <c r="N66" i="1" s="1"/>
  <c r="D62" i="1" l="1"/>
  <c r="O67" i="1"/>
  <c r="N67" i="1" s="1"/>
  <c r="C62" i="1" l="1"/>
  <c r="O68" i="1"/>
  <c r="N68" i="1" s="1"/>
  <c r="D63" i="1" l="1"/>
  <c r="C63" i="1" s="1"/>
  <c r="O69" i="1"/>
  <c r="N69" i="1" s="1"/>
  <c r="D64" i="1" l="1"/>
  <c r="C64" i="1" s="1"/>
  <c r="O70" i="1"/>
  <c r="N70" i="1" s="1"/>
  <c r="D65" i="1" l="1"/>
  <c r="C65" i="1" s="1"/>
  <c r="D66" i="1" l="1"/>
  <c r="C66" i="1" s="1"/>
  <c r="O73" i="1"/>
  <c r="N73" i="1" s="1"/>
  <c r="D67" i="1" l="1"/>
  <c r="C67" i="1" s="1"/>
  <c r="D68" i="1" s="1"/>
  <c r="O74" i="1"/>
  <c r="N74" i="1" l="1"/>
  <c r="C68" i="1"/>
  <c r="O75" i="1" l="1"/>
  <c r="N75" i="1" s="1"/>
  <c r="D69" i="1"/>
  <c r="O76" i="1" l="1"/>
  <c r="N76" i="1" s="1"/>
  <c r="C69" i="1"/>
  <c r="O77" i="1" l="1"/>
  <c r="N77" i="1" s="1"/>
  <c r="D70" i="1"/>
  <c r="O78" i="1" l="1"/>
  <c r="N78" i="1" s="1"/>
  <c r="C70" i="1"/>
  <c r="D72" i="1" l="1"/>
  <c r="C72" i="1" s="1"/>
  <c r="O79" i="1"/>
  <c r="N79" i="1" s="1"/>
  <c r="G72" i="1" l="1"/>
  <c r="F72" i="1" s="1"/>
  <c r="D73" i="1"/>
  <c r="O80" i="1"/>
  <c r="N80" i="1" s="1"/>
  <c r="D74" i="1" l="1"/>
  <c r="C74" i="1" s="1"/>
  <c r="G73" i="1"/>
  <c r="G74" i="1" s="1"/>
  <c r="G75" i="1" s="1"/>
  <c r="G76" i="1" s="1"/>
  <c r="F76" i="1" s="1"/>
  <c r="O81" i="1"/>
  <c r="N81" i="1" s="1"/>
  <c r="D75" i="1" l="1"/>
  <c r="C75" i="1" s="1"/>
  <c r="G77" i="1"/>
  <c r="F77" i="1" s="1"/>
  <c r="O82" i="1"/>
  <c r="N82" i="1" s="1"/>
  <c r="O83" i="1" l="1"/>
  <c r="N83" i="1" s="1"/>
  <c r="D76" i="1" l="1"/>
  <c r="C76" i="1" s="1"/>
  <c r="G78" i="1"/>
  <c r="F78" i="1" s="1"/>
  <c r="O84" i="1"/>
  <c r="N84" i="1" s="1"/>
  <c r="O85" i="1" s="1"/>
  <c r="N85" i="1" s="1"/>
  <c r="O86" i="1" l="1"/>
  <c r="N86" i="1" s="1"/>
  <c r="D77" i="1" l="1"/>
  <c r="C77" i="1" s="1"/>
  <c r="G79" i="1"/>
  <c r="F79" i="1" s="1"/>
  <c r="O87" i="1"/>
  <c r="N87" i="1" s="1"/>
  <c r="O88" i="1" l="1"/>
  <c r="N88" i="1" s="1"/>
  <c r="D78" i="1" l="1"/>
  <c r="C78" i="1" s="1"/>
  <c r="G80" i="1"/>
  <c r="F80" i="1" s="1"/>
  <c r="O89" i="1"/>
  <c r="N89" i="1" s="1"/>
  <c r="G81" i="1" l="1"/>
  <c r="F81" i="1" s="1"/>
  <c r="O90" i="1"/>
  <c r="N90" i="1" s="1"/>
  <c r="D79" i="1" l="1"/>
  <c r="C79" i="1" s="1"/>
  <c r="O91" i="1"/>
  <c r="N91" i="1" s="1"/>
  <c r="O92" i="1" l="1"/>
  <c r="N92" i="1" s="1"/>
  <c r="G82" i="1" l="1"/>
  <c r="F82" i="1" s="1"/>
  <c r="D80" i="1"/>
  <c r="C80" i="1" s="1"/>
  <c r="O93" i="1"/>
  <c r="N93" i="1" s="1"/>
  <c r="O94" i="1" l="1"/>
  <c r="N94" i="1" s="1"/>
  <c r="D81" i="1" l="1"/>
  <c r="C81" i="1" s="1"/>
  <c r="G83" i="1"/>
  <c r="F83" i="1" s="1"/>
  <c r="O95" i="1"/>
  <c r="N95" i="1" s="1"/>
  <c r="D82" i="1" l="1"/>
  <c r="C82" i="1" s="1"/>
  <c r="O96" i="1"/>
  <c r="N96" i="1" s="1"/>
  <c r="D83" i="1" l="1"/>
  <c r="C83" i="1" s="1"/>
  <c r="G84" i="1"/>
  <c r="F84" i="1" s="1"/>
  <c r="O97" i="1"/>
  <c r="N97" i="1"/>
  <c r="D84" i="1" l="1"/>
  <c r="C84" i="1" s="1"/>
  <c r="D85" i="1" s="1"/>
  <c r="G85" i="1"/>
  <c r="F85" i="1" s="1"/>
  <c r="G86" i="1" s="1"/>
  <c r="O98" i="1"/>
  <c r="N98" i="1" s="1"/>
  <c r="G87" i="1" l="1"/>
  <c r="G88" i="1"/>
  <c r="F88" i="1" s="1"/>
  <c r="D86" i="1"/>
  <c r="C86" i="1" s="1"/>
  <c r="O99" i="1"/>
  <c r="N99" i="1" s="1"/>
  <c r="G89" i="1" l="1"/>
  <c r="F89" i="1" s="1"/>
  <c r="D87" i="1"/>
  <c r="C87" i="1" s="1"/>
  <c r="O100" i="1"/>
  <c r="N100" i="1" s="1"/>
  <c r="G90" i="1" l="1"/>
  <c r="F90" i="1" s="1"/>
  <c r="D88" i="1"/>
  <c r="C88" i="1" s="1"/>
  <c r="O101" i="1"/>
  <c r="N101" i="1"/>
  <c r="D89" i="1" l="1"/>
  <c r="G91" i="1"/>
  <c r="F91" i="1" s="1"/>
  <c r="O102" i="1"/>
  <c r="N102" i="1" s="1"/>
  <c r="C89" i="1" l="1"/>
  <c r="O103" i="1"/>
  <c r="N103" i="1"/>
  <c r="G92" i="1" l="1"/>
  <c r="F92" i="1" s="1"/>
  <c r="D90" i="1"/>
  <c r="O104" i="1"/>
  <c r="N104" i="1" s="1"/>
  <c r="C90" i="1" l="1"/>
  <c r="O105" i="1"/>
  <c r="N105" i="1"/>
  <c r="G93" i="1" l="1"/>
  <c r="F93" i="1" s="1"/>
  <c r="D91" i="1"/>
  <c r="O106" i="1"/>
  <c r="N106" i="1" s="1"/>
  <c r="C91" i="1" l="1"/>
  <c r="O107" i="1"/>
  <c r="N107" i="1"/>
  <c r="G94" i="1" l="1"/>
  <c r="F94" i="1" s="1"/>
  <c r="D92" i="1"/>
  <c r="O108" i="1"/>
  <c r="N108" i="1" s="1"/>
  <c r="C92" i="1" l="1"/>
  <c r="O109" i="1"/>
  <c r="N109" i="1"/>
  <c r="D93" i="1" l="1"/>
  <c r="G95" i="1"/>
  <c r="F95" i="1" s="1"/>
  <c r="O110" i="1"/>
  <c r="N110" i="1" s="1"/>
  <c r="C93" i="1" l="1"/>
  <c r="O111" i="1"/>
  <c r="N111" i="1"/>
  <c r="G96" i="1" l="1"/>
  <c r="F96" i="1" s="1"/>
  <c r="D94" i="1"/>
  <c r="C94" i="1" s="1"/>
  <c r="O112" i="1"/>
  <c r="N112" i="1" s="1"/>
  <c r="D95" i="1" l="1"/>
  <c r="O113" i="1"/>
  <c r="N113" i="1" s="1"/>
  <c r="G97" i="1" l="1"/>
  <c r="F97" i="1"/>
  <c r="G98" i="1" s="1"/>
  <c r="C95" i="1"/>
  <c r="O114" i="1"/>
  <c r="N114" i="1" s="1"/>
  <c r="D96" i="1" l="1"/>
  <c r="O115" i="1"/>
  <c r="N115" i="1"/>
  <c r="C96" i="1" l="1"/>
  <c r="O116" i="1"/>
  <c r="N116" i="1" s="1"/>
  <c r="D97" i="1" l="1"/>
  <c r="G99" i="1"/>
  <c r="O117" i="1"/>
  <c r="N117" i="1"/>
  <c r="D98" i="1" l="1"/>
  <c r="C98" i="1"/>
  <c r="G100" i="1"/>
  <c r="F100" i="1" s="1"/>
  <c r="O118" i="1"/>
  <c r="G101" i="1" l="1"/>
  <c r="F101" i="1" s="1"/>
  <c r="D99" i="1"/>
  <c r="C99" i="1" s="1"/>
  <c r="G102" i="1" l="1"/>
  <c r="F102" i="1" s="1"/>
  <c r="D100" i="1"/>
  <c r="C100" i="1" s="1"/>
  <c r="F103" i="1" l="1"/>
  <c r="D101" i="1"/>
  <c r="C101" i="1"/>
  <c r="D102" i="1" s="1"/>
  <c r="G103" i="1"/>
  <c r="G104" i="1" l="1"/>
  <c r="F104" i="1"/>
  <c r="C102" i="1"/>
  <c r="G105" i="1" l="1"/>
  <c r="F105" i="1" s="1"/>
  <c r="D103" i="1"/>
  <c r="C103" i="1" l="1"/>
  <c r="G106" i="1" l="1"/>
  <c r="F106" i="1" s="1"/>
  <c r="D104" i="1"/>
  <c r="C104" i="1" l="1"/>
  <c r="G107" i="1" l="1"/>
  <c r="F107" i="1" s="1"/>
  <c r="D105" i="1"/>
  <c r="C105" i="1" l="1"/>
  <c r="G108" i="1" l="1"/>
  <c r="F108" i="1" s="1"/>
  <c r="D106" i="1"/>
  <c r="C106" i="1" l="1"/>
  <c r="G109" i="1" l="1"/>
  <c r="F109" i="1" s="1"/>
  <c r="G110" i="1" s="1"/>
  <c r="D107" i="1"/>
  <c r="C107" i="1" l="1"/>
  <c r="D108" i="1" s="1"/>
  <c r="C108" i="1" s="1"/>
  <c r="D109" i="1" l="1"/>
  <c r="D110" i="1" s="1"/>
  <c r="C110" i="1" s="1"/>
  <c r="D111" i="1" s="1"/>
  <c r="C111" i="1" s="1"/>
  <c r="D112" i="1" s="1"/>
  <c r="C112" i="1" s="1"/>
  <c r="D113" i="1" s="1"/>
  <c r="C113" i="1" s="1"/>
  <c r="D114" i="1" s="1"/>
  <c r="C114" i="1" s="1"/>
  <c r="D115" i="1" s="1"/>
  <c r="C115" i="1" s="1"/>
  <c r="G111" i="1"/>
  <c r="G112" i="1" s="1"/>
  <c r="F112" i="1" s="1"/>
  <c r="G113" i="1" l="1"/>
  <c r="D116" i="1"/>
  <c r="C116" i="1" s="1"/>
  <c r="D117" i="1" s="1"/>
  <c r="C117" i="1" s="1"/>
  <c r="D118" i="1" s="1"/>
  <c r="C118" i="1" s="1"/>
  <c r="D119" i="1" s="1"/>
  <c r="C119" i="1" s="1"/>
  <c r="D120" i="1" s="1"/>
  <c r="C120" i="1" s="1"/>
  <c r="D121" i="1" s="1"/>
  <c r="D122" i="1" s="1"/>
  <c r="C122" i="1" s="1"/>
  <c r="D123" i="1" s="1"/>
  <c r="C123" i="1" s="1"/>
  <c r="D124" i="1" s="1"/>
  <c r="C124" i="1" s="1"/>
  <c r="D125" i="1" s="1"/>
  <c r="C125" i="1" s="1"/>
  <c r="D126" i="1" s="1"/>
  <c r="C126" i="1" s="1"/>
  <c r="D127" i="1" s="1"/>
  <c r="C127" i="1" s="1"/>
  <c r="D128" i="1" s="1"/>
  <c r="C128" i="1" s="1"/>
  <c r="D129" i="1" s="1"/>
  <c r="C129" i="1" s="1"/>
  <c r="D130" i="1" s="1"/>
  <c r="C130" i="1" s="1"/>
  <c r="D131" i="1" s="1"/>
  <c r="C131" i="1" s="1"/>
  <c r="D132" i="1" s="1"/>
  <c r="C132" i="1" s="1"/>
  <c r="D133" i="1" s="1"/>
  <c r="D134" i="1" s="1"/>
  <c r="C134" i="1" s="1"/>
  <c r="D135" i="1" s="1"/>
  <c r="C135" i="1" s="1"/>
  <c r="D136" i="1" s="1"/>
  <c r="C136" i="1" s="1"/>
  <c r="D137" i="1" s="1"/>
  <c r="C137" i="1" s="1"/>
  <c r="D138" i="1" s="1"/>
  <c r="C138" i="1" s="1"/>
  <c r="D139" i="1" s="1"/>
  <c r="C139" i="1" s="1"/>
  <c r="D140" i="1" s="1"/>
  <c r="C140" i="1" s="1"/>
  <c r="F113" i="1" l="1"/>
  <c r="D141" i="1"/>
  <c r="D193" i="1" s="1"/>
  <c r="C141" i="1"/>
  <c r="G114" i="1" l="1"/>
  <c r="F114" i="1" s="1"/>
  <c r="G115" i="1" l="1"/>
  <c r="G116" i="1" l="1"/>
  <c r="F115" i="1"/>
  <c r="F116" i="1" l="1"/>
  <c r="G117" i="1" l="1"/>
  <c r="F117" i="1" l="1"/>
  <c r="G118" i="1" s="1"/>
  <c r="F118" i="1" l="1"/>
  <c r="G119" i="1" l="1"/>
  <c r="F119" i="1" l="1"/>
  <c r="G120" i="1" s="1"/>
  <c r="G121" i="1" s="1"/>
  <c r="G122" i="1" s="1"/>
  <c r="F122" i="1" l="1"/>
  <c r="G123" i="1" l="1"/>
  <c r="O193" i="1"/>
  <c r="F123" i="1" l="1"/>
  <c r="G124" i="1" s="1"/>
  <c r="F124" i="1" l="1"/>
  <c r="G125" i="1" l="1"/>
  <c r="F125" i="1"/>
  <c r="G193" i="1" l="1"/>
</calcChain>
</file>

<file path=xl/sharedStrings.xml><?xml version="1.0" encoding="utf-8"?>
<sst xmlns="http://schemas.openxmlformats.org/spreadsheetml/2006/main" count="3" uniqueCount="3">
  <si>
    <t xml:space="preserve">Ersparte Zinsen durch SoTi: </t>
  </si>
  <si>
    <t>Variante mit BSV</t>
  </si>
  <si>
    <t>Variante SoTi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</si>
</sst>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59FE4-528A-465B-BF1E-A60BFA98B56E}">
  <dimension ref="B1:W199"/>
  <sheetViews>
    <sheetView tabSelected="1" topLeftCell="A70" workbookViewId="0">
      <selection activeCell="K200" sqref="K200"/>
    </sheetView>
  </sheetViews>
  <sheetFormatPr baseColWidth="10" defaultRowHeight="15" x14ac:dyDescent="0.25"/>
  <cols>
    <col min="3" max="3" width="14.42578125" customWidth="1"/>
  </cols>
  <sheetData>
    <row r="1" spans="2:22" x14ac:dyDescent="0.25">
      <c r="D1" t="s">
        <v>2</v>
      </c>
      <c r="N1" t="s">
        <v>1</v>
      </c>
    </row>
    <row r="2" spans="2:22" x14ac:dyDescent="0.25">
      <c r="D2">
        <v>30000</v>
      </c>
      <c r="E2">
        <v>1.85</v>
      </c>
      <c r="F2">
        <v>3.5</v>
      </c>
      <c r="N2">
        <v>1.6</v>
      </c>
      <c r="P2">
        <v>960</v>
      </c>
    </row>
    <row r="6" spans="2:22" x14ac:dyDescent="0.25">
      <c r="B6" s="1">
        <v>45839</v>
      </c>
      <c r="C6">
        <v>173564.64710291667</v>
      </c>
      <c r="M6" s="1">
        <v>45839</v>
      </c>
      <c r="N6">
        <v>173564.64710291667</v>
      </c>
      <c r="R6">
        <f>30000-P2</f>
        <v>29040</v>
      </c>
      <c r="V6" s="2"/>
    </row>
    <row r="7" spans="2:22" x14ac:dyDescent="0.25">
      <c r="B7" s="1">
        <v>45870</v>
      </c>
      <c r="C7">
        <f>C6-(600-D7)</f>
        <v>173232.22593386701</v>
      </c>
      <c r="D7">
        <f>C6/100*$E$2/12</f>
        <v>267.57883095032986</v>
      </c>
      <c r="M7" s="1">
        <v>45870</v>
      </c>
      <c r="N7">
        <f>N6-(600-O7)</f>
        <v>173232.22593386701</v>
      </c>
      <c r="O7">
        <f>N6/100*$E$2/12</f>
        <v>267.57883095032986</v>
      </c>
      <c r="R7">
        <v>29520</v>
      </c>
    </row>
    <row r="8" spans="2:22" x14ac:dyDescent="0.25">
      <c r="B8" s="1">
        <v>45901</v>
      </c>
      <c r="C8">
        <f t="shared" ref="C8:C11" si="0">C7-(600-D8)</f>
        <v>172899.29228218173</v>
      </c>
      <c r="D8">
        <f t="shared" ref="D8:D72" si="1">C7/100*$E$2/12</f>
        <v>267.06634831471166</v>
      </c>
      <c r="M8" s="1">
        <v>45901</v>
      </c>
      <c r="N8">
        <f t="shared" ref="N8:N9" si="2">N7-(600-O8)</f>
        <v>172899.29228218173</v>
      </c>
      <c r="O8">
        <f t="shared" ref="O8:O72" si="3">N7/100*$E$2/12</f>
        <v>267.06634831471166</v>
      </c>
      <c r="R8">
        <v>29520</v>
      </c>
    </row>
    <row r="9" spans="2:22" x14ac:dyDescent="0.25">
      <c r="B9" s="1">
        <v>45931</v>
      </c>
      <c r="C9">
        <f t="shared" si="0"/>
        <v>172565.84535778343</v>
      </c>
      <c r="D9">
        <f t="shared" si="1"/>
        <v>266.55307560169683</v>
      </c>
      <c r="M9" s="1">
        <v>45931</v>
      </c>
      <c r="N9">
        <f t="shared" si="2"/>
        <v>172565.84535778343</v>
      </c>
      <c r="O9">
        <f t="shared" si="3"/>
        <v>266.55307560169683</v>
      </c>
      <c r="R9">
        <v>29520</v>
      </c>
    </row>
    <row r="10" spans="2:22" x14ac:dyDescent="0.25">
      <c r="B10" s="1">
        <v>45962</v>
      </c>
      <c r="C10">
        <f>C9-(1100-D10)</f>
        <v>171731.88436937667</v>
      </c>
      <c r="D10">
        <f t="shared" si="1"/>
        <v>266.03901159324943</v>
      </c>
      <c r="M10" s="1">
        <v>45962</v>
      </c>
      <c r="N10">
        <f>N9-(1100-O10)</f>
        <v>171731.88436937667</v>
      </c>
      <c r="O10">
        <f t="shared" si="3"/>
        <v>266.03901159324943</v>
      </c>
      <c r="R10">
        <v>29520</v>
      </c>
    </row>
    <row r="11" spans="2:22" x14ac:dyDescent="0.25">
      <c r="B11" s="1">
        <v>45992</v>
      </c>
      <c r="C11">
        <f>C10-(1100-D11)</f>
        <v>170896.63769111279</v>
      </c>
      <c r="D11">
        <f t="shared" si="1"/>
        <v>264.75332173612236</v>
      </c>
      <c r="M11" s="1">
        <v>45992</v>
      </c>
      <c r="N11">
        <f>N10-(1100-O11)</f>
        <v>170896.63769111279</v>
      </c>
      <c r="O11">
        <f t="shared" si="3"/>
        <v>264.75332173612236</v>
      </c>
      <c r="R11">
        <f>R10+S11</f>
        <v>29579.040000000001</v>
      </c>
      <c r="S11">
        <f>R10*0.002</f>
        <v>59.04</v>
      </c>
    </row>
    <row r="12" spans="2:22" x14ac:dyDescent="0.25">
      <c r="B12" s="1">
        <v>46023</v>
      </c>
      <c r="C12">
        <f>C11-(23500+1100)-D12</f>
        <v>146033.17204133898</v>
      </c>
      <c r="D12">
        <f t="shared" si="1"/>
        <v>263.46564977379887</v>
      </c>
      <c r="M12" s="1">
        <v>46023</v>
      </c>
      <c r="N12">
        <f>N11-2000-(1100-O12)</f>
        <v>168060.10334088659</v>
      </c>
      <c r="O12">
        <f t="shared" si="3"/>
        <v>263.46564977379887</v>
      </c>
      <c r="R12">
        <f t="shared" ref="R12:R70" si="4">R11+S12</f>
        <v>29579.040000000001</v>
      </c>
    </row>
    <row r="13" spans="2:22" x14ac:dyDescent="0.25">
      <c r="B13" s="1">
        <v>46054</v>
      </c>
      <c r="C13">
        <f>C12-(1100-D13)</f>
        <v>145158.30651490271</v>
      </c>
      <c r="D13">
        <f t="shared" si="1"/>
        <v>225.13447356373092</v>
      </c>
      <c r="M13" s="1">
        <v>46054</v>
      </c>
      <c r="N13">
        <f>N12-(1100-O13)</f>
        <v>167219.19600020378</v>
      </c>
      <c r="O13">
        <f t="shared" si="3"/>
        <v>259.09265931720017</v>
      </c>
      <c r="R13">
        <f t="shared" si="4"/>
        <v>29579.040000000001</v>
      </c>
    </row>
    <row r="14" spans="2:22" x14ac:dyDescent="0.25">
      <c r="B14" s="1">
        <v>46082</v>
      </c>
      <c r="C14">
        <f t="shared" ref="C14:C70" si="5">C13-(1100-D14)</f>
        <v>144282.09223744652</v>
      </c>
      <c r="D14">
        <f t="shared" si="1"/>
        <v>223.78572254380836</v>
      </c>
      <c r="M14" s="1">
        <v>46082</v>
      </c>
      <c r="N14">
        <f t="shared" ref="N14:N23" si="6">N13-(1100-O14)</f>
        <v>166376.99226070411</v>
      </c>
      <c r="O14">
        <f t="shared" si="3"/>
        <v>257.79626050031419</v>
      </c>
      <c r="R14">
        <f t="shared" si="4"/>
        <v>29579.040000000001</v>
      </c>
    </row>
    <row r="15" spans="2:22" x14ac:dyDescent="0.25">
      <c r="B15" s="1">
        <v>46113</v>
      </c>
      <c r="C15">
        <f t="shared" si="5"/>
        <v>143404.52712964593</v>
      </c>
      <c r="D15">
        <f t="shared" si="1"/>
        <v>222.43489219939673</v>
      </c>
      <c r="M15" s="1">
        <v>46113</v>
      </c>
      <c r="N15">
        <f t="shared" si="6"/>
        <v>165533.4901237727</v>
      </c>
      <c r="O15">
        <f t="shared" si="3"/>
        <v>256.4978630685855</v>
      </c>
      <c r="R15">
        <f t="shared" si="4"/>
        <v>29579.040000000001</v>
      </c>
    </row>
    <row r="16" spans="2:22" x14ac:dyDescent="0.25">
      <c r="B16" s="1">
        <v>46143</v>
      </c>
      <c r="C16">
        <f t="shared" si="5"/>
        <v>142525.60910897079</v>
      </c>
      <c r="D16">
        <f t="shared" si="1"/>
        <v>221.08197932487084</v>
      </c>
      <c r="M16" s="1">
        <v>46143</v>
      </c>
      <c r="N16">
        <f t="shared" si="6"/>
        <v>164688.68758771353</v>
      </c>
      <c r="O16">
        <f t="shared" si="3"/>
        <v>255.19746394081628</v>
      </c>
      <c r="R16">
        <f t="shared" si="4"/>
        <v>29579.040000000001</v>
      </c>
    </row>
    <row r="17" spans="2:18" x14ac:dyDescent="0.25">
      <c r="B17" s="1">
        <v>46174</v>
      </c>
      <c r="C17">
        <f t="shared" si="5"/>
        <v>141645.33608968047</v>
      </c>
      <c r="D17">
        <f t="shared" si="1"/>
        <v>219.72698070966331</v>
      </c>
      <c r="M17" s="1">
        <v>46174</v>
      </c>
      <c r="N17">
        <f t="shared" si="6"/>
        <v>163842.5826477446</v>
      </c>
      <c r="O17">
        <f t="shared" si="3"/>
        <v>253.89506003105836</v>
      </c>
      <c r="R17">
        <f t="shared" si="4"/>
        <v>29579.040000000001</v>
      </c>
    </row>
    <row r="18" spans="2:18" x14ac:dyDescent="0.25">
      <c r="B18" s="1">
        <v>46204</v>
      </c>
      <c r="C18">
        <f t="shared" si="5"/>
        <v>140763.70598281873</v>
      </c>
      <c r="D18">
        <f t="shared" si="1"/>
        <v>218.36989313825742</v>
      </c>
      <c r="M18" s="1">
        <v>46204</v>
      </c>
      <c r="N18">
        <f t="shared" si="6"/>
        <v>162995.17329599321</v>
      </c>
      <c r="O18">
        <f t="shared" si="3"/>
        <v>252.59064824860627</v>
      </c>
      <c r="R18">
        <f t="shared" si="4"/>
        <v>29579.040000000001</v>
      </c>
    </row>
    <row r="19" spans="2:18" x14ac:dyDescent="0.25">
      <c r="B19" s="1">
        <v>46235</v>
      </c>
      <c r="C19">
        <f t="shared" si="5"/>
        <v>139880.71669620892</v>
      </c>
      <c r="D19">
        <f t="shared" si="1"/>
        <v>217.01071339017889</v>
      </c>
      <c r="M19" s="1">
        <v>46235</v>
      </c>
      <c r="N19">
        <f t="shared" si="6"/>
        <v>162146.45752149119</v>
      </c>
      <c r="O19">
        <f t="shared" si="3"/>
        <v>251.28422549798952</v>
      </c>
      <c r="R19">
        <f t="shared" si="4"/>
        <v>29579.040000000001</v>
      </c>
    </row>
    <row r="20" spans="2:18" x14ac:dyDescent="0.25">
      <c r="B20" s="1">
        <v>46266</v>
      </c>
      <c r="C20">
        <f t="shared" si="5"/>
        <v>138996.36613444891</v>
      </c>
      <c r="D20">
        <f t="shared" si="1"/>
        <v>215.64943823998877</v>
      </c>
      <c r="M20" s="1">
        <v>46266</v>
      </c>
      <c r="N20">
        <f t="shared" si="6"/>
        <v>161296.43331017016</v>
      </c>
      <c r="O20">
        <f t="shared" si="3"/>
        <v>249.97578867896561</v>
      </c>
      <c r="R20">
        <f t="shared" si="4"/>
        <v>29579.040000000001</v>
      </c>
    </row>
    <row r="21" spans="2:18" x14ac:dyDescent="0.25">
      <c r="B21" s="1">
        <v>46296</v>
      </c>
      <c r="C21">
        <f t="shared" si="5"/>
        <v>138110.65219890617</v>
      </c>
      <c r="D21">
        <f t="shared" si="1"/>
        <v>214.28606445727542</v>
      </c>
      <c r="M21" s="1">
        <v>46296</v>
      </c>
      <c r="N21">
        <f t="shared" si="6"/>
        <v>160445.09864485668</v>
      </c>
      <c r="O21">
        <f t="shared" si="3"/>
        <v>248.66533468651235</v>
      </c>
      <c r="R21">
        <f t="shared" si="4"/>
        <v>29579.040000000001</v>
      </c>
    </row>
    <row r="22" spans="2:18" x14ac:dyDescent="0.25">
      <c r="B22" s="1">
        <v>46327</v>
      </c>
      <c r="C22">
        <f t="shared" si="5"/>
        <v>137223.57278771282</v>
      </c>
      <c r="D22">
        <f t="shared" si="1"/>
        <v>212.92058880664703</v>
      </c>
      <c r="M22" s="1">
        <v>46327</v>
      </c>
      <c r="N22">
        <f t="shared" si="6"/>
        <v>159592.4515052675</v>
      </c>
      <c r="O22">
        <f t="shared" si="3"/>
        <v>247.35286041082074</v>
      </c>
      <c r="R22">
        <f t="shared" si="4"/>
        <v>29579.040000000001</v>
      </c>
    </row>
    <row r="23" spans="2:18" x14ac:dyDescent="0.25">
      <c r="B23" s="1">
        <v>46357</v>
      </c>
      <c r="C23">
        <f t="shared" si="5"/>
        <v>136335.12579576054</v>
      </c>
      <c r="D23">
        <f t="shared" si="1"/>
        <v>211.55300804772398</v>
      </c>
      <c r="M23" s="1">
        <v>46357</v>
      </c>
      <c r="N23">
        <f t="shared" si="6"/>
        <v>158738.48986800478</v>
      </c>
      <c r="O23">
        <f t="shared" si="3"/>
        <v>246.03836273728737</v>
      </c>
      <c r="R23">
        <f t="shared" si="4"/>
        <v>29579.040000000001</v>
      </c>
    </row>
    <row r="24" spans="2:18" x14ac:dyDescent="0.25">
      <c r="B24" s="1">
        <v>46388</v>
      </c>
      <c r="C24">
        <f>C23-(3500+1100-D24)</f>
        <v>131945.30911469567</v>
      </c>
      <c r="D24">
        <f t="shared" si="1"/>
        <v>210.18331893513084</v>
      </c>
      <c r="M24" s="1">
        <v>46388</v>
      </c>
      <c r="N24">
        <f>N23--2000-(1100-O24)</f>
        <v>159883.21170655129</v>
      </c>
      <c r="O24">
        <f t="shared" si="3"/>
        <v>244.72183854650737</v>
      </c>
      <c r="R24">
        <f t="shared" si="4"/>
        <v>29579.040000000001</v>
      </c>
    </row>
    <row r="25" spans="2:18" x14ac:dyDescent="0.25">
      <c r="B25" s="1">
        <v>46419</v>
      </c>
      <c r="C25">
        <f t="shared" si="5"/>
        <v>131048.72479958083</v>
      </c>
      <c r="D25">
        <f t="shared" si="1"/>
        <v>203.41568488515585</v>
      </c>
      <c r="M25" s="1">
        <v>46419</v>
      </c>
      <c r="N25">
        <f t="shared" ref="N25:N35" si="7">N24-(1100-O25)</f>
        <v>159029.6983245989</v>
      </c>
      <c r="O25">
        <f t="shared" si="3"/>
        <v>246.4866180475999</v>
      </c>
      <c r="R25">
        <f t="shared" si="4"/>
        <v>29579.040000000001</v>
      </c>
    </row>
    <row r="26" spans="2:18" x14ac:dyDescent="0.25">
      <c r="B26" s="1">
        <v>46447</v>
      </c>
      <c r="C26">
        <f t="shared" si="5"/>
        <v>130150.75825031352</v>
      </c>
      <c r="D26">
        <f t="shared" si="1"/>
        <v>202.03345073268713</v>
      </c>
      <c r="M26" s="1">
        <v>46447</v>
      </c>
      <c r="N26">
        <f t="shared" si="7"/>
        <v>158174.86910951597</v>
      </c>
      <c r="O26">
        <f t="shared" si="3"/>
        <v>245.17078491708995</v>
      </c>
      <c r="R26">
        <f t="shared" si="4"/>
        <v>29579.040000000001</v>
      </c>
    </row>
    <row r="27" spans="2:18" x14ac:dyDescent="0.25">
      <c r="B27" s="1">
        <v>46478</v>
      </c>
      <c r="C27">
        <f t="shared" si="5"/>
        <v>129251.40733594942</v>
      </c>
      <c r="D27">
        <f t="shared" si="1"/>
        <v>200.64908563590004</v>
      </c>
      <c r="M27" s="1">
        <v>46478</v>
      </c>
      <c r="N27">
        <f t="shared" si="7"/>
        <v>157318.72203272648</v>
      </c>
      <c r="O27">
        <f t="shared" si="3"/>
        <v>243.8529232105038</v>
      </c>
      <c r="R27">
        <f t="shared" si="4"/>
        <v>29579.040000000001</v>
      </c>
    </row>
    <row r="28" spans="2:18" x14ac:dyDescent="0.25">
      <c r="B28" s="1">
        <v>46508</v>
      </c>
      <c r="C28">
        <f t="shared" si="5"/>
        <v>128350.66992225901</v>
      </c>
      <c r="D28">
        <f t="shared" si="1"/>
        <v>199.26258630958873</v>
      </c>
      <c r="M28" s="1">
        <v>46508</v>
      </c>
      <c r="N28">
        <f t="shared" si="7"/>
        <v>156461.25506252694</v>
      </c>
      <c r="O28">
        <f t="shared" si="3"/>
        <v>242.53302980045336</v>
      </c>
      <c r="R28">
        <f t="shared" si="4"/>
        <v>29579.040000000001</v>
      </c>
    </row>
    <row r="29" spans="2:18" x14ac:dyDescent="0.25">
      <c r="B29" s="1">
        <v>46539</v>
      </c>
      <c r="C29">
        <f t="shared" si="5"/>
        <v>127448.54387172249</v>
      </c>
      <c r="D29">
        <f t="shared" si="1"/>
        <v>197.87394946348266</v>
      </c>
      <c r="M29" s="1">
        <v>46539</v>
      </c>
      <c r="N29">
        <f t="shared" si="7"/>
        <v>155602.46616408168</v>
      </c>
      <c r="O29">
        <f t="shared" si="3"/>
        <v>241.21110155472903</v>
      </c>
      <c r="R29">
        <f t="shared" si="4"/>
        <v>29579.040000000001</v>
      </c>
    </row>
    <row r="30" spans="2:18" x14ac:dyDescent="0.25">
      <c r="B30" s="1">
        <v>46569</v>
      </c>
      <c r="C30">
        <f t="shared" si="5"/>
        <v>126545.02704352472</v>
      </c>
      <c r="D30">
        <f t="shared" si="1"/>
        <v>196.48317180223887</v>
      </c>
      <c r="M30" s="1">
        <v>46569</v>
      </c>
      <c r="N30">
        <f t="shared" si="7"/>
        <v>154742.35329941797</v>
      </c>
      <c r="O30">
        <f t="shared" si="3"/>
        <v>239.88713533629257</v>
      </c>
      <c r="R30">
        <f t="shared" si="4"/>
        <v>29579.040000000001</v>
      </c>
    </row>
    <row r="31" spans="2:18" x14ac:dyDescent="0.25">
      <c r="B31" s="1">
        <v>46600</v>
      </c>
      <c r="C31">
        <f t="shared" si="5"/>
        <v>125640.11729355015</v>
      </c>
      <c r="D31">
        <f t="shared" si="1"/>
        <v>195.09025002543396</v>
      </c>
      <c r="M31" s="1">
        <v>46600</v>
      </c>
      <c r="N31">
        <f t="shared" si="7"/>
        <v>153880.91442742123</v>
      </c>
      <c r="O31">
        <f t="shared" si="3"/>
        <v>238.56112800326937</v>
      </c>
      <c r="R31">
        <f t="shared" si="4"/>
        <v>29579.040000000001</v>
      </c>
    </row>
    <row r="32" spans="2:18" x14ac:dyDescent="0.25">
      <c r="B32" s="1">
        <v>46631</v>
      </c>
      <c r="C32">
        <f t="shared" si="5"/>
        <v>124733.81247437772</v>
      </c>
      <c r="D32">
        <f t="shared" si="1"/>
        <v>193.69518082755653</v>
      </c>
      <c r="M32" s="1">
        <v>46631</v>
      </c>
      <c r="N32">
        <f t="shared" si="7"/>
        <v>153018.14750383017</v>
      </c>
      <c r="O32">
        <f t="shared" si="3"/>
        <v>237.23307640894106</v>
      </c>
      <c r="R32">
        <f t="shared" si="4"/>
        <v>29579.040000000001</v>
      </c>
    </row>
    <row r="33" spans="2:18" x14ac:dyDescent="0.25">
      <c r="B33" s="1">
        <v>46661</v>
      </c>
      <c r="C33">
        <f t="shared" si="5"/>
        <v>123826.11043527571</v>
      </c>
      <c r="D33">
        <f t="shared" si="1"/>
        <v>192.29796089799899</v>
      </c>
      <c r="M33" s="1">
        <v>46661</v>
      </c>
      <c r="N33">
        <f t="shared" si="7"/>
        <v>152154.05048123191</v>
      </c>
      <c r="O33">
        <f t="shared" si="3"/>
        <v>235.90297740173818</v>
      </c>
      <c r="R33">
        <f t="shared" si="4"/>
        <v>29579.040000000001</v>
      </c>
    </row>
    <row r="34" spans="2:18" x14ac:dyDescent="0.25">
      <c r="B34" s="1">
        <v>46692</v>
      </c>
      <c r="C34">
        <f t="shared" si="5"/>
        <v>122917.00902219675</v>
      </c>
      <c r="D34">
        <f t="shared" si="1"/>
        <v>190.89858692105005</v>
      </c>
      <c r="M34" s="1">
        <v>46692</v>
      </c>
      <c r="N34">
        <f t="shared" si="7"/>
        <v>151288.62130905714</v>
      </c>
      <c r="O34">
        <f t="shared" si="3"/>
        <v>234.57082782523253</v>
      </c>
      <c r="R34">
        <f t="shared" si="4"/>
        <v>29579.040000000001</v>
      </c>
    </row>
    <row r="35" spans="2:18" x14ac:dyDescent="0.25">
      <c r="B35" s="1">
        <v>46722</v>
      </c>
      <c r="C35">
        <f t="shared" si="5"/>
        <v>122006.50607777265</v>
      </c>
      <c r="D35">
        <f t="shared" si="1"/>
        <v>189.49705557588666</v>
      </c>
      <c r="M35" s="1">
        <v>46722</v>
      </c>
      <c r="N35">
        <f t="shared" si="7"/>
        <v>150421.85793357526</v>
      </c>
      <c r="O35">
        <f t="shared" si="3"/>
        <v>233.23662451812979</v>
      </c>
      <c r="R35">
        <f t="shared" si="4"/>
        <v>29579.040000000001</v>
      </c>
    </row>
    <row r="36" spans="2:18" x14ac:dyDescent="0.25">
      <c r="B36" s="1">
        <v>46753</v>
      </c>
      <c r="C36">
        <f>C35-(2000+1100-D36)</f>
        <v>119094.59944130921</v>
      </c>
      <c r="D36">
        <f t="shared" si="1"/>
        <v>188.09336353656616</v>
      </c>
      <c r="M36" s="1">
        <v>46753</v>
      </c>
      <c r="N36">
        <f>N35-2000-(1100-O36)</f>
        <v>147553.75829788952</v>
      </c>
      <c r="O36">
        <f t="shared" si="3"/>
        <v>231.90036431426188</v>
      </c>
      <c r="R36">
        <f t="shared" si="4"/>
        <v>29579.040000000001</v>
      </c>
    </row>
    <row r="37" spans="2:18" x14ac:dyDescent="0.25">
      <c r="B37" s="1">
        <v>46784</v>
      </c>
      <c r="C37">
        <f t="shared" si="5"/>
        <v>118178.2036154479</v>
      </c>
      <c r="D37">
        <f t="shared" si="1"/>
        <v>183.60417413868504</v>
      </c>
      <c r="M37" s="1">
        <v>46784</v>
      </c>
      <c r="N37">
        <f t="shared" ref="N37:N47" si="8">N36-(1100-O37)</f>
        <v>146681.23700859878</v>
      </c>
      <c r="O37">
        <f t="shared" si="3"/>
        <v>227.47871070924634</v>
      </c>
      <c r="R37">
        <f t="shared" si="4"/>
        <v>29579.040000000001</v>
      </c>
    </row>
    <row r="38" spans="2:18" x14ac:dyDescent="0.25">
      <c r="B38" s="1">
        <v>46813</v>
      </c>
      <c r="C38">
        <f t="shared" si="5"/>
        <v>117260.39501268839</v>
      </c>
      <c r="D38">
        <f t="shared" si="1"/>
        <v>182.19139724048219</v>
      </c>
      <c r="M38" s="1">
        <v>46813</v>
      </c>
      <c r="N38">
        <f t="shared" si="8"/>
        <v>145807.37058232038</v>
      </c>
      <c r="O38">
        <f t="shared" si="3"/>
        <v>226.13357372158978</v>
      </c>
      <c r="R38">
        <f t="shared" si="4"/>
        <v>29579.040000000001</v>
      </c>
    </row>
    <row r="39" spans="2:18" x14ac:dyDescent="0.25">
      <c r="B39" s="1">
        <v>46844</v>
      </c>
      <c r="C39">
        <f t="shared" si="5"/>
        <v>116341.17145499961</v>
      </c>
      <c r="D39">
        <f t="shared" si="1"/>
        <v>180.77644231122792</v>
      </c>
      <c r="M39" s="1">
        <v>46844</v>
      </c>
      <c r="N39">
        <f t="shared" si="8"/>
        <v>144932.15694530145</v>
      </c>
      <c r="O39">
        <f t="shared" si="3"/>
        <v>224.78636298107725</v>
      </c>
      <c r="R39">
        <f t="shared" si="4"/>
        <v>29579.040000000001</v>
      </c>
    </row>
    <row r="40" spans="2:18" x14ac:dyDescent="0.25">
      <c r="B40" s="1">
        <v>46874</v>
      </c>
      <c r="C40">
        <f t="shared" si="5"/>
        <v>115420.53076099274</v>
      </c>
      <c r="D40">
        <f t="shared" si="1"/>
        <v>179.35930599312439</v>
      </c>
      <c r="M40" s="1">
        <v>46874</v>
      </c>
      <c r="N40">
        <f t="shared" si="8"/>
        <v>144055.59402059214</v>
      </c>
      <c r="O40">
        <f t="shared" si="3"/>
        <v>223.43707529067308</v>
      </c>
      <c r="R40">
        <f t="shared" si="4"/>
        <v>29579.040000000001</v>
      </c>
    </row>
    <row r="41" spans="2:18" x14ac:dyDescent="0.25">
      <c r="B41" s="1">
        <v>46905</v>
      </c>
      <c r="C41">
        <f t="shared" si="5"/>
        <v>114498.47074591594</v>
      </c>
      <c r="D41">
        <f t="shared" si="1"/>
        <v>177.93998492319713</v>
      </c>
      <c r="M41" s="1">
        <v>46905</v>
      </c>
      <c r="N41">
        <f t="shared" si="8"/>
        <v>143177.67972804056</v>
      </c>
      <c r="O41">
        <f t="shared" si="3"/>
        <v>222.0857074484129</v>
      </c>
      <c r="R41">
        <f t="shared" si="4"/>
        <v>29579.040000000001</v>
      </c>
    </row>
    <row r="42" spans="2:18" x14ac:dyDescent="0.25">
      <c r="B42" s="1">
        <v>46935</v>
      </c>
      <c r="C42">
        <f t="shared" si="5"/>
        <v>113574.98922164923</v>
      </c>
      <c r="D42">
        <f t="shared" si="1"/>
        <v>176.51847573328709</v>
      </c>
      <c r="M42" s="1">
        <v>46935</v>
      </c>
      <c r="N42">
        <f t="shared" si="8"/>
        <v>142298.41198428796</v>
      </c>
      <c r="O42">
        <f t="shared" si="3"/>
        <v>220.73225624739587</v>
      </c>
      <c r="R42">
        <f t="shared" si="4"/>
        <v>29579.040000000001</v>
      </c>
    </row>
    <row r="43" spans="2:18" x14ac:dyDescent="0.25">
      <c r="B43" s="1">
        <v>46966</v>
      </c>
      <c r="C43">
        <f t="shared" si="5"/>
        <v>112650.08399669928</v>
      </c>
      <c r="D43">
        <f t="shared" si="1"/>
        <v>175.09477505004259</v>
      </c>
      <c r="M43" s="1">
        <v>46966</v>
      </c>
      <c r="N43">
        <f t="shared" si="8"/>
        <v>141417.78870276373</v>
      </c>
      <c r="O43">
        <f t="shared" si="3"/>
        <v>219.37671847577727</v>
      </c>
      <c r="R43">
        <f t="shared" si="4"/>
        <v>29579.040000000001</v>
      </c>
    </row>
    <row r="44" spans="2:18" x14ac:dyDescent="0.25">
      <c r="B44" s="1">
        <v>46997</v>
      </c>
      <c r="C44">
        <f t="shared" si="5"/>
        <v>111723.75287619419</v>
      </c>
      <c r="D44">
        <f t="shared" si="1"/>
        <v>173.66887949491138</v>
      </c>
      <c r="M44" s="1">
        <v>46997</v>
      </c>
      <c r="N44">
        <f t="shared" si="8"/>
        <v>140535.80779368049</v>
      </c>
      <c r="O44">
        <f t="shared" si="3"/>
        <v>218.01909091676077</v>
      </c>
      <c r="R44">
        <f t="shared" si="4"/>
        <v>29579.040000000001</v>
      </c>
    </row>
    <row r="45" spans="2:18" x14ac:dyDescent="0.25">
      <c r="B45" s="1">
        <v>47027</v>
      </c>
      <c r="C45">
        <f t="shared" si="5"/>
        <v>110795.99366187832</v>
      </c>
      <c r="D45">
        <f t="shared" si="1"/>
        <v>172.24078568413276</v>
      </c>
      <c r="M45" s="1">
        <v>47027</v>
      </c>
      <c r="N45">
        <f t="shared" si="8"/>
        <v>139652.46716402908</v>
      </c>
      <c r="O45">
        <f t="shared" si="3"/>
        <v>216.65937034859076</v>
      </c>
      <c r="R45">
        <f t="shared" si="4"/>
        <v>29579.040000000001</v>
      </c>
    </row>
    <row r="46" spans="2:18" x14ac:dyDescent="0.25">
      <c r="B46" s="1">
        <v>47058</v>
      </c>
      <c r="C46">
        <f t="shared" si="5"/>
        <v>109866.80415210706</v>
      </c>
      <c r="D46">
        <f t="shared" si="1"/>
        <v>170.81049022872912</v>
      </c>
      <c r="M46" s="1">
        <v>47058</v>
      </c>
      <c r="N46">
        <f t="shared" si="8"/>
        <v>138767.76471757362</v>
      </c>
      <c r="O46">
        <f t="shared" si="3"/>
        <v>215.29755354454483</v>
      </c>
      <c r="R46">
        <f t="shared" si="4"/>
        <v>29579.040000000001</v>
      </c>
    </row>
    <row r="47" spans="2:18" x14ac:dyDescent="0.25">
      <c r="B47" s="1">
        <v>47088</v>
      </c>
      <c r="C47">
        <f t="shared" si="5"/>
        <v>108936.18214184155</v>
      </c>
      <c r="D47">
        <f t="shared" si="1"/>
        <v>169.37798973449839</v>
      </c>
      <c r="M47" s="1">
        <v>47088</v>
      </c>
      <c r="N47">
        <f t="shared" si="8"/>
        <v>137881.69835484654</v>
      </c>
      <c r="O47">
        <f t="shared" si="3"/>
        <v>213.93363727292601</v>
      </c>
      <c r="R47">
        <f t="shared" si="4"/>
        <v>29579.040000000001</v>
      </c>
    </row>
    <row r="48" spans="2:18" x14ac:dyDescent="0.25">
      <c r="B48" s="1">
        <v>47119</v>
      </c>
      <c r="C48">
        <f>C47-(2000+1100-D48)</f>
        <v>106004.12542264356</v>
      </c>
      <c r="D48">
        <f t="shared" si="1"/>
        <v>167.94328080200572</v>
      </c>
      <c r="M48" s="1">
        <v>47119</v>
      </c>
      <c r="N48">
        <f>N47-2000-(1100-O48)</f>
        <v>134994.2659731436</v>
      </c>
      <c r="O48">
        <f t="shared" si="3"/>
        <v>212.56761829705508</v>
      </c>
      <c r="R48">
        <f t="shared" si="4"/>
        <v>29579.040000000001</v>
      </c>
    </row>
    <row r="49" spans="2:18" x14ac:dyDescent="0.25">
      <c r="B49" s="1">
        <v>47150</v>
      </c>
      <c r="C49">
        <f t="shared" si="5"/>
        <v>105067.5484493368</v>
      </c>
      <c r="D49">
        <f t="shared" si="1"/>
        <v>163.42302669324215</v>
      </c>
      <c r="M49" s="1">
        <v>47150</v>
      </c>
      <c r="N49">
        <f t="shared" ref="N49:N59" si="9">N48-(1100-O49)</f>
        <v>134102.38213318554</v>
      </c>
      <c r="O49">
        <f t="shared" si="3"/>
        <v>208.1161600419297</v>
      </c>
      <c r="R49">
        <f t="shared" si="4"/>
        <v>29579.040000000001</v>
      </c>
    </row>
    <row r="50" spans="2:18" x14ac:dyDescent="0.25">
      <c r="B50" s="1">
        <v>47178</v>
      </c>
      <c r="C50">
        <f t="shared" si="5"/>
        <v>104129.52758652953</v>
      </c>
      <c r="D50">
        <f t="shared" si="1"/>
        <v>161.97913719272756</v>
      </c>
      <c r="M50" s="1">
        <v>47178</v>
      </c>
      <c r="N50">
        <f t="shared" si="9"/>
        <v>133209.12330564088</v>
      </c>
      <c r="O50">
        <f t="shared" si="3"/>
        <v>206.74117245532773</v>
      </c>
      <c r="R50">
        <f t="shared" si="4"/>
        <v>29579.040000000001</v>
      </c>
    </row>
    <row r="51" spans="2:18" x14ac:dyDescent="0.25">
      <c r="B51" s="1">
        <v>47209</v>
      </c>
      <c r="C51">
        <f t="shared" si="5"/>
        <v>103190.06060822542</v>
      </c>
      <c r="D51">
        <f t="shared" si="1"/>
        <v>160.53302169589969</v>
      </c>
      <c r="M51" s="1">
        <v>47209</v>
      </c>
      <c r="N51">
        <f t="shared" si="9"/>
        <v>132314.48737073707</v>
      </c>
      <c r="O51">
        <f t="shared" si="3"/>
        <v>205.36406509619636</v>
      </c>
      <c r="R51">
        <f t="shared" si="4"/>
        <v>29579.040000000001</v>
      </c>
    </row>
    <row r="52" spans="2:18" x14ac:dyDescent="0.25">
      <c r="B52" s="1">
        <v>47239</v>
      </c>
      <c r="C52">
        <f t="shared" si="5"/>
        <v>102249.14528499644</v>
      </c>
      <c r="D52">
        <f t="shared" si="1"/>
        <v>159.08467677101419</v>
      </c>
      <c r="M52" s="1">
        <v>47239</v>
      </c>
      <c r="N52">
        <f t="shared" si="9"/>
        <v>131418.47220543362</v>
      </c>
      <c r="O52">
        <f t="shared" si="3"/>
        <v>203.98483469655298</v>
      </c>
      <c r="R52">
        <f t="shared" si="4"/>
        <v>29579.040000000001</v>
      </c>
    </row>
    <row r="53" spans="2:18" x14ac:dyDescent="0.25">
      <c r="B53" s="1">
        <v>47270</v>
      </c>
      <c r="C53">
        <f t="shared" si="5"/>
        <v>101306.77938397748</v>
      </c>
      <c r="D53">
        <f t="shared" si="1"/>
        <v>157.63409898103617</v>
      </c>
      <c r="M53" s="1">
        <v>47270</v>
      </c>
      <c r="N53">
        <f t="shared" si="9"/>
        <v>130521.07568341699</v>
      </c>
      <c r="O53">
        <f t="shared" si="3"/>
        <v>202.60347798337682</v>
      </c>
      <c r="R53">
        <f t="shared" si="4"/>
        <v>29579.040000000001</v>
      </c>
    </row>
    <row r="54" spans="2:18" x14ac:dyDescent="0.25">
      <c r="B54" s="1">
        <v>47300</v>
      </c>
      <c r="C54">
        <f t="shared" si="5"/>
        <v>100362.96066886111</v>
      </c>
      <c r="D54">
        <f t="shared" si="1"/>
        <v>156.18128488363195</v>
      </c>
      <c r="M54" s="1">
        <v>47300</v>
      </c>
      <c r="N54">
        <f t="shared" si="9"/>
        <v>129622.29567509559</v>
      </c>
      <c r="O54">
        <f t="shared" si="3"/>
        <v>201.21999167860119</v>
      </c>
      <c r="R54">
        <f t="shared" si="4"/>
        <v>29579.040000000001</v>
      </c>
    </row>
    <row r="55" spans="2:18" x14ac:dyDescent="0.25">
      <c r="B55" s="1">
        <v>47331</v>
      </c>
      <c r="C55">
        <f t="shared" si="5"/>
        <v>99417.686899892273</v>
      </c>
      <c r="D55">
        <f t="shared" si="1"/>
        <v>154.72623103116089</v>
      </c>
      <c r="M55" s="1">
        <v>47331</v>
      </c>
      <c r="N55">
        <f t="shared" si="9"/>
        <v>128722.13004759469</v>
      </c>
      <c r="O55">
        <f t="shared" si="3"/>
        <v>199.83437249910571</v>
      </c>
      <c r="R55">
        <f t="shared" si="4"/>
        <v>29579.040000000001</v>
      </c>
    </row>
    <row r="56" spans="2:18" x14ac:dyDescent="0.25">
      <c r="B56" s="1">
        <v>47362</v>
      </c>
      <c r="C56">
        <f t="shared" si="5"/>
        <v>98470.955833862943</v>
      </c>
      <c r="D56">
        <f t="shared" si="1"/>
        <v>153.26893397066726</v>
      </c>
      <c r="M56" s="1">
        <v>47362</v>
      </c>
      <c r="N56">
        <f t="shared" si="9"/>
        <v>127820.5766647514</v>
      </c>
      <c r="O56">
        <f t="shared" si="3"/>
        <v>198.4466171567085</v>
      </c>
      <c r="R56">
        <f t="shared" si="4"/>
        <v>29579.040000000001</v>
      </c>
    </row>
    <row r="57" spans="2:18" x14ac:dyDescent="0.25">
      <c r="B57" s="1">
        <v>47392</v>
      </c>
      <c r="C57">
        <f t="shared" si="5"/>
        <v>97522.765224106814</v>
      </c>
      <c r="D57">
        <f t="shared" si="1"/>
        <v>151.80939024387206</v>
      </c>
      <c r="M57" s="1">
        <v>47392</v>
      </c>
      <c r="N57">
        <f t="shared" si="9"/>
        <v>126917.63338710956</v>
      </c>
      <c r="O57">
        <f t="shared" si="3"/>
        <v>197.0567223581584</v>
      </c>
      <c r="R57">
        <f t="shared" si="4"/>
        <v>29579.040000000001</v>
      </c>
    </row>
    <row r="58" spans="2:18" x14ac:dyDescent="0.25">
      <c r="B58" s="1">
        <v>47423</v>
      </c>
      <c r="C58">
        <f t="shared" si="5"/>
        <v>96573.112820493974</v>
      </c>
      <c r="D58">
        <f t="shared" si="1"/>
        <v>150.34759638716466</v>
      </c>
      <c r="M58" s="1">
        <v>47423</v>
      </c>
      <c r="N58">
        <f t="shared" si="9"/>
        <v>126013.29807191469</v>
      </c>
      <c r="O58">
        <f t="shared" si="3"/>
        <v>195.66468480512722</v>
      </c>
      <c r="R58">
        <f t="shared" si="4"/>
        <v>29579.040000000001</v>
      </c>
    </row>
    <row r="59" spans="2:18" x14ac:dyDescent="0.25">
      <c r="B59" s="1">
        <v>47453</v>
      </c>
      <c r="C59">
        <f t="shared" si="5"/>
        <v>95621.996369425571</v>
      </c>
      <c r="D59">
        <f t="shared" si="1"/>
        <v>148.8835489315949</v>
      </c>
      <c r="M59" s="1">
        <v>47453</v>
      </c>
      <c r="N59">
        <f t="shared" si="9"/>
        <v>125107.56857310889</v>
      </c>
      <c r="O59">
        <f t="shared" si="3"/>
        <v>194.27050119420184</v>
      </c>
      <c r="R59">
        <f t="shared" si="4"/>
        <v>29579.040000000001</v>
      </c>
    </row>
    <row r="60" spans="2:18" x14ac:dyDescent="0.25">
      <c r="B60" s="1">
        <v>47484</v>
      </c>
      <c r="C60">
        <f>C59-(2000+1100-D60)</f>
        <v>92669.413613828438</v>
      </c>
      <c r="D60">
        <f t="shared" si="1"/>
        <v>147.41724440286444</v>
      </c>
      <c r="M60" s="1">
        <v>47484</v>
      </c>
      <c r="N60">
        <f>N59-2000-(1100-O60)</f>
        <v>122200.44274132577</v>
      </c>
      <c r="O60">
        <f t="shared" si="3"/>
        <v>192.87416821687623</v>
      </c>
      <c r="R60">
        <f t="shared" si="4"/>
        <v>29579.040000000001</v>
      </c>
    </row>
    <row r="61" spans="2:18" x14ac:dyDescent="0.25">
      <c r="B61" s="1">
        <v>47515</v>
      </c>
      <c r="C61">
        <f t="shared" si="5"/>
        <v>91712.278959816424</v>
      </c>
      <c r="D61">
        <f t="shared" si="1"/>
        <v>142.86534598798553</v>
      </c>
      <c r="M61" s="1">
        <v>47515</v>
      </c>
      <c r="N61">
        <f t="shared" ref="N61:N70" si="10">N60-(1100-O61)</f>
        <v>121288.83509055198</v>
      </c>
      <c r="O61">
        <f t="shared" si="3"/>
        <v>188.39234922621054</v>
      </c>
      <c r="R61">
        <f t="shared" si="4"/>
        <v>29579.040000000001</v>
      </c>
    </row>
    <row r="62" spans="2:18" x14ac:dyDescent="0.25">
      <c r="B62" s="1">
        <v>47543</v>
      </c>
      <c r="C62">
        <f t="shared" si="5"/>
        <v>90753.668723212802</v>
      </c>
      <c r="D62">
        <f t="shared" si="1"/>
        <v>141.38976339638364</v>
      </c>
      <c r="M62" s="1">
        <v>47543</v>
      </c>
      <c r="N62">
        <f t="shared" si="10"/>
        <v>120375.8220446499</v>
      </c>
      <c r="O62">
        <f t="shared" si="3"/>
        <v>186.98695409793427</v>
      </c>
      <c r="R62">
        <f t="shared" si="4"/>
        <v>29579.040000000001</v>
      </c>
    </row>
    <row r="63" spans="2:18" x14ac:dyDescent="0.25">
      <c r="B63" s="1">
        <v>47574</v>
      </c>
      <c r="C63">
        <f t="shared" si="5"/>
        <v>89793.580629161093</v>
      </c>
      <c r="D63">
        <f t="shared" si="1"/>
        <v>139.9119059482864</v>
      </c>
      <c r="M63" s="1">
        <v>47574</v>
      </c>
      <c r="N63">
        <f t="shared" si="10"/>
        <v>119461.40143696874</v>
      </c>
      <c r="O63">
        <f t="shared" si="3"/>
        <v>185.57939231883529</v>
      </c>
      <c r="R63">
        <f t="shared" si="4"/>
        <v>29579.040000000001</v>
      </c>
    </row>
    <row r="64" spans="2:18" x14ac:dyDescent="0.25">
      <c r="B64" s="1">
        <v>47604</v>
      </c>
      <c r="C64">
        <f t="shared" si="5"/>
        <v>88832.012399297717</v>
      </c>
      <c r="D64">
        <f t="shared" si="1"/>
        <v>138.43177013662336</v>
      </c>
      <c r="M64" s="1">
        <v>47604</v>
      </c>
      <c r="N64">
        <f t="shared" si="10"/>
        <v>118545.5710975174</v>
      </c>
      <c r="O64">
        <f t="shared" si="3"/>
        <v>184.16966054866012</v>
      </c>
      <c r="R64">
        <f t="shared" si="4"/>
        <v>29579.040000000001</v>
      </c>
    </row>
    <row r="65" spans="2:23" x14ac:dyDescent="0.25">
      <c r="B65" s="1">
        <v>47635</v>
      </c>
      <c r="C65">
        <f t="shared" si="5"/>
        <v>87868.961751746639</v>
      </c>
      <c r="D65">
        <f t="shared" si="1"/>
        <v>136.94935244891732</v>
      </c>
      <c r="M65" s="1">
        <v>47635</v>
      </c>
      <c r="N65">
        <f t="shared" si="10"/>
        <v>117628.32885295941</v>
      </c>
      <c r="O65">
        <f t="shared" si="3"/>
        <v>182.75775544200602</v>
      </c>
      <c r="R65">
        <f t="shared" si="4"/>
        <v>29579.040000000001</v>
      </c>
    </row>
    <row r="66" spans="2:23" x14ac:dyDescent="0.25">
      <c r="B66" s="1">
        <v>47665</v>
      </c>
      <c r="C66">
        <f t="shared" si="5"/>
        <v>86904.426401113917</v>
      </c>
      <c r="D66">
        <f t="shared" si="1"/>
        <v>135.46464936727608</v>
      </c>
      <c r="M66" s="1">
        <v>47665</v>
      </c>
      <c r="N66">
        <f t="shared" si="10"/>
        <v>116709.67252660773</v>
      </c>
      <c r="O66">
        <f t="shared" si="3"/>
        <v>181.34367364831243</v>
      </c>
      <c r="R66">
        <f t="shared" si="4"/>
        <v>29579.040000000001</v>
      </c>
    </row>
    <row r="67" spans="2:23" x14ac:dyDescent="0.25">
      <c r="B67" s="1">
        <v>47696</v>
      </c>
      <c r="C67">
        <f t="shared" si="5"/>
        <v>85938.404058482294</v>
      </c>
      <c r="D67">
        <f t="shared" si="1"/>
        <v>133.97765736838394</v>
      </c>
      <c r="M67" s="1">
        <v>47696</v>
      </c>
      <c r="N67">
        <f t="shared" si="10"/>
        <v>115789.59993841957</v>
      </c>
      <c r="O67">
        <f t="shared" si="3"/>
        <v>179.9274118118536</v>
      </c>
      <c r="R67">
        <f t="shared" si="4"/>
        <v>29579.040000000001</v>
      </c>
    </row>
    <row r="68" spans="2:23" x14ac:dyDescent="0.25">
      <c r="B68" s="1">
        <v>47727</v>
      </c>
      <c r="C68">
        <f t="shared" si="5"/>
        <v>84970.892431405795</v>
      </c>
      <c r="D68">
        <f t="shared" si="1"/>
        <v>132.48837292349353</v>
      </c>
      <c r="M68" s="1">
        <v>47727</v>
      </c>
      <c r="N68">
        <f t="shared" si="10"/>
        <v>114868.1089049913</v>
      </c>
      <c r="O68">
        <f t="shared" si="3"/>
        <v>178.50896657173018</v>
      </c>
      <c r="R68">
        <f t="shared" si="4"/>
        <v>29579.040000000001</v>
      </c>
      <c r="W68">
        <f>60000/1000*7.9</f>
        <v>474</v>
      </c>
    </row>
    <row r="69" spans="2:23" x14ac:dyDescent="0.25">
      <c r="B69" s="1">
        <v>47757</v>
      </c>
      <c r="C69">
        <f t="shared" si="5"/>
        <v>84001.889223904218</v>
      </c>
      <c r="D69">
        <f t="shared" si="1"/>
        <v>130.99679249841728</v>
      </c>
      <c r="M69" s="1">
        <v>47757</v>
      </c>
      <c r="N69">
        <f t="shared" si="10"/>
        <v>113945.19723955316</v>
      </c>
      <c r="O69">
        <f t="shared" si="3"/>
        <v>177.08833456186161</v>
      </c>
      <c r="R69">
        <f t="shared" si="4"/>
        <v>29579.040000000001</v>
      </c>
    </row>
    <row r="70" spans="2:23" x14ac:dyDescent="0.25">
      <c r="B70" s="1">
        <v>47788</v>
      </c>
      <c r="C70">
        <f t="shared" si="5"/>
        <v>83031.39213645774</v>
      </c>
      <c r="D70">
        <f t="shared" si="1"/>
        <v>129.502912553519</v>
      </c>
      <c r="M70" s="1">
        <v>47788</v>
      </c>
      <c r="N70">
        <f t="shared" si="10"/>
        <v>113020.86275196414</v>
      </c>
      <c r="O70">
        <f t="shared" si="3"/>
        <v>175.66551241097781</v>
      </c>
      <c r="R70">
        <f t="shared" si="4"/>
        <v>29579.040000000001</v>
      </c>
    </row>
    <row r="72" spans="2:23" x14ac:dyDescent="0.25">
      <c r="B72" s="1">
        <v>11293</v>
      </c>
      <c r="C72">
        <f>C70-(1100-D72)</f>
        <v>82173.567030189079</v>
      </c>
      <c r="D72">
        <f>C70/100*$F$2/12</f>
        <v>242.17489373133506</v>
      </c>
      <c r="F72">
        <f>C70-(1574-G72)</f>
        <v>81697.065040295798</v>
      </c>
      <c r="G72">
        <f>C72/100*$F$2/12</f>
        <v>239.6729038380515</v>
      </c>
      <c r="M72" s="1">
        <v>11293</v>
      </c>
      <c r="N72">
        <f>N70-30110.4-30000-(1100-O72)</f>
        <v>52140.106934990697</v>
      </c>
      <c r="O72">
        <f>N70/100*$F$2/12</f>
        <v>329.64418302656208</v>
      </c>
      <c r="R72" s="2">
        <v>30000</v>
      </c>
      <c r="S72">
        <f>R72/100*1.4/12</f>
        <v>35</v>
      </c>
    </row>
    <row r="73" spans="2:23" x14ac:dyDescent="0.25">
      <c r="B73" s="1">
        <v>11324</v>
      </c>
      <c r="C73">
        <f>C72-(1100+2000-D73)</f>
        <v>79313.239934027137</v>
      </c>
      <c r="D73">
        <f>C72/100*$F$2/12</f>
        <v>239.6729038380515</v>
      </c>
      <c r="F73">
        <f>F72-(2000+1574-G73)</f>
        <v>78361.348146663324</v>
      </c>
      <c r="G73">
        <f>F72/100*$F$2/12</f>
        <v>238.2831063675294</v>
      </c>
      <c r="M73" s="1">
        <v>11324</v>
      </c>
      <c r="N73">
        <f>N72-2000-(1100-O73)</f>
        <v>49192.182246884418</v>
      </c>
      <c r="O73">
        <f>N72/100*$F$2/12</f>
        <v>152.07531189372287</v>
      </c>
      <c r="R73" s="2">
        <f>R72-($W$68-S72)</f>
        <v>29561</v>
      </c>
      <c r="S73">
        <f t="shared" ref="S73:S136" si="11">R73/100*1.4/12</f>
        <v>34.487833333333334</v>
      </c>
    </row>
    <row r="74" spans="2:23" x14ac:dyDescent="0.25">
      <c r="B74" s="1">
        <v>11355</v>
      </c>
      <c r="C74">
        <f t="shared" ref="C74:C107" si="12">C73-(1100-D74)</f>
        <v>78444.570217168046</v>
      </c>
      <c r="D74">
        <f t="shared" ref="D74:D137" si="13">C73/100*$F$2/12</f>
        <v>231.33028314091248</v>
      </c>
      <c r="F74">
        <f>C73-(1574-G74)</f>
        <v>77967.793866121574</v>
      </c>
      <c r="G74">
        <f t="shared" ref="G74:G137" si="14">F73/100*$F$2/12</f>
        <v>228.55393209443471</v>
      </c>
      <c r="M74" s="1">
        <v>11355</v>
      </c>
      <c r="N74">
        <f>N73-(1100-O74)</f>
        <v>48235.659445104495</v>
      </c>
      <c r="O74">
        <f t="shared" ref="O74:O137" si="15">N73/100*$F$2/12</f>
        <v>143.47719822007954</v>
      </c>
      <c r="R74" s="2">
        <f t="shared" ref="R74:R137" si="16">R73-($W$68-S73)</f>
        <v>29121.487833333333</v>
      </c>
      <c r="S74">
        <f t="shared" si="11"/>
        <v>33.975069138888891</v>
      </c>
    </row>
    <row r="75" spans="2:23" x14ac:dyDescent="0.25">
      <c r="B75" s="1">
        <v>11383</v>
      </c>
      <c r="C75">
        <f t="shared" si="12"/>
        <v>77573.366880301459</v>
      </c>
      <c r="D75">
        <f t="shared" si="13"/>
        <v>228.79666313340678</v>
      </c>
      <c r="F75">
        <f t="shared" ref="F75:F84" si="17">C74-(1574-G75)</f>
        <v>77097.976282610907</v>
      </c>
      <c r="G75">
        <f t="shared" si="14"/>
        <v>227.40606544285458</v>
      </c>
      <c r="M75" s="1">
        <v>11383</v>
      </c>
      <c r="N75">
        <f t="shared" ref="N75:N84" si="18">N74-(1100-O75)</f>
        <v>47276.346785152717</v>
      </c>
      <c r="O75">
        <f t="shared" si="15"/>
        <v>140.68734004822144</v>
      </c>
      <c r="R75" s="2">
        <f t="shared" si="16"/>
        <v>28681.46290247222</v>
      </c>
      <c r="S75">
        <f t="shared" si="11"/>
        <v>33.461706719550925</v>
      </c>
    </row>
    <row r="76" spans="2:23" x14ac:dyDescent="0.25">
      <c r="B76" s="1">
        <v>11414</v>
      </c>
      <c r="C76">
        <f t="shared" si="12"/>
        <v>76699.622533702335</v>
      </c>
      <c r="D76">
        <f t="shared" si="13"/>
        <v>226.25565340087925</v>
      </c>
      <c r="F76">
        <f t="shared" si="17"/>
        <v>76224.235977792414</v>
      </c>
      <c r="G76">
        <f t="shared" si="14"/>
        <v>224.86909749094846</v>
      </c>
      <c r="M76" s="1">
        <v>11414</v>
      </c>
      <c r="N76">
        <f t="shared" si="18"/>
        <v>46314.236129942743</v>
      </c>
      <c r="O76">
        <f t="shared" si="15"/>
        <v>137.88934479002876</v>
      </c>
      <c r="R76" s="2">
        <f t="shared" si="16"/>
        <v>28240.92460919177</v>
      </c>
      <c r="S76">
        <f t="shared" si="11"/>
        <v>32.947745377390397</v>
      </c>
    </row>
    <row r="77" spans="2:23" x14ac:dyDescent="0.25">
      <c r="B77" s="1">
        <v>11444</v>
      </c>
      <c r="C77">
        <f t="shared" si="12"/>
        <v>75823.329766092298</v>
      </c>
      <c r="D77">
        <f t="shared" si="13"/>
        <v>223.70723238996516</v>
      </c>
      <c r="F77">
        <f t="shared" si="17"/>
        <v>75347.943221970898</v>
      </c>
      <c r="G77">
        <f t="shared" si="14"/>
        <v>222.32068826856118</v>
      </c>
      <c r="M77" s="1">
        <v>11444</v>
      </c>
      <c r="N77">
        <f t="shared" si="18"/>
        <v>45349.319318655078</v>
      </c>
      <c r="O77">
        <f t="shared" si="15"/>
        <v>135.083188712333</v>
      </c>
      <c r="R77" s="2">
        <f t="shared" si="16"/>
        <v>27799.872354569161</v>
      </c>
      <c r="S77">
        <f t="shared" si="11"/>
        <v>32.433184413664023</v>
      </c>
    </row>
    <row r="78" spans="2:23" x14ac:dyDescent="0.25">
      <c r="B78" s="1">
        <v>11475</v>
      </c>
      <c r="C78">
        <f t="shared" si="12"/>
        <v>74944.481144576741</v>
      </c>
      <c r="D78">
        <f t="shared" si="13"/>
        <v>221.15137848443587</v>
      </c>
      <c r="F78">
        <f t="shared" si="17"/>
        <v>74469.094600489712</v>
      </c>
      <c r="G78">
        <f t="shared" si="14"/>
        <v>219.76483439741514</v>
      </c>
      <c r="M78" s="1">
        <v>11475</v>
      </c>
      <c r="N78">
        <f t="shared" si="18"/>
        <v>44381.588166667825</v>
      </c>
      <c r="O78">
        <f t="shared" si="15"/>
        <v>132.26884801274397</v>
      </c>
      <c r="R78" s="2">
        <f t="shared" si="16"/>
        <v>27358.305538982826</v>
      </c>
      <c r="S78">
        <f t="shared" si="11"/>
        <v>31.918023128813292</v>
      </c>
    </row>
    <row r="79" spans="2:23" x14ac:dyDescent="0.25">
      <c r="B79" s="1">
        <v>11505</v>
      </c>
      <c r="C79">
        <f t="shared" si="12"/>
        <v>74063.069214581759</v>
      </c>
      <c r="D79">
        <f t="shared" si="13"/>
        <v>218.58807000501551</v>
      </c>
      <c r="F79">
        <f t="shared" si="17"/>
        <v>73587.682670494833</v>
      </c>
      <c r="G79">
        <f t="shared" si="14"/>
        <v>217.20152591809497</v>
      </c>
      <c r="M79" s="1">
        <v>11505</v>
      </c>
      <c r="N79">
        <f t="shared" si="18"/>
        <v>43411.034465487275</v>
      </c>
      <c r="O79">
        <f t="shared" si="15"/>
        <v>129.44629881944783</v>
      </c>
      <c r="R79" s="2">
        <f t="shared" si="16"/>
        <v>26916.223562111638</v>
      </c>
      <c r="S79">
        <f t="shared" si="11"/>
        <v>31.402260822463578</v>
      </c>
    </row>
    <row r="80" spans="2:23" x14ac:dyDescent="0.25">
      <c r="B80" s="1">
        <v>11536</v>
      </c>
      <c r="C80">
        <f t="shared" si="12"/>
        <v>73179.086499790952</v>
      </c>
      <c r="D80">
        <f t="shared" si="13"/>
        <v>216.01728520919679</v>
      </c>
      <c r="F80">
        <f t="shared" si="17"/>
        <v>72703.69995570404</v>
      </c>
      <c r="G80">
        <f t="shared" si="14"/>
        <v>214.63074112227662</v>
      </c>
      <c r="M80" s="1">
        <v>11536</v>
      </c>
      <c r="N80">
        <f t="shared" si="18"/>
        <v>42437.649982678282</v>
      </c>
      <c r="O80">
        <f t="shared" si="15"/>
        <v>126.61551719100454</v>
      </c>
      <c r="R80" s="2">
        <f t="shared" si="16"/>
        <v>26473.6258229341</v>
      </c>
      <c r="S80">
        <f t="shared" si="11"/>
        <v>30.885896793423115</v>
      </c>
    </row>
    <row r="81" spans="2:19" x14ac:dyDescent="0.25">
      <c r="B81" s="1">
        <v>11567</v>
      </c>
      <c r="C81">
        <f t="shared" si="12"/>
        <v>72292.525502082004</v>
      </c>
      <c r="D81">
        <f t="shared" si="13"/>
        <v>213.43900229105694</v>
      </c>
      <c r="F81">
        <f t="shared" si="17"/>
        <v>71817.138957995092</v>
      </c>
      <c r="G81">
        <f t="shared" si="14"/>
        <v>212.0524582041368</v>
      </c>
      <c r="M81" s="1">
        <v>11567</v>
      </c>
      <c r="N81">
        <f t="shared" si="18"/>
        <v>41461.426461794428</v>
      </c>
      <c r="O81">
        <f t="shared" si="15"/>
        <v>123.77647911614498</v>
      </c>
      <c r="R81" s="2">
        <f t="shared" si="16"/>
        <v>26030.511719727525</v>
      </c>
      <c r="S81">
        <f t="shared" si="11"/>
        <v>30.368930339682109</v>
      </c>
    </row>
    <row r="82" spans="2:19" x14ac:dyDescent="0.25">
      <c r="B82" s="1">
        <v>11597</v>
      </c>
      <c r="C82">
        <f t="shared" si="12"/>
        <v>71403.37870146308</v>
      </c>
      <c r="D82">
        <f t="shared" si="13"/>
        <v>210.8531993810725</v>
      </c>
      <c r="F82">
        <f t="shared" si="17"/>
        <v>70927.992157376153</v>
      </c>
      <c r="G82">
        <f t="shared" si="14"/>
        <v>209.46665529415233</v>
      </c>
      <c r="M82" s="1">
        <v>11597</v>
      </c>
      <c r="N82">
        <f t="shared" si="18"/>
        <v>40482.355622307994</v>
      </c>
      <c r="O82">
        <f t="shared" si="15"/>
        <v>120.92916051356708</v>
      </c>
      <c r="R82" s="2">
        <f t="shared" si="16"/>
        <v>25586.880650067207</v>
      </c>
      <c r="S82">
        <f t="shared" si="11"/>
        <v>29.85136075841174</v>
      </c>
    </row>
    <row r="83" spans="2:19" x14ac:dyDescent="0.25">
      <c r="B83" s="1">
        <v>11628</v>
      </c>
      <c r="C83">
        <f t="shared" si="12"/>
        <v>70511.638556009013</v>
      </c>
      <c r="D83">
        <f t="shared" si="13"/>
        <v>208.25985454593399</v>
      </c>
      <c r="F83">
        <f t="shared" si="17"/>
        <v>70036.252011922101</v>
      </c>
      <c r="G83">
        <f t="shared" si="14"/>
        <v>206.87331045901377</v>
      </c>
      <c r="M83" s="1">
        <v>11628</v>
      </c>
      <c r="N83">
        <f t="shared" si="18"/>
        <v>39500.429159539723</v>
      </c>
      <c r="O83">
        <f t="shared" si="15"/>
        <v>118.07353723173166</v>
      </c>
      <c r="R83" s="2">
        <f t="shared" si="16"/>
        <v>25142.732010825617</v>
      </c>
      <c r="S83">
        <f t="shared" si="11"/>
        <v>29.333187345963221</v>
      </c>
    </row>
    <row r="84" spans="2:19" x14ac:dyDescent="0.25">
      <c r="B84" s="1">
        <v>11658</v>
      </c>
      <c r="C84">
        <f t="shared" si="12"/>
        <v>69617.297501797366</v>
      </c>
      <c r="D84">
        <f t="shared" si="13"/>
        <v>205.65894578835966</v>
      </c>
      <c r="F84">
        <f t="shared" si="17"/>
        <v>69141.910957710454</v>
      </c>
      <c r="G84">
        <f t="shared" si="14"/>
        <v>204.27240170143946</v>
      </c>
      <c r="M84" s="1">
        <v>11658</v>
      </c>
      <c r="N84">
        <f t="shared" si="18"/>
        <v>38515.638744588381</v>
      </c>
      <c r="O84">
        <f t="shared" si="15"/>
        <v>115.20958504865752</v>
      </c>
      <c r="R84" s="2">
        <f t="shared" si="16"/>
        <v>24698.065198171582</v>
      </c>
      <c r="S84">
        <f t="shared" si="11"/>
        <v>28.814409397866843</v>
      </c>
    </row>
    <row r="85" spans="2:19" x14ac:dyDescent="0.25">
      <c r="B85" s="1">
        <v>11689</v>
      </c>
      <c r="C85">
        <f>C84-(2000+1100-D85)</f>
        <v>66720.347952844269</v>
      </c>
      <c r="D85">
        <f t="shared" si="13"/>
        <v>203.05045104690896</v>
      </c>
      <c r="F85">
        <f>F84-(2000+1574-G85)</f>
        <v>65769.574864670445</v>
      </c>
      <c r="G85">
        <f t="shared" si="14"/>
        <v>201.66390695998882</v>
      </c>
      <c r="M85" s="1">
        <v>11689</v>
      </c>
      <c r="N85">
        <f>N83-2000-(1100-O85)</f>
        <v>36512.766439211438</v>
      </c>
      <c r="O85">
        <f t="shared" si="15"/>
        <v>112.3372796717161</v>
      </c>
      <c r="R85" s="2">
        <f t="shared" si="16"/>
        <v>24252.879607569448</v>
      </c>
      <c r="S85">
        <f t="shared" si="11"/>
        <v>28.295026208831022</v>
      </c>
    </row>
    <row r="86" spans="2:19" x14ac:dyDescent="0.25">
      <c r="B86" s="1">
        <v>11720</v>
      </c>
      <c r="C86">
        <f t="shared" si="12"/>
        <v>65814.948967706732</v>
      </c>
      <c r="D86">
        <f t="shared" si="13"/>
        <v>194.60101486246245</v>
      </c>
      <c r="F86">
        <f>F85-(1574-G86)</f>
        <v>64387.402791359069</v>
      </c>
      <c r="G86">
        <f t="shared" si="14"/>
        <v>191.82792668862214</v>
      </c>
      <c r="M86" s="1">
        <v>11720</v>
      </c>
      <c r="N86">
        <f>N85-(1100-O86)</f>
        <v>35519.262007992475</v>
      </c>
      <c r="O86">
        <f t="shared" si="15"/>
        <v>106.49556878103336</v>
      </c>
      <c r="R86" s="2">
        <f t="shared" si="16"/>
        <v>23807.174633778279</v>
      </c>
      <c r="S86">
        <f t="shared" si="11"/>
        <v>27.775037072741327</v>
      </c>
    </row>
    <row r="87" spans="2:19" x14ac:dyDescent="0.25">
      <c r="B87" s="1">
        <v>11749</v>
      </c>
      <c r="C87">
        <f t="shared" si="12"/>
        <v>64906.909235529209</v>
      </c>
      <c r="D87">
        <f t="shared" si="13"/>
        <v>191.96026782247796</v>
      </c>
      <c r="F87">
        <f t="shared" ref="F87:F96" si="19">F86-(1574-G87)</f>
        <v>63001.199382833867</v>
      </c>
      <c r="G87">
        <f t="shared" si="14"/>
        <v>187.79659147479728</v>
      </c>
      <c r="M87" s="1">
        <v>11749</v>
      </c>
      <c r="N87">
        <f t="shared" ref="N87:N96" si="20">N86-(1100-O87)</f>
        <v>34522.859855515788</v>
      </c>
      <c r="O87">
        <f t="shared" si="15"/>
        <v>103.59784752331137</v>
      </c>
      <c r="R87" s="2">
        <f t="shared" si="16"/>
        <v>23360.94967085102</v>
      </c>
      <c r="S87">
        <f t="shared" si="11"/>
        <v>27.254441282659524</v>
      </c>
    </row>
    <row r="88" spans="2:19" x14ac:dyDescent="0.25">
      <c r="B88" s="1">
        <v>11780</v>
      </c>
      <c r="C88">
        <f t="shared" si="12"/>
        <v>63996.221054132839</v>
      </c>
      <c r="D88">
        <f t="shared" si="13"/>
        <v>189.31181860362688</v>
      </c>
      <c r="F88">
        <f t="shared" si="19"/>
        <v>61610.952881033802</v>
      </c>
      <c r="G88">
        <f t="shared" si="14"/>
        <v>183.7534981999321</v>
      </c>
      <c r="M88" s="1">
        <v>11780</v>
      </c>
      <c r="N88">
        <f t="shared" si="20"/>
        <v>33523.551530094373</v>
      </c>
      <c r="O88">
        <f t="shared" si="15"/>
        <v>100.69167457858771</v>
      </c>
      <c r="R88" s="2">
        <f t="shared" si="16"/>
        <v>22914.204112133681</v>
      </c>
      <c r="S88">
        <f t="shared" si="11"/>
        <v>26.733238130822627</v>
      </c>
    </row>
    <row r="89" spans="2:19" x14ac:dyDescent="0.25">
      <c r="B89" s="1">
        <v>11810</v>
      </c>
      <c r="C89">
        <f t="shared" si="12"/>
        <v>63082.876698874061</v>
      </c>
      <c r="D89">
        <f t="shared" si="13"/>
        <v>186.65564474122081</v>
      </c>
      <c r="F89">
        <f t="shared" si="19"/>
        <v>60216.65149360348</v>
      </c>
      <c r="G89">
        <f t="shared" si="14"/>
        <v>179.69861256968193</v>
      </c>
      <c r="M89" s="1">
        <v>11810</v>
      </c>
      <c r="N89">
        <f t="shared" si="20"/>
        <v>32521.328555390483</v>
      </c>
      <c r="O89">
        <f t="shared" si="15"/>
        <v>97.77702529610859</v>
      </c>
      <c r="R89" s="2">
        <f t="shared" si="16"/>
        <v>22466.937350264503</v>
      </c>
      <c r="S89">
        <f t="shared" si="11"/>
        <v>26.211426908641922</v>
      </c>
    </row>
    <row r="90" spans="2:19" x14ac:dyDescent="0.25">
      <c r="B90" s="1">
        <v>11841</v>
      </c>
      <c r="C90">
        <f t="shared" si="12"/>
        <v>62166.868422579108</v>
      </c>
      <c r="D90">
        <f t="shared" si="13"/>
        <v>183.99172370504937</v>
      </c>
      <c r="F90">
        <f t="shared" si="19"/>
        <v>58818.283393793157</v>
      </c>
      <c r="G90">
        <f t="shared" si="14"/>
        <v>175.6319001896768</v>
      </c>
      <c r="M90" s="1">
        <v>11841</v>
      </c>
      <c r="N90">
        <f t="shared" si="20"/>
        <v>31516.182430343706</v>
      </c>
      <c r="O90">
        <f t="shared" si="15"/>
        <v>94.853874953222245</v>
      </c>
      <c r="R90" s="2">
        <f t="shared" si="16"/>
        <v>22019.148777173144</v>
      </c>
      <c r="S90">
        <f t="shared" si="11"/>
        <v>25.689006906702001</v>
      </c>
    </row>
    <row r="91" spans="2:19" x14ac:dyDescent="0.25">
      <c r="B91" s="1">
        <v>11871</v>
      </c>
      <c r="C91">
        <f t="shared" si="12"/>
        <v>61248.188455478296</v>
      </c>
      <c r="D91">
        <f t="shared" si="13"/>
        <v>181.32003289918904</v>
      </c>
      <c r="F91">
        <f t="shared" si="19"/>
        <v>57415.836720358384</v>
      </c>
      <c r="G91">
        <f t="shared" si="14"/>
        <v>171.55332656523004</v>
      </c>
      <c r="M91" s="1">
        <v>11871</v>
      </c>
      <c r="N91">
        <f t="shared" si="20"/>
        <v>30508.104629098874</v>
      </c>
      <c r="O91">
        <f t="shared" si="15"/>
        <v>91.922198755169134</v>
      </c>
      <c r="R91" s="2">
        <f t="shared" si="16"/>
        <v>21570.837784079846</v>
      </c>
      <c r="S91">
        <f t="shared" si="11"/>
        <v>25.165977414759819</v>
      </c>
    </row>
    <row r="92" spans="2:19" x14ac:dyDescent="0.25">
      <c r="B92" s="1">
        <v>11902</v>
      </c>
      <c r="C92">
        <f t="shared" si="12"/>
        <v>60326.829005140105</v>
      </c>
      <c r="D92">
        <f t="shared" si="13"/>
        <v>178.64054966181166</v>
      </c>
      <c r="F92">
        <f t="shared" si="19"/>
        <v>56009.299577459431</v>
      </c>
      <c r="G92">
        <f t="shared" si="14"/>
        <v>167.46285710104527</v>
      </c>
      <c r="M92" s="1">
        <v>11902</v>
      </c>
      <c r="N92">
        <f t="shared" si="20"/>
        <v>29497.086600933748</v>
      </c>
      <c r="O92">
        <f t="shared" si="15"/>
        <v>88.981971834871729</v>
      </c>
      <c r="R92" s="2">
        <f t="shared" si="16"/>
        <v>21122.003761494605</v>
      </c>
      <c r="S92">
        <f t="shared" si="11"/>
        <v>24.642337721743704</v>
      </c>
    </row>
    <row r="93" spans="2:19" x14ac:dyDescent="0.25">
      <c r="B93" s="1">
        <v>11933</v>
      </c>
      <c r="C93">
        <f t="shared" si="12"/>
        <v>59402.782256405095</v>
      </c>
      <c r="D93">
        <f t="shared" si="13"/>
        <v>175.95325126499199</v>
      </c>
      <c r="F93">
        <f t="shared" si="19"/>
        <v>54598.660034560351</v>
      </c>
      <c r="G93">
        <f t="shared" si="14"/>
        <v>163.36045710092336</v>
      </c>
      <c r="M93" s="1">
        <v>11933</v>
      </c>
      <c r="N93">
        <f t="shared" si="20"/>
        <v>28483.119770186473</v>
      </c>
      <c r="O93">
        <f t="shared" si="15"/>
        <v>86.03316925272344</v>
      </c>
      <c r="R93" s="2">
        <f t="shared" si="16"/>
        <v>20672.646099216348</v>
      </c>
      <c r="S93">
        <f t="shared" si="11"/>
        <v>24.118087115752402</v>
      </c>
    </row>
    <row r="94" spans="2:19" x14ac:dyDescent="0.25">
      <c r="B94" s="1">
        <v>11963</v>
      </c>
      <c r="C94">
        <f t="shared" si="12"/>
        <v>58476.040371319606</v>
      </c>
      <c r="D94">
        <f t="shared" si="13"/>
        <v>173.25811491451486</v>
      </c>
      <c r="F94">
        <f t="shared" si="19"/>
        <v>53183.90612632782</v>
      </c>
      <c r="G94">
        <f t="shared" si="14"/>
        <v>159.24609176746768</v>
      </c>
      <c r="M94" s="1">
        <v>11963</v>
      </c>
      <c r="N94">
        <f t="shared" si="20"/>
        <v>27466.195536182851</v>
      </c>
      <c r="O94">
        <f t="shared" si="15"/>
        <v>83.0757659963772</v>
      </c>
      <c r="R94" s="2">
        <f t="shared" si="16"/>
        <v>20222.764186332101</v>
      </c>
      <c r="S94">
        <f t="shared" si="11"/>
        <v>23.593224884054113</v>
      </c>
    </row>
    <row r="95" spans="2:19" x14ac:dyDescent="0.25">
      <c r="B95" s="1">
        <v>11994</v>
      </c>
      <c r="C95">
        <f t="shared" si="12"/>
        <v>57546.595489069288</v>
      </c>
      <c r="D95">
        <f t="shared" si="13"/>
        <v>170.55511774968218</v>
      </c>
      <c r="F95">
        <f t="shared" si="19"/>
        <v>51765.025852529609</v>
      </c>
      <c r="G95">
        <f t="shared" si="14"/>
        <v>155.11972620178946</v>
      </c>
      <c r="M95" s="1">
        <v>11994</v>
      </c>
      <c r="N95">
        <f t="shared" si="20"/>
        <v>26446.305273163383</v>
      </c>
      <c r="O95">
        <f t="shared" si="15"/>
        <v>80.109736980533327</v>
      </c>
      <c r="R95" s="2">
        <f t="shared" si="16"/>
        <v>19772.357411216155</v>
      </c>
      <c r="S95">
        <f t="shared" si="11"/>
        <v>23.067750313085511</v>
      </c>
    </row>
    <row r="96" spans="2:19" x14ac:dyDescent="0.25">
      <c r="B96" s="1">
        <v>12024</v>
      </c>
      <c r="C96">
        <f t="shared" si="12"/>
        <v>56614.439725912409</v>
      </c>
      <c r="D96">
        <f t="shared" si="13"/>
        <v>167.84423684311875</v>
      </c>
      <c r="F96">
        <f t="shared" si="19"/>
        <v>50342.007177932821</v>
      </c>
      <c r="G96">
        <f t="shared" si="14"/>
        <v>150.98132540321134</v>
      </c>
      <c r="M96" s="1">
        <v>12024</v>
      </c>
      <c r="N96">
        <f t="shared" si="20"/>
        <v>25423.440330210109</v>
      </c>
      <c r="O96">
        <f t="shared" si="15"/>
        <v>77.13505704672653</v>
      </c>
      <c r="R96" s="2">
        <f t="shared" si="16"/>
        <v>19321.425161529241</v>
      </c>
      <c r="S96">
        <f t="shared" si="11"/>
        <v>22.541662688450781</v>
      </c>
    </row>
    <row r="97" spans="2:19" x14ac:dyDescent="0.25">
      <c r="B97" s="1">
        <v>12055</v>
      </c>
      <c r="C97">
        <f>C96-(2000+1100-D97)</f>
        <v>53679.565175112984</v>
      </c>
      <c r="D97">
        <f t="shared" si="13"/>
        <v>165.12544920057783</v>
      </c>
      <c r="F97">
        <f>F96-(2000+1574-G97)</f>
        <v>46914.838032201791</v>
      </c>
      <c r="G97">
        <f t="shared" si="14"/>
        <v>146.83085426897074</v>
      </c>
      <c r="M97" s="1">
        <v>12055</v>
      </c>
      <c r="N97">
        <f>N96-2000-(600-O97)</f>
        <v>22897.592031173222</v>
      </c>
      <c r="O97">
        <f t="shared" si="15"/>
        <v>74.151700963112816</v>
      </c>
      <c r="R97" s="2">
        <f t="shared" si="16"/>
        <v>18869.966824217692</v>
      </c>
      <c r="S97">
        <f t="shared" si="11"/>
        <v>22.014961294920639</v>
      </c>
    </row>
    <row r="98" spans="2:19" x14ac:dyDescent="0.25">
      <c r="B98" s="1">
        <v>12086</v>
      </c>
      <c r="C98">
        <f t="shared" si="12"/>
        <v>52736.130573540395</v>
      </c>
      <c r="D98">
        <f t="shared" si="13"/>
        <v>156.56539842741287</v>
      </c>
      <c r="F98">
        <f>F97-(1574-G98)</f>
        <v>45477.672976462381</v>
      </c>
      <c r="G98">
        <f t="shared" si="14"/>
        <v>136.83494426058854</v>
      </c>
      <c r="M98" s="1">
        <v>12086</v>
      </c>
      <c r="N98">
        <f>N97-(1100-O98)</f>
        <v>21864.376674597479</v>
      </c>
      <c r="O98">
        <f t="shared" si="15"/>
        <v>66.784643424255236</v>
      </c>
      <c r="R98" s="2">
        <f t="shared" si="16"/>
        <v>18417.981785512613</v>
      </c>
      <c r="S98">
        <f t="shared" si="11"/>
        <v>21.487645416431377</v>
      </c>
    </row>
    <row r="99" spans="2:19" x14ac:dyDescent="0.25">
      <c r="B99" s="1">
        <v>12114</v>
      </c>
      <c r="C99">
        <f t="shared" si="12"/>
        <v>51789.944287713224</v>
      </c>
      <c r="D99">
        <f t="shared" si="13"/>
        <v>153.81371417282614</v>
      </c>
      <c r="F99">
        <f t="shared" ref="F99:F127" si="21">F98-(1574-G99)</f>
        <v>44036.316189310397</v>
      </c>
      <c r="G99">
        <f t="shared" si="14"/>
        <v>132.64321284801528</v>
      </c>
      <c r="M99" s="1">
        <v>12114</v>
      </c>
      <c r="N99">
        <f t="shared" ref="N99:N108" si="22">N98-(1100-O99)</f>
        <v>20828.147773231722</v>
      </c>
      <c r="O99">
        <f t="shared" si="15"/>
        <v>63.771098634242655</v>
      </c>
      <c r="R99" s="2">
        <f t="shared" si="16"/>
        <v>17965.469430929043</v>
      </c>
      <c r="S99">
        <f t="shared" si="11"/>
        <v>20.959714336083881</v>
      </c>
    </row>
    <row r="100" spans="2:19" x14ac:dyDescent="0.25">
      <c r="B100" s="1">
        <v>12145</v>
      </c>
      <c r="C100">
        <f t="shared" si="12"/>
        <v>50840.99829188572</v>
      </c>
      <c r="D100">
        <f t="shared" si="13"/>
        <v>151.05400417249692</v>
      </c>
      <c r="F100">
        <f t="shared" si="21"/>
        <v>42590.755444862552</v>
      </c>
      <c r="G100">
        <f t="shared" si="14"/>
        <v>128.43925555215532</v>
      </c>
      <c r="M100" s="1">
        <v>12145</v>
      </c>
      <c r="N100">
        <f t="shared" si="22"/>
        <v>19788.896537570316</v>
      </c>
      <c r="O100">
        <f t="shared" si="15"/>
        <v>60.74876433859253</v>
      </c>
      <c r="R100" s="2">
        <f t="shared" si="16"/>
        <v>17512.429145265127</v>
      </c>
      <c r="S100">
        <f t="shared" si="11"/>
        <v>20.431167336142646</v>
      </c>
    </row>
    <row r="101" spans="2:19" x14ac:dyDescent="0.25">
      <c r="B101" s="1">
        <v>12175</v>
      </c>
      <c r="C101">
        <f t="shared" si="12"/>
        <v>49889.284536903724</v>
      </c>
      <c r="D101">
        <f t="shared" si="13"/>
        <v>148.28624501800002</v>
      </c>
      <c r="F101">
        <f t="shared" si="21"/>
        <v>41140.978481576734</v>
      </c>
      <c r="G101">
        <f t="shared" si="14"/>
        <v>124.22303671418246</v>
      </c>
      <c r="M101" s="1">
        <v>12175</v>
      </c>
      <c r="N101">
        <f t="shared" si="22"/>
        <v>18746.614152471564</v>
      </c>
      <c r="O101">
        <f t="shared" si="15"/>
        <v>57.717614901246748</v>
      </c>
      <c r="R101" s="2">
        <f t="shared" si="16"/>
        <v>17058.860312601271</v>
      </c>
      <c r="S101">
        <f t="shared" si="11"/>
        <v>19.902003698034815</v>
      </c>
    </row>
    <row r="102" spans="2:19" x14ac:dyDescent="0.25">
      <c r="B102" s="1">
        <v>12206</v>
      </c>
      <c r="C102">
        <f t="shared" si="12"/>
        <v>48934.794950136362</v>
      </c>
      <c r="D102">
        <f t="shared" si="13"/>
        <v>145.51041323263584</v>
      </c>
      <c r="F102">
        <f t="shared" si="21"/>
        <v>39686.973002147999</v>
      </c>
      <c r="G102">
        <f t="shared" si="14"/>
        <v>119.99452057126548</v>
      </c>
      <c r="M102" s="1">
        <v>12206</v>
      </c>
      <c r="N102">
        <f t="shared" si="22"/>
        <v>17701.291777082941</v>
      </c>
      <c r="O102">
        <f t="shared" si="15"/>
        <v>54.6776246113754</v>
      </c>
      <c r="R102" s="2">
        <f t="shared" si="16"/>
        <v>16604.762316299308</v>
      </c>
      <c r="S102">
        <f t="shared" si="11"/>
        <v>19.372222702349195</v>
      </c>
    </row>
    <row r="103" spans="2:19" x14ac:dyDescent="0.25">
      <c r="B103" s="1">
        <v>12236</v>
      </c>
      <c r="C103">
        <f t="shared" si="12"/>
        <v>47977.521435407594</v>
      </c>
      <c r="D103">
        <f t="shared" si="13"/>
        <v>142.72648527123107</v>
      </c>
      <c r="F103">
        <f t="shared" si="21"/>
        <v>38228.726673404264</v>
      </c>
      <c r="G103">
        <f t="shared" si="14"/>
        <v>115.75367125626501</v>
      </c>
      <c r="M103" s="1">
        <v>12236</v>
      </c>
      <c r="N103">
        <f t="shared" si="22"/>
        <v>16652.920544766101</v>
      </c>
      <c r="O103">
        <f t="shared" si="15"/>
        <v>51.628767683158571</v>
      </c>
      <c r="R103" s="2">
        <f t="shared" si="16"/>
        <v>16150.134539001658</v>
      </c>
      <c r="S103">
        <f t="shared" si="11"/>
        <v>18.841823628835268</v>
      </c>
    </row>
    <row r="104" spans="2:19" x14ac:dyDescent="0.25">
      <c r="B104" s="1">
        <v>12267</v>
      </c>
      <c r="C104">
        <f t="shared" si="12"/>
        <v>47017.45587292753</v>
      </c>
      <c r="D104">
        <f t="shared" si="13"/>
        <v>139.93443751993883</v>
      </c>
      <c r="F104">
        <f t="shared" si="21"/>
        <v>36766.227126201695</v>
      </c>
      <c r="G104">
        <f t="shared" si="14"/>
        <v>111.50045279742911</v>
      </c>
      <c r="M104" s="1">
        <v>12267</v>
      </c>
      <c r="N104">
        <f t="shared" si="22"/>
        <v>15601.491563021669</v>
      </c>
      <c r="O104">
        <f t="shared" si="15"/>
        <v>48.571018255567793</v>
      </c>
      <c r="R104" s="2">
        <f t="shared" si="16"/>
        <v>15694.976362630492</v>
      </c>
      <c r="S104">
        <f t="shared" si="11"/>
        <v>18.310805756402242</v>
      </c>
    </row>
    <row r="105" spans="2:19" x14ac:dyDescent="0.25">
      <c r="B105" s="1">
        <v>12298</v>
      </c>
      <c r="C105">
        <f t="shared" si="12"/>
        <v>46054.590119223569</v>
      </c>
      <c r="D105">
        <f t="shared" si="13"/>
        <v>137.13424629603864</v>
      </c>
      <c r="F105">
        <f t="shared" si="21"/>
        <v>35299.461955319784</v>
      </c>
      <c r="G105">
        <f t="shared" si="14"/>
        <v>107.23482911808827</v>
      </c>
      <c r="M105" s="1">
        <v>12298</v>
      </c>
      <c r="N105">
        <f t="shared" si="22"/>
        <v>14546.995913413815</v>
      </c>
      <c r="O105">
        <f t="shared" si="15"/>
        <v>45.504350392146534</v>
      </c>
      <c r="R105" s="2">
        <f t="shared" si="16"/>
        <v>15239.287168386894</v>
      </c>
      <c r="S105">
        <f t="shared" si="11"/>
        <v>17.779168363118043</v>
      </c>
    </row>
    <row r="106" spans="2:19" x14ac:dyDescent="0.25">
      <c r="B106" s="1">
        <v>12328</v>
      </c>
      <c r="C106">
        <f t="shared" si="12"/>
        <v>45088.916007071304</v>
      </c>
      <c r="D106">
        <f t="shared" si="13"/>
        <v>134.3258878477354</v>
      </c>
      <c r="F106">
        <f t="shared" si="21"/>
        <v>33828.418719356137</v>
      </c>
      <c r="G106">
        <f t="shared" si="14"/>
        <v>102.95676403634936</v>
      </c>
      <c r="M106" s="1">
        <v>12328</v>
      </c>
      <c r="N106">
        <f t="shared" si="22"/>
        <v>13489.424651494606</v>
      </c>
      <c r="O106">
        <f t="shared" si="15"/>
        <v>42.428738080790289</v>
      </c>
      <c r="R106" s="2">
        <f t="shared" si="16"/>
        <v>14783.066336750013</v>
      </c>
      <c r="S106">
        <f t="shared" si="11"/>
        <v>17.246910726208348</v>
      </c>
    </row>
    <row r="107" spans="2:19" x14ac:dyDescent="0.25">
      <c r="B107" s="1">
        <v>12359</v>
      </c>
      <c r="C107">
        <f t="shared" si="12"/>
        <v>44120.425345425261</v>
      </c>
      <c r="D107">
        <f t="shared" si="13"/>
        <v>131.50933835395799</v>
      </c>
      <c r="F107">
        <f t="shared" si="21"/>
        <v>32353.084940620927</v>
      </c>
      <c r="G107">
        <f t="shared" si="14"/>
        <v>98.666221264788717</v>
      </c>
      <c r="M107" s="1">
        <v>12359</v>
      </c>
      <c r="N107">
        <f t="shared" si="22"/>
        <v>12428.768806728132</v>
      </c>
      <c r="O107">
        <f t="shared" si="15"/>
        <v>39.344155233525939</v>
      </c>
      <c r="R107" s="2">
        <f t="shared" si="16"/>
        <v>14326.313247476221</v>
      </c>
      <c r="S107">
        <f t="shared" si="11"/>
        <v>16.714032122055592</v>
      </c>
    </row>
    <row r="108" spans="2:19" x14ac:dyDescent="0.25">
      <c r="B108" s="1">
        <v>12389</v>
      </c>
      <c r="C108">
        <f t="shared" ref="C99:C108" si="23">C107-(1100-D108)</f>
        <v>43149.109919349416</v>
      </c>
      <c r="D108">
        <f t="shared" si="13"/>
        <v>128.68457392415704</v>
      </c>
      <c r="F108">
        <f t="shared" si="21"/>
        <v>30873.448105031071</v>
      </c>
      <c r="G108">
        <f t="shared" si="14"/>
        <v>94.363164410144364</v>
      </c>
      <c r="M108" s="1">
        <v>12389</v>
      </c>
      <c r="N108">
        <f t="shared" si="22"/>
        <v>11365.019382414423</v>
      </c>
      <c r="O108">
        <f t="shared" si="15"/>
        <v>36.250575686290382</v>
      </c>
      <c r="R108" s="2">
        <f t="shared" si="16"/>
        <v>13869.027279598276</v>
      </c>
      <c r="S108">
        <f t="shared" si="11"/>
        <v>16.180531826197988</v>
      </c>
    </row>
    <row r="109" spans="2:19" x14ac:dyDescent="0.25">
      <c r="B109" s="1">
        <v>12420</v>
      </c>
      <c r="C109">
        <f>C108-(2000+1100-D109)</f>
        <v>40174.96148994752</v>
      </c>
      <c r="D109">
        <f t="shared" si="13"/>
        <v>125.85157059810247</v>
      </c>
      <c r="F109">
        <f>F108-(2000+1574-G109)</f>
        <v>27389.495662004079</v>
      </c>
      <c r="G109">
        <f t="shared" si="14"/>
        <v>90.047556973007275</v>
      </c>
      <c r="M109" s="1">
        <v>12420</v>
      </c>
      <c r="N109">
        <f>N108-2000-(600-O109)</f>
        <v>8798.1673556131318</v>
      </c>
      <c r="O109">
        <f t="shared" si="15"/>
        <v>33.147973198708733</v>
      </c>
      <c r="R109" s="2">
        <f t="shared" si="16"/>
        <v>13411.207811424474</v>
      </c>
      <c r="S109">
        <f t="shared" si="11"/>
        <v>15.646409113328554</v>
      </c>
    </row>
    <row r="110" spans="2:19" x14ac:dyDescent="0.25">
      <c r="B110" s="1">
        <v>12451</v>
      </c>
      <c r="C110">
        <f>C109-(1100-D110)</f>
        <v>39192.138460959868</v>
      </c>
      <c r="D110">
        <f t="shared" si="13"/>
        <v>117.17697101234694</v>
      </c>
      <c r="F110">
        <f t="shared" si="21"/>
        <v>25895.381691018258</v>
      </c>
      <c r="G110">
        <f t="shared" si="14"/>
        <v>79.886029014178561</v>
      </c>
      <c r="M110" s="1">
        <v>12451</v>
      </c>
      <c r="N110">
        <f>N109-(1100-O110)</f>
        <v>7723.8286770670038</v>
      </c>
      <c r="O110">
        <f t="shared" si="15"/>
        <v>25.661321453871633</v>
      </c>
      <c r="R110" s="2">
        <f t="shared" si="16"/>
        <v>12952.854220537803</v>
      </c>
      <c r="S110">
        <f t="shared" si="11"/>
        <v>15.111663257294104</v>
      </c>
    </row>
    <row r="111" spans="2:19" x14ac:dyDescent="0.25">
      <c r="B111" s="1">
        <v>12479</v>
      </c>
      <c r="C111">
        <f t="shared" ref="C111:C146" si="24">C110-(1100-D111)</f>
        <v>38206.448864804333</v>
      </c>
      <c r="D111">
        <f t="shared" si="13"/>
        <v>114.31040384446629</v>
      </c>
      <c r="F111">
        <f t="shared" si="21"/>
        <v>24396.909887617061</v>
      </c>
      <c r="G111">
        <f t="shared" si="14"/>
        <v>75.528196598803262</v>
      </c>
      <c r="M111" s="1">
        <v>12479</v>
      </c>
      <c r="N111">
        <f t="shared" ref="N111:N120" si="25">N110-(1100-O111)</f>
        <v>6646.3565107084487</v>
      </c>
      <c r="O111">
        <f t="shared" si="15"/>
        <v>22.527833641445429</v>
      </c>
      <c r="R111" s="2">
        <f t="shared" si="16"/>
        <v>12493.965883795097</v>
      </c>
      <c r="S111">
        <f t="shared" si="11"/>
        <v>14.576293531094279</v>
      </c>
    </row>
    <row r="112" spans="2:19" x14ac:dyDescent="0.25">
      <c r="B112" s="1">
        <v>12510</v>
      </c>
      <c r="C112">
        <f t="shared" si="24"/>
        <v>37217.884340660014</v>
      </c>
      <c r="D112">
        <f t="shared" si="13"/>
        <v>111.43547585567931</v>
      </c>
      <c r="F112">
        <f t="shared" si="21"/>
        <v>22894.067541455945</v>
      </c>
      <c r="G112">
        <f t="shared" si="14"/>
        <v>71.157653838883093</v>
      </c>
      <c r="M112" s="1">
        <v>12510</v>
      </c>
      <c r="N112">
        <f t="shared" si="25"/>
        <v>5565.7417171980151</v>
      </c>
      <c r="O112">
        <f t="shared" si="15"/>
        <v>19.385206489566311</v>
      </c>
      <c r="R112" s="2">
        <f t="shared" si="16"/>
        <v>12034.542177326191</v>
      </c>
      <c r="S112">
        <f t="shared" si="11"/>
        <v>14.040299206880556</v>
      </c>
    </row>
    <row r="113" spans="2:19" x14ac:dyDescent="0.25">
      <c r="B113" s="1">
        <v>12540</v>
      </c>
      <c r="C113">
        <f t="shared" si="24"/>
        <v>36226.43650332027</v>
      </c>
      <c r="D113">
        <f t="shared" si="13"/>
        <v>108.55216266025838</v>
      </c>
      <c r="F113">
        <f t="shared" si="21"/>
        <v>21386.841905118523</v>
      </c>
      <c r="G113">
        <f t="shared" si="14"/>
        <v>66.774363662579844</v>
      </c>
      <c r="M113" s="1">
        <v>12540</v>
      </c>
      <c r="N113">
        <f t="shared" si="25"/>
        <v>4481.9751305398422</v>
      </c>
      <c r="O113">
        <f t="shared" si="15"/>
        <v>16.233413341827543</v>
      </c>
      <c r="R113" s="2">
        <f t="shared" si="16"/>
        <v>11574.582476533073</v>
      </c>
      <c r="S113">
        <f t="shared" si="11"/>
        <v>13.50367955595525</v>
      </c>
    </row>
    <row r="114" spans="2:19" x14ac:dyDescent="0.25">
      <c r="B114" s="1">
        <v>12571</v>
      </c>
      <c r="C114">
        <f t="shared" si="24"/>
        <v>35232.096943121622</v>
      </c>
      <c r="D114">
        <f t="shared" si="13"/>
        <v>105.66043980135078</v>
      </c>
      <c r="F114">
        <f t="shared" si="21"/>
        <v>19875.220194008452</v>
      </c>
      <c r="G114">
        <f t="shared" si="14"/>
        <v>62.378288889929024</v>
      </c>
      <c r="M114" s="1">
        <v>12571</v>
      </c>
      <c r="N114">
        <f t="shared" si="25"/>
        <v>3395.0475580039165</v>
      </c>
      <c r="O114">
        <f t="shared" si="15"/>
        <v>13.072427464074538</v>
      </c>
      <c r="R114" s="2">
        <f t="shared" si="16"/>
        <v>11114.086156089028</v>
      </c>
      <c r="S114">
        <f t="shared" si="11"/>
        <v>12.966433848770533</v>
      </c>
    </row>
    <row r="115" spans="2:19" x14ac:dyDescent="0.25">
      <c r="B115" s="1">
        <v>12601</v>
      </c>
      <c r="C115">
        <f t="shared" si="24"/>
        <v>34234.857225872394</v>
      </c>
      <c r="D115">
        <f t="shared" si="13"/>
        <v>102.7602827507714</v>
      </c>
      <c r="F115">
        <f t="shared" si="21"/>
        <v>18359.189586240976</v>
      </c>
      <c r="G115">
        <f t="shared" si="14"/>
        <v>57.969392232524655</v>
      </c>
      <c r="M115" s="1">
        <v>12601</v>
      </c>
      <c r="N115">
        <f t="shared" si="25"/>
        <v>2304.9497800480949</v>
      </c>
      <c r="O115">
        <f t="shared" si="15"/>
        <v>9.9022220441780906</v>
      </c>
      <c r="R115" s="2">
        <f t="shared" si="16"/>
        <v>10653.052589937799</v>
      </c>
      <c r="S115">
        <f t="shared" si="11"/>
        <v>12.428561354927432</v>
      </c>
    </row>
    <row r="116" spans="2:19" x14ac:dyDescent="0.25">
      <c r="B116" s="1">
        <v>12632</v>
      </c>
      <c r="C116">
        <f t="shared" si="24"/>
        <v>33234.708892781186</v>
      </c>
      <c r="D116">
        <f t="shared" si="13"/>
        <v>99.851666908794485</v>
      </c>
      <c r="F116">
        <f t="shared" si="21"/>
        <v>16838.737222534179</v>
      </c>
      <c r="G116">
        <f t="shared" si="14"/>
        <v>53.547636293202849</v>
      </c>
      <c r="M116" s="1">
        <v>12632</v>
      </c>
      <c r="N116">
        <f t="shared" si="25"/>
        <v>1211.6725502399017</v>
      </c>
      <c r="O116">
        <f t="shared" si="15"/>
        <v>6.7227701918069442</v>
      </c>
      <c r="R116" s="2">
        <f t="shared" si="16"/>
        <v>10191.481151292726</v>
      </c>
      <c r="S116">
        <f t="shared" si="11"/>
        <v>11.890061343174844</v>
      </c>
    </row>
    <row r="117" spans="2:19" x14ac:dyDescent="0.25">
      <c r="B117" s="1">
        <v>12663</v>
      </c>
      <c r="C117">
        <f t="shared" si="24"/>
        <v>32231.64346038513</v>
      </c>
      <c r="D117">
        <f t="shared" si="13"/>
        <v>96.934567603945126</v>
      </c>
      <c r="F117">
        <f t="shared" si="21"/>
        <v>15313.850206099904</v>
      </c>
      <c r="G117">
        <f t="shared" si="14"/>
        <v>49.112983565724683</v>
      </c>
      <c r="M117" s="1">
        <v>12663</v>
      </c>
      <c r="N117">
        <f t="shared" si="25"/>
        <v>115.20659517810145</v>
      </c>
      <c r="O117">
        <f t="shared" si="15"/>
        <v>3.5340449381997132</v>
      </c>
      <c r="R117" s="2">
        <f t="shared" si="16"/>
        <v>9729.3712126359005</v>
      </c>
      <c r="S117">
        <f t="shared" si="11"/>
        <v>11.350933081408551</v>
      </c>
    </row>
    <row r="118" spans="2:19" x14ac:dyDescent="0.25">
      <c r="B118" s="1">
        <v>12693</v>
      </c>
      <c r="C118">
        <f t="shared" si="24"/>
        <v>31225.65242047792</v>
      </c>
      <c r="D118">
        <f t="shared" si="13"/>
        <v>94.008960092789962</v>
      </c>
      <c r="F118">
        <f t="shared" si="21"/>
        <v>13784.515602534362</v>
      </c>
      <c r="G118">
        <f t="shared" si="14"/>
        <v>44.665396434458046</v>
      </c>
      <c r="M118" s="1">
        <v>12693</v>
      </c>
      <c r="O118">
        <f t="shared" si="15"/>
        <v>0.3360192359361292</v>
      </c>
      <c r="R118" s="2">
        <f t="shared" si="16"/>
        <v>9266.7221457173091</v>
      </c>
      <c r="S118">
        <f t="shared" si="11"/>
        <v>10.811175836670193</v>
      </c>
    </row>
    <row r="119" spans="2:19" x14ac:dyDescent="0.25">
      <c r="B119" s="1">
        <v>12724</v>
      </c>
      <c r="C119">
        <f t="shared" si="24"/>
        <v>30216.727240037646</v>
      </c>
      <c r="D119">
        <f t="shared" si="13"/>
        <v>91.07481955972726</v>
      </c>
      <c r="F119">
        <f t="shared" si="21"/>
        <v>12250.720439708421</v>
      </c>
      <c r="G119">
        <f t="shared" si="14"/>
        <v>40.204837174058554</v>
      </c>
      <c r="M119" s="1">
        <v>12724</v>
      </c>
      <c r="R119" s="2">
        <f t="shared" si="16"/>
        <v>8803.5333215539795</v>
      </c>
      <c r="S119">
        <f>R119/100*1.4/12</f>
        <v>10.270788875146309</v>
      </c>
    </row>
    <row r="120" spans="2:19" x14ac:dyDescent="0.25">
      <c r="B120" s="1">
        <v>12754</v>
      </c>
      <c r="C120">
        <f t="shared" si="24"/>
        <v>29204.859361154424</v>
      </c>
      <c r="D120">
        <f t="shared" si="13"/>
        <v>88.132121116776474</v>
      </c>
      <c r="F120">
        <f t="shared" si="21"/>
        <v>10712.45170765757</v>
      </c>
      <c r="G120">
        <f t="shared" si="14"/>
        <v>35.731267949149562</v>
      </c>
      <c r="M120" s="1">
        <v>12754</v>
      </c>
      <c r="R120" s="2">
        <f t="shared" si="16"/>
        <v>8339.804110429126</v>
      </c>
      <c r="S120">
        <f t="shared" si="11"/>
        <v>9.7297714621673137</v>
      </c>
    </row>
    <row r="121" spans="2:19" x14ac:dyDescent="0.25">
      <c r="B121" s="1">
        <v>12785</v>
      </c>
      <c r="C121">
        <f>C120-(2000+1100-D121)</f>
        <v>26190.040200957792</v>
      </c>
      <c r="D121">
        <f t="shared" si="13"/>
        <v>85.180839803367064</v>
      </c>
      <c r="F121">
        <f>F120-(2000+1574-G121)</f>
        <v>7169.6963584715713</v>
      </c>
      <c r="G121">
        <f t="shared" si="14"/>
        <v>31.244650814001247</v>
      </c>
      <c r="M121" s="1">
        <v>12785</v>
      </c>
      <c r="R121" s="2">
        <f t="shared" si="16"/>
        <v>7875.5338818912933</v>
      </c>
      <c r="S121">
        <f t="shared" si="11"/>
        <v>9.1881228622065088</v>
      </c>
    </row>
    <row r="122" spans="2:19" x14ac:dyDescent="0.25">
      <c r="B122" s="1">
        <v>12816</v>
      </c>
      <c r="C122">
        <f t="shared" si="24"/>
        <v>25166.427818210585</v>
      </c>
      <c r="D122">
        <f t="shared" si="13"/>
        <v>76.387617252793561</v>
      </c>
      <c r="F122">
        <f t="shared" si="21"/>
        <v>5616.6079728504465</v>
      </c>
      <c r="G122">
        <f t="shared" si="14"/>
        <v>20.911614378875417</v>
      </c>
      <c r="M122" s="1">
        <v>12816</v>
      </c>
      <c r="R122" s="2">
        <f t="shared" si="16"/>
        <v>7410.7220047535002</v>
      </c>
      <c r="S122">
        <f t="shared" si="11"/>
        <v>8.645842338879083</v>
      </c>
    </row>
    <row r="123" spans="2:19" x14ac:dyDescent="0.25">
      <c r="B123" s="1">
        <v>12844</v>
      </c>
      <c r="C123">
        <f t="shared" si="24"/>
        <v>24139.829899347031</v>
      </c>
      <c r="D123">
        <f t="shared" si="13"/>
        <v>73.402081136447535</v>
      </c>
      <c r="F123">
        <f t="shared" si="21"/>
        <v>4058.9897461045939</v>
      </c>
      <c r="G123">
        <f t="shared" si="14"/>
        <v>16.381773254147134</v>
      </c>
      <c r="M123" s="1">
        <v>12844</v>
      </c>
      <c r="R123" s="2">
        <f t="shared" si="16"/>
        <v>6945.3678470923796</v>
      </c>
      <c r="S123">
        <f t="shared" si="11"/>
        <v>8.1029291549411084</v>
      </c>
    </row>
    <row r="124" spans="2:19" x14ac:dyDescent="0.25">
      <c r="B124" s="1">
        <v>12875</v>
      </c>
      <c r="C124">
        <f t="shared" si="24"/>
        <v>23110.237736553459</v>
      </c>
      <c r="D124">
        <f t="shared" si="13"/>
        <v>70.407837206428852</v>
      </c>
      <c r="F124">
        <f t="shared" si="21"/>
        <v>2496.8284661973989</v>
      </c>
      <c r="G124">
        <f t="shared" si="14"/>
        <v>11.838720092805064</v>
      </c>
      <c r="M124" s="1">
        <v>12875</v>
      </c>
      <c r="R124" s="2">
        <f t="shared" si="16"/>
        <v>6479.4707762473208</v>
      </c>
      <c r="S124">
        <f t="shared" si="11"/>
        <v>7.5593825722885404</v>
      </c>
    </row>
    <row r="125" spans="2:19" x14ac:dyDescent="0.25">
      <c r="B125" s="1">
        <v>12905</v>
      </c>
      <c r="C125">
        <f t="shared" si="24"/>
        <v>22077.642596618407</v>
      </c>
      <c r="D125">
        <f t="shared" si="13"/>
        <v>67.404860064947584</v>
      </c>
      <c r="F125">
        <f t="shared" si="21"/>
        <v>930.11088255714139</v>
      </c>
      <c r="G125">
        <f t="shared" si="14"/>
        <v>7.2824163597424132</v>
      </c>
      <c r="M125" s="1">
        <v>12905</v>
      </c>
      <c r="R125" s="2">
        <f t="shared" si="16"/>
        <v>6013.0301588196089</v>
      </c>
      <c r="S125">
        <f t="shared" si="11"/>
        <v>7.0152018519562098</v>
      </c>
    </row>
    <row r="126" spans="2:19" x14ac:dyDescent="0.25">
      <c r="B126" s="1">
        <v>12936</v>
      </c>
      <c r="C126">
        <f t="shared" si="24"/>
        <v>21042.035720858545</v>
      </c>
      <c r="D126">
        <f t="shared" si="13"/>
        <v>64.393124240137027</v>
      </c>
      <c r="M126" s="1">
        <v>12936</v>
      </c>
      <c r="R126" s="2">
        <f t="shared" si="16"/>
        <v>5546.0453606715655</v>
      </c>
      <c r="S126">
        <f t="shared" si="11"/>
        <v>6.4703862541168258</v>
      </c>
    </row>
    <row r="127" spans="2:19" x14ac:dyDescent="0.25">
      <c r="B127" s="1">
        <v>12966</v>
      </c>
      <c r="C127">
        <f t="shared" si="24"/>
        <v>20003.408325044384</v>
      </c>
      <c r="D127">
        <f t="shared" si="13"/>
        <v>61.372604185837417</v>
      </c>
      <c r="M127" s="1">
        <v>12966</v>
      </c>
      <c r="R127" s="2">
        <f t="shared" si="16"/>
        <v>5078.5157469256819</v>
      </c>
      <c r="S127">
        <f t="shared" si="11"/>
        <v>5.9249350380799619</v>
      </c>
    </row>
    <row r="128" spans="2:19" x14ac:dyDescent="0.25">
      <c r="B128" s="1">
        <v>12997</v>
      </c>
      <c r="C128">
        <f t="shared" si="24"/>
        <v>18961.751599325762</v>
      </c>
      <c r="D128">
        <f t="shared" si="13"/>
        <v>58.34327428137945</v>
      </c>
      <c r="M128" s="1">
        <v>12997</v>
      </c>
      <c r="R128" s="2">
        <f t="shared" si="16"/>
        <v>4610.4406819637616</v>
      </c>
      <c r="S128">
        <f t="shared" si="11"/>
        <v>5.3788474622910556</v>
      </c>
    </row>
    <row r="129" spans="2:19" x14ac:dyDescent="0.25">
      <c r="B129" s="1">
        <v>13028</v>
      </c>
      <c r="C129">
        <f t="shared" si="24"/>
        <v>17917.056708157128</v>
      </c>
      <c r="D129">
        <f t="shared" si="13"/>
        <v>55.305108831366802</v>
      </c>
      <c r="M129" s="1">
        <v>13028</v>
      </c>
      <c r="R129" s="2">
        <f t="shared" si="16"/>
        <v>4141.8195294260522</v>
      </c>
      <c r="S129">
        <f t="shared" si="11"/>
        <v>4.8321227843303936</v>
      </c>
    </row>
    <row r="130" spans="2:19" x14ac:dyDescent="0.25">
      <c r="B130" s="1">
        <v>13058</v>
      </c>
      <c r="C130">
        <f t="shared" si="24"/>
        <v>16869.314790222586</v>
      </c>
      <c r="D130">
        <f t="shared" si="13"/>
        <v>52.258082065458289</v>
      </c>
      <c r="M130" s="1">
        <v>13058</v>
      </c>
      <c r="R130" s="2">
        <f t="shared" si="16"/>
        <v>3672.6516522103825</v>
      </c>
      <c r="S130">
        <f t="shared" si="11"/>
        <v>4.2847602609121127</v>
      </c>
    </row>
    <row r="131" spans="2:19" x14ac:dyDescent="0.25">
      <c r="B131" s="1">
        <v>13089</v>
      </c>
      <c r="C131">
        <f t="shared" si="24"/>
        <v>15818.516958360735</v>
      </c>
      <c r="D131">
        <f t="shared" si="13"/>
        <v>49.202168138149204</v>
      </c>
      <c r="M131" s="1">
        <v>13089</v>
      </c>
      <c r="R131" s="2">
        <f t="shared" si="16"/>
        <v>3202.9364124712947</v>
      </c>
      <c r="S131">
        <f t="shared" si="11"/>
        <v>3.736759147883177</v>
      </c>
    </row>
    <row r="132" spans="2:19" x14ac:dyDescent="0.25">
      <c r="B132" s="1">
        <v>13119</v>
      </c>
      <c r="C132">
        <f t="shared" si="24"/>
        <v>14764.654299489288</v>
      </c>
      <c r="D132">
        <f t="shared" si="13"/>
        <v>46.137341128552144</v>
      </c>
      <c r="M132" s="1">
        <v>13119</v>
      </c>
      <c r="R132" s="2">
        <f t="shared" si="16"/>
        <v>2732.673171619178</v>
      </c>
      <c r="S132">
        <f t="shared" si="11"/>
        <v>3.1881187002223741</v>
      </c>
    </row>
    <row r="133" spans="2:19" x14ac:dyDescent="0.25">
      <c r="B133" s="1">
        <v>13150</v>
      </c>
      <c r="C133">
        <f>C132-(2000+1100-D133)</f>
        <v>11707.717874529466</v>
      </c>
      <c r="D133">
        <f t="shared" si="13"/>
        <v>43.063575040177092</v>
      </c>
      <c r="M133" s="1">
        <v>13150</v>
      </c>
      <c r="R133" s="2">
        <f t="shared" si="16"/>
        <v>2261.8612903194003</v>
      </c>
      <c r="S133">
        <f t="shared" si="11"/>
        <v>2.6388381720392999</v>
      </c>
    </row>
    <row r="134" spans="2:19" x14ac:dyDescent="0.25">
      <c r="B134" s="1">
        <v>13181</v>
      </c>
      <c r="C134">
        <f t="shared" si="24"/>
        <v>10641.865384996843</v>
      </c>
      <c r="D134">
        <f t="shared" si="13"/>
        <v>34.147510467377607</v>
      </c>
      <c r="M134" s="1">
        <v>13181</v>
      </c>
      <c r="R134" s="2">
        <f t="shared" si="16"/>
        <v>1790.5001284914397</v>
      </c>
      <c r="S134">
        <f t="shared" si="11"/>
        <v>2.0889168165733465</v>
      </c>
    </row>
    <row r="135" spans="2:19" x14ac:dyDescent="0.25">
      <c r="B135" s="1">
        <v>13210</v>
      </c>
      <c r="C135">
        <f t="shared" si="24"/>
        <v>9572.9041590364177</v>
      </c>
      <c r="D135">
        <f t="shared" si="13"/>
        <v>31.038774039574125</v>
      </c>
      <c r="M135" s="1">
        <v>13210</v>
      </c>
      <c r="R135" s="2">
        <f t="shared" si="16"/>
        <v>1318.5890453080131</v>
      </c>
      <c r="S135">
        <f t="shared" si="11"/>
        <v>1.5383538861926818</v>
      </c>
    </row>
    <row r="136" spans="2:19" x14ac:dyDescent="0.25">
      <c r="B136" s="1">
        <v>13241</v>
      </c>
      <c r="C136">
        <f t="shared" si="24"/>
        <v>8500.8251295002738</v>
      </c>
      <c r="D136">
        <f t="shared" si="13"/>
        <v>27.920970463856218</v>
      </c>
      <c r="M136" s="1">
        <v>13241</v>
      </c>
      <c r="R136" s="2">
        <f t="shared" si="16"/>
        <v>846.12739919420574</v>
      </c>
      <c r="S136">
        <f t="shared" si="11"/>
        <v>0.98714863239324002</v>
      </c>
    </row>
    <row r="137" spans="2:19" x14ac:dyDescent="0.25">
      <c r="B137" s="1">
        <v>13271</v>
      </c>
      <c r="C137">
        <f t="shared" si="24"/>
        <v>7425.619202794649</v>
      </c>
      <c r="D137">
        <f t="shared" si="13"/>
        <v>24.794073294375796</v>
      </c>
      <c r="M137" s="1">
        <v>13271</v>
      </c>
      <c r="R137" s="2">
        <f t="shared" si="16"/>
        <v>373.11454782659899</v>
      </c>
      <c r="S137">
        <f t="shared" ref="S137:S146" si="26">R137/100*1.4/12</f>
        <v>0.43530030579769879</v>
      </c>
    </row>
    <row r="138" spans="2:19" x14ac:dyDescent="0.25">
      <c r="B138" s="1">
        <v>13302</v>
      </c>
      <c r="C138">
        <f t="shared" si="24"/>
        <v>6347.2772588028001</v>
      </c>
      <c r="D138">
        <f t="shared" ref="D138:D192" si="27">C137/100*$F$2/12</f>
        <v>21.65805600815106</v>
      </c>
      <c r="M138" s="1">
        <v>13302</v>
      </c>
      <c r="R138" s="2"/>
    </row>
    <row r="139" spans="2:19" x14ac:dyDescent="0.25">
      <c r="B139" s="1">
        <v>13332</v>
      </c>
      <c r="C139">
        <f t="shared" si="24"/>
        <v>5265.7901508076411</v>
      </c>
      <c r="D139">
        <f t="shared" si="27"/>
        <v>18.5128920048415</v>
      </c>
      <c r="M139" s="1">
        <v>13332</v>
      </c>
      <c r="R139" s="2"/>
    </row>
    <row r="140" spans="2:19" x14ac:dyDescent="0.25">
      <c r="B140" s="1">
        <v>13363</v>
      </c>
      <c r="C140">
        <f t="shared" si="24"/>
        <v>4181.1487054141635</v>
      </c>
      <c r="D140">
        <f t="shared" si="27"/>
        <v>15.358554606522288</v>
      </c>
      <c r="M140" s="1">
        <v>13363</v>
      </c>
      <c r="R140" s="2"/>
    </row>
    <row r="141" spans="2:19" x14ac:dyDescent="0.25">
      <c r="B141" s="1">
        <v>13394</v>
      </c>
      <c r="C141">
        <f t="shared" si="24"/>
        <v>3093.3437224716217</v>
      </c>
      <c r="D141">
        <f t="shared" si="27"/>
        <v>12.195017057457976</v>
      </c>
      <c r="M141" s="1">
        <v>13394</v>
      </c>
      <c r="R141" s="2"/>
    </row>
    <row r="142" spans="2:19" x14ac:dyDescent="0.25">
      <c r="B142" s="1">
        <v>13424</v>
      </c>
      <c r="C142">
        <f t="shared" si="24"/>
        <v>2002.3659749954973</v>
      </c>
      <c r="D142">
        <f t="shared" si="27"/>
        <v>9.0222525238755633</v>
      </c>
      <c r="M142" s="1">
        <v>13424</v>
      </c>
      <c r="R142" s="2"/>
    </row>
    <row r="143" spans="2:19" x14ac:dyDescent="0.25">
      <c r="B143" s="1">
        <v>13455</v>
      </c>
      <c r="C143">
        <f t="shared" si="24"/>
        <v>908.20620908923411</v>
      </c>
      <c r="D143">
        <f t="shared" si="27"/>
        <v>5.8402340937368677</v>
      </c>
      <c r="M143" s="1">
        <v>13455</v>
      </c>
      <c r="R143" s="2"/>
    </row>
    <row r="144" spans="2:19" x14ac:dyDescent="0.25">
      <c r="B144" s="1">
        <v>13485</v>
      </c>
      <c r="M144" s="1">
        <v>13485</v>
      </c>
      <c r="R144" s="2"/>
    </row>
    <row r="145" spans="2:18" x14ac:dyDescent="0.25">
      <c r="B145" s="1">
        <v>13516</v>
      </c>
      <c r="M145" s="1">
        <v>13516</v>
      </c>
      <c r="R145" s="2"/>
    </row>
    <row r="146" spans="2:18" x14ac:dyDescent="0.25">
      <c r="B146" s="1">
        <v>13547</v>
      </c>
      <c r="M146" s="1">
        <v>13547</v>
      </c>
      <c r="R146" s="2"/>
    </row>
    <row r="147" spans="2:18" x14ac:dyDescent="0.25">
      <c r="B147" s="1">
        <v>13575</v>
      </c>
      <c r="M147" s="1">
        <v>13575</v>
      </c>
    </row>
    <row r="148" spans="2:18" x14ac:dyDescent="0.25">
      <c r="B148" s="1">
        <v>13606</v>
      </c>
      <c r="D148">
        <f t="shared" si="27"/>
        <v>0</v>
      </c>
      <c r="M148" s="1">
        <v>13606</v>
      </c>
      <c r="O148">
        <f t="shared" ref="O138:O192" si="28">N147/100*$F$2/12</f>
        <v>0</v>
      </c>
    </row>
    <row r="149" spans="2:18" x14ac:dyDescent="0.25">
      <c r="B149" s="1">
        <v>13636</v>
      </c>
      <c r="D149">
        <f t="shared" si="27"/>
        <v>0</v>
      </c>
      <c r="M149" s="1">
        <v>13636</v>
      </c>
      <c r="O149">
        <f t="shared" si="28"/>
        <v>0</v>
      </c>
    </row>
    <row r="150" spans="2:18" x14ac:dyDescent="0.25">
      <c r="B150" s="1">
        <v>13667</v>
      </c>
      <c r="D150">
        <f t="shared" si="27"/>
        <v>0</v>
      </c>
      <c r="M150" s="1">
        <v>13667</v>
      </c>
      <c r="O150">
        <f t="shared" si="28"/>
        <v>0</v>
      </c>
    </row>
    <row r="151" spans="2:18" x14ac:dyDescent="0.25">
      <c r="B151" s="1">
        <v>13697</v>
      </c>
      <c r="D151">
        <f t="shared" si="27"/>
        <v>0</v>
      </c>
      <c r="M151" s="1">
        <v>13697</v>
      </c>
      <c r="O151">
        <f t="shared" si="28"/>
        <v>0</v>
      </c>
    </row>
    <row r="152" spans="2:18" x14ac:dyDescent="0.25">
      <c r="B152" s="1">
        <v>13728</v>
      </c>
      <c r="D152">
        <f t="shared" si="27"/>
        <v>0</v>
      </c>
      <c r="M152" s="1">
        <v>13728</v>
      </c>
      <c r="O152">
        <f t="shared" si="28"/>
        <v>0</v>
      </c>
    </row>
    <row r="153" spans="2:18" x14ac:dyDescent="0.25">
      <c r="B153" s="1">
        <v>13759</v>
      </c>
      <c r="D153">
        <f t="shared" si="27"/>
        <v>0</v>
      </c>
      <c r="M153" s="1">
        <v>13759</v>
      </c>
      <c r="O153">
        <f t="shared" si="28"/>
        <v>0</v>
      </c>
    </row>
    <row r="154" spans="2:18" x14ac:dyDescent="0.25">
      <c r="B154" s="1">
        <v>13789</v>
      </c>
      <c r="D154">
        <f t="shared" si="27"/>
        <v>0</v>
      </c>
      <c r="M154" s="1">
        <v>13789</v>
      </c>
      <c r="O154">
        <f t="shared" si="28"/>
        <v>0</v>
      </c>
    </row>
    <row r="155" spans="2:18" x14ac:dyDescent="0.25">
      <c r="B155" s="1">
        <v>13820</v>
      </c>
      <c r="D155">
        <f t="shared" si="27"/>
        <v>0</v>
      </c>
      <c r="M155" s="1">
        <v>13820</v>
      </c>
      <c r="O155">
        <f t="shared" si="28"/>
        <v>0</v>
      </c>
    </row>
    <row r="156" spans="2:18" x14ac:dyDescent="0.25">
      <c r="B156" s="1">
        <v>13850</v>
      </c>
      <c r="D156">
        <f t="shared" si="27"/>
        <v>0</v>
      </c>
      <c r="M156" s="1">
        <v>13850</v>
      </c>
      <c r="O156">
        <f t="shared" si="28"/>
        <v>0</v>
      </c>
    </row>
    <row r="157" spans="2:18" x14ac:dyDescent="0.25">
      <c r="B157" s="1">
        <v>13881</v>
      </c>
      <c r="D157">
        <f t="shared" si="27"/>
        <v>0</v>
      </c>
      <c r="M157" s="1">
        <v>13881</v>
      </c>
      <c r="O157">
        <f t="shared" si="28"/>
        <v>0</v>
      </c>
    </row>
    <row r="158" spans="2:18" x14ac:dyDescent="0.25">
      <c r="B158" s="1">
        <v>13912</v>
      </c>
      <c r="D158">
        <f t="shared" si="27"/>
        <v>0</v>
      </c>
      <c r="M158" s="1">
        <v>13912</v>
      </c>
      <c r="O158">
        <f t="shared" si="28"/>
        <v>0</v>
      </c>
    </row>
    <row r="159" spans="2:18" x14ac:dyDescent="0.25">
      <c r="B159" s="1">
        <v>13940</v>
      </c>
      <c r="D159">
        <f t="shared" si="27"/>
        <v>0</v>
      </c>
      <c r="M159" s="1">
        <v>13940</v>
      </c>
      <c r="O159">
        <f t="shared" si="28"/>
        <v>0</v>
      </c>
    </row>
    <row r="160" spans="2:18" x14ac:dyDescent="0.25">
      <c r="B160" s="1">
        <v>13971</v>
      </c>
      <c r="D160">
        <f t="shared" si="27"/>
        <v>0</v>
      </c>
      <c r="M160" s="1">
        <v>13971</v>
      </c>
      <c r="O160">
        <f t="shared" si="28"/>
        <v>0</v>
      </c>
    </row>
    <row r="161" spans="2:15" x14ac:dyDescent="0.25">
      <c r="B161" s="1">
        <v>14001</v>
      </c>
      <c r="D161">
        <f t="shared" si="27"/>
        <v>0</v>
      </c>
      <c r="M161" s="1">
        <v>14001</v>
      </c>
      <c r="O161">
        <f t="shared" si="28"/>
        <v>0</v>
      </c>
    </row>
    <row r="162" spans="2:15" x14ac:dyDescent="0.25">
      <c r="B162" s="1">
        <v>14032</v>
      </c>
      <c r="D162">
        <f t="shared" si="27"/>
        <v>0</v>
      </c>
      <c r="M162" s="1">
        <v>14032</v>
      </c>
      <c r="O162">
        <f t="shared" si="28"/>
        <v>0</v>
      </c>
    </row>
    <row r="163" spans="2:15" x14ac:dyDescent="0.25">
      <c r="B163" s="1">
        <v>14062</v>
      </c>
      <c r="D163">
        <f t="shared" si="27"/>
        <v>0</v>
      </c>
      <c r="M163" s="1">
        <v>14062</v>
      </c>
      <c r="O163">
        <f t="shared" si="28"/>
        <v>0</v>
      </c>
    </row>
    <row r="164" spans="2:15" x14ac:dyDescent="0.25">
      <c r="B164" s="1">
        <v>14093</v>
      </c>
      <c r="D164">
        <f t="shared" si="27"/>
        <v>0</v>
      </c>
      <c r="M164" s="1">
        <v>14093</v>
      </c>
      <c r="O164">
        <f t="shared" si="28"/>
        <v>0</v>
      </c>
    </row>
    <row r="165" spans="2:15" x14ac:dyDescent="0.25">
      <c r="B165" s="1">
        <v>14124</v>
      </c>
      <c r="D165">
        <f t="shared" si="27"/>
        <v>0</v>
      </c>
      <c r="M165" s="1">
        <v>14124</v>
      </c>
      <c r="O165">
        <f t="shared" si="28"/>
        <v>0</v>
      </c>
    </row>
    <row r="166" spans="2:15" x14ac:dyDescent="0.25">
      <c r="B166" s="1">
        <v>14154</v>
      </c>
      <c r="D166">
        <f t="shared" si="27"/>
        <v>0</v>
      </c>
      <c r="M166" s="1">
        <v>14154</v>
      </c>
      <c r="O166">
        <f t="shared" si="28"/>
        <v>0</v>
      </c>
    </row>
    <row r="167" spans="2:15" x14ac:dyDescent="0.25">
      <c r="B167" s="1">
        <v>14185</v>
      </c>
      <c r="D167">
        <f t="shared" si="27"/>
        <v>0</v>
      </c>
      <c r="M167" s="1">
        <v>14185</v>
      </c>
      <c r="O167">
        <f t="shared" si="28"/>
        <v>0</v>
      </c>
    </row>
    <row r="168" spans="2:15" x14ac:dyDescent="0.25">
      <c r="B168" s="1">
        <v>14215</v>
      </c>
      <c r="D168">
        <f t="shared" si="27"/>
        <v>0</v>
      </c>
      <c r="M168" s="1">
        <v>14215</v>
      </c>
      <c r="O168">
        <f t="shared" si="28"/>
        <v>0</v>
      </c>
    </row>
    <row r="169" spans="2:15" x14ac:dyDescent="0.25">
      <c r="B169" s="1">
        <v>14246</v>
      </c>
      <c r="D169">
        <f t="shared" si="27"/>
        <v>0</v>
      </c>
      <c r="M169" s="1">
        <v>14246</v>
      </c>
      <c r="O169">
        <f t="shared" si="28"/>
        <v>0</v>
      </c>
    </row>
    <row r="170" spans="2:15" x14ac:dyDescent="0.25">
      <c r="B170" s="1">
        <v>14277</v>
      </c>
      <c r="D170">
        <f t="shared" si="27"/>
        <v>0</v>
      </c>
      <c r="M170" s="1">
        <v>14277</v>
      </c>
      <c r="O170">
        <f t="shared" si="28"/>
        <v>0</v>
      </c>
    </row>
    <row r="171" spans="2:15" x14ac:dyDescent="0.25">
      <c r="B171" s="1">
        <v>14305</v>
      </c>
      <c r="D171">
        <f t="shared" si="27"/>
        <v>0</v>
      </c>
      <c r="M171" s="1">
        <v>14305</v>
      </c>
      <c r="O171">
        <f t="shared" si="28"/>
        <v>0</v>
      </c>
    </row>
    <row r="172" spans="2:15" x14ac:dyDescent="0.25">
      <c r="B172" s="1">
        <v>14336</v>
      </c>
      <c r="D172">
        <f t="shared" si="27"/>
        <v>0</v>
      </c>
      <c r="M172" s="1">
        <v>14336</v>
      </c>
      <c r="O172">
        <f t="shared" si="28"/>
        <v>0</v>
      </c>
    </row>
    <row r="173" spans="2:15" x14ac:dyDescent="0.25">
      <c r="B173" s="1">
        <v>14366</v>
      </c>
      <c r="D173">
        <f t="shared" si="27"/>
        <v>0</v>
      </c>
      <c r="M173" s="1">
        <v>14366</v>
      </c>
      <c r="O173">
        <f t="shared" si="28"/>
        <v>0</v>
      </c>
    </row>
    <row r="174" spans="2:15" x14ac:dyDescent="0.25">
      <c r="B174" s="1">
        <v>14397</v>
      </c>
      <c r="D174">
        <f t="shared" si="27"/>
        <v>0</v>
      </c>
      <c r="M174" s="1">
        <v>14397</v>
      </c>
      <c r="O174">
        <f t="shared" si="28"/>
        <v>0</v>
      </c>
    </row>
    <row r="175" spans="2:15" x14ac:dyDescent="0.25">
      <c r="B175" s="1">
        <v>14427</v>
      </c>
      <c r="D175">
        <f t="shared" si="27"/>
        <v>0</v>
      </c>
      <c r="M175" s="1">
        <v>14427</v>
      </c>
      <c r="O175">
        <f t="shared" si="28"/>
        <v>0</v>
      </c>
    </row>
    <row r="176" spans="2:15" x14ac:dyDescent="0.25">
      <c r="B176" s="1">
        <v>14458</v>
      </c>
      <c r="D176">
        <f t="shared" si="27"/>
        <v>0</v>
      </c>
      <c r="M176" s="1">
        <v>14458</v>
      </c>
      <c r="O176">
        <f t="shared" si="28"/>
        <v>0</v>
      </c>
    </row>
    <row r="177" spans="2:15" x14ac:dyDescent="0.25">
      <c r="B177" s="1">
        <v>14489</v>
      </c>
      <c r="D177">
        <f t="shared" si="27"/>
        <v>0</v>
      </c>
      <c r="M177" s="1">
        <v>14489</v>
      </c>
      <c r="O177">
        <f t="shared" si="28"/>
        <v>0</v>
      </c>
    </row>
    <row r="178" spans="2:15" x14ac:dyDescent="0.25">
      <c r="B178" s="1">
        <v>14519</v>
      </c>
      <c r="D178">
        <f t="shared" si="27"/>
        <v>0</v>
      </c>
      <c r="M178" s="1">
        <v>14519</v>
      </c>
      <c r="O178">
        <f t="shared" si="28"/>
        <v>0</v>
      </c>
    </row>
    <row r="179" spans="2:15" x14ac:dyDescent="0.25">
      <c r="B179" s="1">
        <v>14550</v>
      </c>
      <c r="D179">
        <f t="shared" si="27"/>
        <v>0</v>
      </c>
      <c r="M179" s="1">
        <v>14550</v>
      </c>
      <c r="O179">
        <f t="shared" si="28"/>
        <v>0</v>
      </c>
    </row>
    <row r="180" spans="2:15" x14ac:dyDescent="0.25">
      <c r="B180" s="1">
        <v>14580</v>
      </c>
      <c r="D180">
        <f t="shared" si="27"/>
        <v>0</v>
      </c>
      <c r="M180" s="1">
        <v>14580</v>
      </c>
      <c r="O180">
        <f t="shared" si="28"/>
        <v>0</v>
      </c>
    </row>
    <row r="181" spans="2:15" x14ac:dyDescent="0.25">
      <c r="B181" s="1">
        <v>14611</v>
      </c>
      <c r="D181">
        <f t="shared" si="27"/>
        <v>0</v>
      </c>
      <c r="M181" s="1">
        <v>14611</v>
      </c>
      <c r="O181">
        <f t="shared" si="28"/>
        <v>0</v>
      </c>
    </row>
    <row r="182" spans="2:15" x14ac:dyDescent="0.25">
      <c r="B182" s="1">
        <v>14642</v>
      </c>
      <c r="D182">
        <f t="shared" si="27"/>
        <v>0</v>
      </c>
      <c r="M182" s="1">
        <v>14642</v>
      </c>
      <c r="O182">
        <f t="shared" si="28"/>
        <v>0</v>
      </c>
    </row>
    <row r="183" spans="2:15" x14ac:dyDescent="0.25">
      <c r="B183" s="1">
        <v>14671</v>
      </c>
      <c r="D183">
        <f t="shared" si="27"/>
        <v>0</v>
      </c>
      <c r="M183" s="1">
        <v>14671</v>
      </c>
      <c r="O183">
        <f t="shared" si="28"/>
        <v>0</v>
      </c>
    </row>
    <row r="184" spans="2:15" x14ac:dyDescent="0.25">
      <c r="B184" s="1">
        <v>14702</v>
      </c>
      <c r="D184">
        <f t="shared" si="27"/>
        <v>0</v>
      </c>
      <c r="M184" s="1">
        <v>14702</v>
      </c>
      <c r="O184">
        <f t="shared" si="28"/>
        <v>0</v>
      </c>
    </row>
    <row r="185" spans="2:15" x14ac:dyDescent="0.25">
      <c r="B185" s="1">
        <v>14732</v>
      </c>
      <c r="D185">
        <f t="shared" si="27"/>
        <v>0</v>
      </c>
      <c r="M185" s="1">
        <v>14732</v>
      </c>
      <c r="O185">
        <f t="shared" si="28"/>
        <v>0</v>
      </c>
    </row>
    <row r="186" spans="2:15" x14ac:dyDescent="0.25">
      <c r="B186" s="1">
        <v>14763</v>
      </c>
      <c r="D186">
        <f t="shared" si="27"/>
        <v>0</v>
      </c>
      <c r="M186" s="1">
        <v>14763</v>
      </c>
      <c r="O186">
        <f t="shared" si="28"/>
        <v>0</v>
      </c>
    </row>
    <row r="187" spans="2:15" x14ac:dyDescent="0.25">
      <c r="B187" s="1">
        <v>14793</v>
      </c>
      <c r="D187">
        <f t="shared" si="27"/>
        <v>0</v>
      </c>
      <c r="M187" s="1">
        <v>14793</v>
      </c>
      <c r="O187">
        <f t="shared" si="28"/>
        <v>0</v>
      </c>
    </row>
    <row r="188" spans="2:15" x14ac:dyDescent="0.25">
      <c r="B188" s="1">
        <v>14824</v>
      </c>
      <c r="D188">
        <f t="shared" si="27"/>
        <v>0</v>
      </c>
      <c r="M188" s="1">
        <v>14824</v>
      </c>
      <c r="O188">
        <f t="shared" si="28"/>
        <v>0</v>
      </c>
    </row>
    <row r="189" spans="2:15" x14ac:dyDescent="0.25">
      <c r="B189" s="1">
        <v>14855</v>
      </c>
      <c r="D189">
        <f t="shared" si="27"/>
        <v>0</v>
      </c>
      <c r="M189" s="1">
        <v>14855</v>
      </c>
      <c r="O189">
        <f t="shared" si="28"/>
        <v>0</v>
      </c>
    </row>
    <row r="190" spans="2:15" x14ac:dyDescent="0.25">
      <c r="B190" s="1">
        <v>14885</v>
      </c>
      <c r="D190">
        <f t="shared" si="27"/>
        <v>0</v>
      </c>
      <c r="M190" s="1">
        <v>14885</v>
      </c>
      <c r="O190">
        <f t="shared" si="28"/>
        <v>0</v>
      </c>
    </row>
    <row r="191" spans="2:15" x14ac:dyDescent="0.25">
      <c r="B191" s="1">
        <v>14916</v>
      </c>
      <c r="D191">
        <f t="shared" si="27"/>
        <v>0</v>
      </c>
      <c r="M191" s="1">
        <v>14916</v>
      </c>
      <c r="O191">
        <f t="shared" si="28"/>
        <v>0</v>
      </c>
    </row>
    <row r="192" spans="2:15" x14ac:dyDescent="0.25">
      <c r="B192" s="1">
        <v>14946</v>
      </c>
      <c r="D192">
        <f t="shared" si="27"/>
        <v>0</v>
      </c>
      <c r="M192" s="1">
        <v>14946</v>
      </c>
      <c r="O192">
        <f t="shared" si="28"/>
        <v>0</v>
      </c>
    </row>
    <row r="193" spans="2:19" x14ac:dyDescent="0.25">
      <c r="D193">
        <f>SUM(D72:D192)</f>
        <v>9076.814072631505</v>
      </c>
      <c r="G193">
        <f>SUM(G72:G192)</f>
        <v>7187.5676454455888</v>
      </c>
      <c r="O193">
        <f>SUM(O72:O192)</f>
        <v>3820.2894474985455</v>
      </c>
      <c r="S193">
        <f>SUM(S72:S192)</f>
        <v>1183.549848132398</v>
      </c>
    </row>
    <row r="199" spans="2:19" x14ac:dyDescent="0.25">
      <c r="B199" t="s">
        <v>0</v>
      </c>
      <c r="D199">
        <f>(O193+S193)-D193</f>
        <v>-4072.9747770005615</v>
      </c>
      <c r="K199">
        <f>(O193+S193)-G193</f>
        <v>-2183.7283498146453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5CE1E-86C7-458A-B42E-03FA366E691E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653C-EB55-45EA-8C9B-84949C749795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ITZBund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Schäfer, Steffen (HZA Heilbronn)</dc:creator>
  <cp:lastModifiedBy>Schäfer, Steffen (HZA Heilbronn)</cp:lastModifiedBy>
  <dcterms:created xsi:type="dcterms:W3CDTF">2025-06-25T04:10:10Z</dcterms:created>
  <dcterms:modified xsi:type="dcterms:W3CDTF">2025-06-25T07:45:32Z</dcterms:modified>
</cp:coreProperties>
</file>